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8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codeName="ThisWorkbook"/>
  <xr:revisionPtr revIDLastSave="0" documentId="13_ncr:1_{34EEA903-4572-4343-9F84-DBC5C048B54B}" xr6:coauthVersionLast="47" xr6:coauthVersionMax="47" xr10:uidLastSave="{00000000-0000-0000-0000-000000000000}"/>
  <bookViews>
    <workbookView xWindow="6945" yWindow="1125" windowWidth="21600" windowHeight="11385" xr2:uid="{8F25055D-FEE4-4EAC-A5BE-6402EE0D284A}"/>
  </bookViews>
  <sheets>
    <sheet name="Program Plan Sum Model Raw Data" sheetId="1" r:id="rId1"/>
    <sheet name="FLISR Model Raw Data" sheetId="2" r:id="rId2"/>
    <sheet name="Figure Data Program Plan" sheetId="3" r:id="rId3"/>
    <sheet name="Program Plan Summary Results " sheetId="4" r:id="rId4"/>
    <sheet name="Benefits vs. Cost Detailed" sheetId="9" r:id="rId5"/>
    <sheet name="Benefits vs. Cost Summary" sheetId="10" r:id="rId6"/>
    <sheet name="Benefits vs. Cost Summary (2)" sheetId="12" state="hidden" r:id="rId7"/>
    <sheet name="Net Benefit Summary" sheetId="11" r:id="rId8"/>
    <sheet name="Benefits vs. Cost Summary ( (3)" sheetId="13" r:id="rId9"/>
  </sheets>
  <definedNames>
    <definedName name="_xlnm._FilterDatabase" localSheetId="0" hidden="1">'Program Plan Sum Model Raw Data'!$A$1:$BI$16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3" l="1"/>
  <c r="G45" i="3"/>
  <c r="J45" i="3" s="1"/>
  <c r="L18" i="3"/>
  <c r="K18" i="3"/>
  <c r="J18" i="3"/>
  <c r="I18" i="3"/>
  <c r="H18" i="3"/>
  <c r="H11" i="3"/>
  <c r="Q45" i="3" l="1"/>
  <c r="P45" i="3"/>
  <c r="K45" i="3"/>
  <c r="L45" i="3"/>
  <c r="O45" i="3"/>
  <c r="H45" i="3"/>
  <c r="N45" i="3"/>
  <c r="I45" i="3"/>
  <c r="M45" i="3"/>
  <c r="A786" i="2" l="1"/>
  <c r="B786" i="2"/>
  <c r="C786" i="2"/>
  <c r="D786" i="2"/>
  <c r="E786" i="2"/>
  <c r="F786" i="2"/>
  <c r="G786" i="2"/>
  <c r="H786" i="2"/>
  <c r="I786" i="2"/>
  <c r="J786" i="2"/>
  <c r="K786" i="2"/>
  <c r="L786" i="2"/>
  <c r="M786" i="2"/>
  <c r="N786" i="2"/>
  <c r="O786" i="2"/>
  <c r="P786" i="2"/>
  <c r="Q786" i="2"/>
  <c r="R786" i="2"/>
  <c r="S786" i="2"/>
  <c r="T786" i="2"/>
  <c r="U786" i="2"/>
  <c r="V786" i="2"/>
  <c r="W786" i="2"/>
  <c r="X786" i="2"/>
  <c r="Y786" i="2"/>
  <c r="Z786" i="2"/>
  <c r="AA786" i="2"/>
  <c r="AB786" i="2"/>
  <c r="AC786" i="2"/>
  <c r="AD786" i="2"/>
  <c r="AE786" i="2"/>
  <c r="AF786" i="2"/>
  <c r="AG786" i="2"/>
  <c r="AH786" i="2"/>
  <c r="AI786" i="2"/>
  <c r="AJ786" i="2"/>
  <c r="AK786" i="2"/>
  <c r="AL786" i="2"/>
  <c r="AM786" i="2"/>
  <c r="AN786" i="2"/>
  <c r="AO786" i="2"/>
  <c r="AP786" i="2"/>
  <c r="AQ786" i="2"/>
  <c r="AR786" i="2"/>
  <c r="AS786" i="2"/>
  <c r="AT786" i="2"/>
  <c r="AU786" i="2"/>
  <c r="AV786" i="2"/>
  <c r="AW786" i="2"/>
  <c r="AX786" i="2"/>
  <c r="AY786" i="2"/>
  <c r="AZ786" i="2"/>
  <c r="BA786" i="2"/>
  <c r="BB786" i="2"/>
  <c r="BC786" i="2"/>
  <c r="BD786" i="2"/>
  <c r="A22" i="1"/>
  <c r="D98" i="3" l="1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Q82" i="3"/>
  <c r="P82" i="3"/>
  <c r="O82" i="3"/>
  <c r="N82" i="3"/>
  <c r="M82" i="3"/>
  <c r="L82" i="3"/>
  <c r="K82" i="3"/>
  <c r="J82" i="3"/>
  <c r="I82" i="3"/>
  <c r="H82" i="3"/>
  <c r="G82" i="3"/>
  <c r="G88" i="3" l="1"/>
  <c r="L88" i="3" s="1"/>
  <c r="G84" i="3"/>
  <c r="K84" i="3" s="1"/>
  <c r="G95" i="3"/>
  <c r="G91" i="3"/>
  <c r="L91" i="3" s="1"/>
  <c r="G87" i="3"/>
  <c r="L87" i="3" s="1"/>
  <c r="G98" i="3"/>
  <c r="H98" i="3" s="1"/>
  <c r="G94" i="3"/>
  <c r="H94" i="3" s="1"/>
  <c r="G90" i="3"/>
  <c r="H90" i="3" s="1"/>
  <c r="G86" i="3"/>
  <c r="H86" i="3" s="1"/>
  <c r="G97" i="3"/>
  <c r="P97" i="3" s="1"/>
  <c r="G93" i="3"/>
  <c r="M93" i="3" s="1"/>
  <c r="G89" i="3"/>
  <c r="P89" i="3" s="1"/>
  <c r="G85" i="3"/>
  <c r="M85" i="3" s="1"/>
  <c r="G96" i="3"/>
  <c r="J96" i="3" s="1"/>
  <c r="G92" i="3"/>
  <c r="K92" i="3" s="1"/>
  <c r="G74" i="3"/>
  <c r="P74" i="3" s="1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Q57" i="3"/>
  <c r="P57" i="3"/>
  <c r="O57" i="3"/>
  <c r="N57" i="3"/>
  <c r="M57" i="3"/>
  <c r="L57" i="3"/>
  <c r="K57" i="3"/>
  <c r="J57" i="3"/>
  <c r="I57" i="3"/>
  <c r="H57" i="3"/>
  <c r="G57" i="3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G71" i="3" l="1"/>
  <c r="H71" i="3" s="1"/>
  <c r="H88" i="3"/>
  <c r="M88" i="3"/>
  <c r="N88" i="3"/>
  <c r="P88" i="3"/>
  <c r="O88" i="3"/>
  <c r="J88" i="3"/>
  <c r="I88" i="3"/>
  <c r="K88" i="3"/>
  <c r="Q88" i="3"/>
  <c r="P86" i="3"/>
  <c r="N90" i="3"/>
  <c r="Q86" i="3"/>
  <c r="J85" i="3"/>
  <c r="L85" i="3"/>
  <c r="I90" i="3"/>
  <c r="L90" i="3"/>
  <c r="L89" i="3"/>
  <c r="N85" i="3"/>
  <c r="O86" i="3"/>
  <c r="L86" i="3"/>
  <c r="M86" i="3"/>
  <c r="Q85" i="3"/>
  <c r="Q89" i="3"/>
  <c r="Q90" i="3"/>
  <c r="J89" i="3"/>
  <c r="H91" i="3"/>
  <c r="M89" i="3"/>
  <c r="K90" i="3"/>
  <c r="N89" i="3"/>
  <c r="O90" i="3"/>
  <c r="M90" i="3"/>
  <c r="P90" i="3"/>
  <c r="I89" i="3"/>
  <c r="J90" i="3"/>
  <c r="I98" i="3"/>
  <c r="P98" i="3"/>
  <c r="O98" i="3"/>
  <c r="O96" i="3"/>
  <c r="L97" i="3"/>
  <c r="K96" i="3"/>
  <c r="M97" i="3"/>
  <c r="M98" i="3"/>
  <c r="I97" i="3"/>
  <c r="I85" i="3"/>
  <c r="P85" i="3"/>
  <c r="N86" i="3"/>
  <c r="O94" i="3"/>
  <c r="N97" i="3"/>
  <c r="I94" i="3"/>
  <c r="O84" i="3"/>
  <c r="L98" i="3"/>
  <c r="N96" i="3"/>
  <c r="K98" i="3"/>
  <c r="N98" i="3"/>
  <c r="Q98" i="3"/>
  <c r="J97" i="3"/>
  <c r="I86" i="3"/>
  <c r="Q97" i="3"/>
  <c r="K86" i="3"/>
  <c r="J98" i="3"/>
  <c r="J86" i="3"/>
  <c r="H92" i="3"/>
  <c r="Q92" i="3"/>
  <c r="I92" i="3"/>
  <c r="P92" i="3"/>
  <c r="M92" i="3"/>
  <c r="L92" i="3"/>
  <c r="H93" i="3"/>
  <c r="O93" i="3"/>
  <c r="K93" i="3"/>
  <c r="P95" i="3"/>
  <c r="O95" i="3"/>
  <c r="J95" i="3"/>
  <c r="N95" i="3"/>
  <c r="I95" i="3"/>
  <c r="M95" i="3"/>
  <c r="Q95" i="3"/>
  <c r="K95" i="3"/>
  <c r="H95" i="3"/>
  <c r="L95" i="3"/>
  <c r="N93" i="3"/>
  <c r="P94" i="3"/>
  <c r="I93" i="3"/>
  <c r="K94" i="3"/>
  <c r="H96" i="3"/>
  <c r="M96" i="3"/>
  <c r="L96" i="3"/>
  <c r="Q96" i="3"/>
  <c r="I96" i="3"/>
  <c r="P96" i="3"/>
  <c r="H97" i="3"/>
  <c r="O97" i="3"/>
  <c r="K97" i="3"/>
  <c r="H84" i="3"/>
  <c r="Q84" i="3"/>
  <c r="L84" i="3"/>
  <c r="P84" i="3"/>
  <c r="J84" i="3"/>
  <c r="N84" i="3"/>
  <c r="I84" i="3"/>
  <c r="M84" i="3"/>
  <c r="Q94" i="3"/>
  <c r="J93" i="3"/>
  <c r="L94" i="3"/>
  <c r="N92" i="3"/>
  <c r="P93" i="3"/>
  <c r="N94" i="3"/>
  <c r="H85" i="3"/>
  <c r="O85" i="3"/>
  <c r="K85" i="3"/>
  <c r="P87" i="3"/>
  <c r="O87" i="3"/>
  <c r="J87" i="3"/>
  <c r="H87" i="3"/>
  <c r="N87" i="3"/>
  <c r="I87" i="3"/>
  <c r="M87" i="3"/>
  <c r="Q87" i="3"/>
  <c r="K87" i="3"/>
  <c r="M94" i="3"/>
  <c r="O92" i="3"/>
  <c r="Q93" i="3"/>
  <c r="J92" i="3"/>
  <c r="L93" i="3"/>
  <c r="J94" i="3"/>
  <c r="H89" i="3"/>
  <c r="O89" i="3"/>
  <c r="K89" i="3"/>
  <c r="P91" i="3"/>
  <c r="M91" i="3"/>
  <c r="Q91" i="3"/>
  <c r="K91" i="3"/>
  <c r="O91" i="3"/>
  <c r="J91" i="3"/>
  <c r="N91" i="3"/>
  <c r="I91" i="3"/>
  <c r="G70" i="3"/>
  <c r="H70" i="3" s="1"/>
  <c r="G63" i="3"/>
  <c r="H63" i="3" s="1"/>
  <c r="G59" i="3"/>
  <c r="H59" i="3" s="1"/>
  <c r="G67" i="3"/>
  <c r="H67" i="3" s="1"/>
  <c r="G60" i="3"/>
  <c r="G64" i="3"/>
  <c r="G68" i="3"/>
  <c r="G72" i="3"/>
  <c r="G61" i="3"/>
  <c r="G65" i="3"/>
  <c r="G69" i="3"/>
  <c r="G73" i="3"/>
  <c r="G62" i="3"/>
  <c r="G66" i="3"/>
  <c r="L74" i="3"/>
  <c r="I74" i="3"/>
  <c r="O74" i="3"/>
  <c r="M74" i="3"/>
  <c r="Q74" i="3"/>
  <c r="H74" i="3"/>
  <c r="J74" i="3"/>
  <c r="N74" i="3"/>
  <c r="K74" i="3"/>
  <c r="O71" i="3" l="1"/>
  <c r="L71" i="3"/>
  <c r="Q71" i="3"/>
  <c r="P71" i="3"/>
  <c r="N71" i="3"/>
  <c r="I71" i="3"/>
  <c r="J71" i="3"/>
  <c r="K71" i="3"/>
  <c r="M71" i="3"/>
  <c r="I70" i="3"/>
  <c r="J63" i="3"/>
  <c r="N63" i="3"/>
  <c r="J70" i="3"/>
  <c r="K70" i="3"/>
  <c r="M70" i="3"/>
  <c r="L70" i="3"/>
  <c r="N70" i="3"/>
  <c r="K59" i="3"/>
  <c r="O70" i="3"/>
  <c r="P70" i="3"/>
  <c r="I59" i="3"/>
  <c r="J59" i="3"/>
  <c r="N59" i="3"/>
  <c r="L59" i="3"/>
  <c r="M59" i="3"/>
  <c r="O59" i="3"/>
  <c r="P59" i="3"/>
  <c r="Q70" i="3"/>
  <c r="N67" i="3"/>
  <c r="I67" i="3"/>
  <c r="M67" i="3"/>
  <c r="O67" i="3"/>
  <c r="Q63" i="3"/>
  <c r="M63" i="3"/>
  <c r="Q59" i="3"/>
  <c r="P63" i="3"/>
  <c r="I63" i="3"/>
  <c r="K63" i="3"/>
  <c r="L63" i="3"/>
  <c r="O63" i="3"/>
  <c r="J67" i="3"/>
  <c r="K67" i="3"/>
  <c r="Q67" i="3"/>
  <c r="L67" i="3"/>
  <c r="P67" i="3"/>
  <c r="P66" i="3"/>
  <c r="Q66" i="3"/>
  <c r="P64" i="3"/>
  <c r="Q64" i="3"/>
  <c r="P62" i="3"/>
  <c r="Q62" i="3"/>
  <c r="P73" i="3"/>
  <c r="Q73" i="3"/>
  <c r="P72" i="3"/>
  <c r="Q72" i="3"/>
  <c r="P65" i="3"/>
  <c r="Q65" i="3"/>
  <c r="P61" i="3"/>
  <c r="Q61" i="3"/>
  <c r="P60" i="3"/>
  <c r="Q60" i="3"/>
  <c r="P69" i="3"/>
  <c r="Q69" i="3"/>
  <c r="P68" i="3"/>
  <c r="Q68" i="3"/>
  <c r="N66" i="3"/>
  <c r="O66" i="3"/>
  <c r="N64" i="3"/>
  <c r="O64" i="3"/>
  <c r="N62" i="3"/>
  <c r="O62" i="3"/>
  <c r="N60" i="3"/>
  <c r="O60" i="3"/>
  <c r="N73" i="3"/>
  <c r="O73" i="3"/>
  <c r="N72" i="3"/>
  <c r="O72" i="3"/>
  <c r="N65" i="3"/>
  <c r="O65" i="3"/>
  <c r="N61" i="3"/>
  <c r="O61" i="3"/>
  <c r="N69" i="3"/>
  <c r="O69" i="3"/>
  <c r="N68" i="3"/>
  <c r="O68" i="3"/>
  <c r="L72" i="3"/>
  <c r="M72" i="3"/>
  <c r="L68" i="3"/>
  <c r="M68" i="3"/>
  <c r="L73" i="3"/>
  <c r="M73" i="3"/>
  <c r="L69" i="3"/>
  <c r="M69" i="3"/>
  <c r="L66" i="3"/>
  <c r="M66" i="3"/>
  <c r="L65" i="3"/>
  <c r="M65" i="3"/>
  <c r="L64" i="3"/>
  <c r="M64" i="3"/>
  <c r="L62" i="3"/>
  <c r="M62" i="3"/>
  <c r="L61" i="3"/>
  <c r="M61" i="3"/>
  <c r="L60" i="3"/>
  <c r="M60" i="3"/>
  <c r="J69" i="3"/>
  <c r="K69" i="3"/>
  <c r="J68" i="3"/>
  <c r="K68" i="3"/>
  <c r="J66" i="3"/>
  <c r="K66" i="3"/>
  <c r="J65" i="3"/>
  <c r="K65" i="3"/>
  <c r="J64" i="3"/>
  <c r="K64" i="3"/>
  <c r="J62" i="3"/>
  <c r="K62" i="3"/>
  <c r="J61" i="3"/>
  <c r="K61" i="3"/>
  <c r="J60" i="3"/>
  <c r="K60" i="3"/>
  <c r="J73" i="3"/>
  <c r="K73" i="3"/>
  <c r="J72" i="3"/>
  <c r="K72" i="3"/>
  <c r="H64" i="3"/>
  <c r="I64" i="3"/>
  <c r="H62" i="3"/>
  <c r="I62" i="3"/>
  <c r="H61" i="3"/>
  <c r="I61" i="3"/>
  <c r="H60" i="3"/>
  <c r="I60" i="3"/>
  <c r="H65" i="3"/>
  <c r="I65" i="3"/>
  <c r="H73" i="3"/>
  <c r="I73" i="3"/>
  <c r="H72" i="3"/>
  <c r="I72" i="3"/>
  <c r="H66" i="3"/>
  <c r="I66" i="3"/>
  <c r="H69" i="3"/>
  <c r="I69" i="3"/>
  <c r="H68" i="3"/>
  <c r="I68" i="3"/>
  <c r="H101" i="3" l="1"/>
  <c r="I76" i="3"/>
  <c r="K76" i="3"/>
  <c r="M76" i="3"/>
  <c r="M103" i="3"/>
  <c r="J76" i="3"/>
  <c r="L76" i="3"/>
  <c r="L103" i="3"/>
  <c r="P76" i="3"/>
  <c r="O76" i="3"/>
  <c r="O102" i="3"/>
  <c r="Q76" i="3"/>
  <c r="Q101" i="3"/>
  <c r="Q102" i="3"/>
  <c r="O101" i="3"/>
  <c r="J101" i="3"/>
  <c r="N76" i="3"/>
  <c r="N102" i="3"/>
  <c r="P102" i="3"/>
  <c r="L101" i="3"/>
  <c r="N101" i="3"/>
  <c r="I78" i="3"/>
  <c r="I103" i="3"/>
  <c r="I77" i="3"/>
  <c r="I102" i="3"/>
  <c r="K77" i="3"/>
  <c r="K102" i="3"/>
  <c r="K103" i="3"/>
  <c r="M77" i="3"/>
  <c r="M102" i="3"/>
  <c r="O78" i="3"/>
  <c r="O103" i="3"/>
  <c r="Q78" i="3"/>
  <c r="Q103" i="3"/>
  <c r="P101" i="3"/>
  <c r="I101" i="3"/>
  <c r="H103" i="3"/>
  <c r="H102" i="3"/>
  <c r="J77" i="3"/>
  <c r="J102" i="3"/>
  <c r="J103" i="3"/>
  <c r="L77" i="3"/>
  <c r="L102" i="3"/>
  <c r="N78" i="3"/>
  <c r="N103" i="3"/>
  <c r="P78" i="3"/>
  <c r="P103" i="3"/>
  <c r="K101" i="3"/>
  <c r="M101" i="3"/>
  <c r="H76" i="3"/>
  <c r="L78" i="3"/>
  <c r="N77" i="3"/>
  <c r="P77" i="3"/>
  <c r="K78" i="3"/>
  <c r="J78" i="3"/>
  <c r="M78" i="3"/>
  <c r="O77" i="3"/>
  <c r="Q77" i="3"/>
  <c r="H78" i="3"/>
  <c r="H77" i="3"/>
  <c r="Q18" i="3" l="1"/>
  <c r="P18" i="3"/>
  <c r="O18" i="3"/>
  <c r="N18" i="3"/>
  <c r="M18" i="3"/>
  <c r="L11" i="3"/>
  <c r="I11" i="3"/>
  <c r="D30" i="3" l="1"/>
  <c r="G30" i="3" s="1"/>
  <c r="D9" i="3"/>
  <c r="D31" i="3" l="1"/>
  <c r="G31" i="3" s="1"/>
  <c r="D32" i="3"/>
  <c r="G32" i="3" s="1"/>
  <c r="D33" i="3"/>
  <c r="G33" i="3" s="1"/>
  <c r="D34" i="3"/>
  <c r="G34" i="3" s="1"/>
  <c r="D35" i="3"/>
  <c r="G35" i="3" s="1"/>
  <c r="D36" i="3"/>
  <c r="G36" i="3" s="1"/>
  <c r="D37" i="3"/>
  <c r="G37" i="3" s="1"/>
  <c r="D38" i="3"/>
  <c r="G38" i="3" s="1"/>
  <c r="D39" i="3"/>
  <c r="G39" i="3" s="1"/>
  <c r="D40" i="3"/>
  <c r="G40" i="3" s="1"/>
  <c r="D41" i="3"/>
  <c r="G41" i="3" s="1"/>
  <c r="D42" i="3"/>
  <c r="G42" i="3" s="1"/>
  <c r="D43" i="3"/>
  <c r="G43" i="3" s="1"/>
  <c r="D44" i="3"/>
  <c r="G44" i="3" s="1"/>
  <c r="Q28" i="3"/>
  <c r="P28" i="3"/>
  <c r="O28" i="3"/>
  <c r="N28" i="3"/>
  <c r="M28" i="3"/>
  <c r="L28" i="3"/>
  <c r="K28" i="3"/>
  <c r="J28" i="3"/>
  <c r="I28" i="3"/>
  <c r="H28" i="3"/>
  <c r="H43" i="3" l="1"/>
  <c r="P30" i="3"/>
  <c r="I30" i="3"/>
  <c r="Q30" i="3"/>
  <c r="J30" i="3"/>
  <c r="N30" i="3"/>
  <c r="H30" i="3"/>
  <c r="L30" i="3"/>
  <c r="M30" i="3"/>
  <c r="K30" i="3"/>
  <c r="O30" i="3"/>
  <c r="O36" i="3"/>
  <c r="N36" i="3"/>
  <c r="P36" i="3"/>
  <c r="J36" i="3"/>
  <c r="H36" i="3"/>
  <c r="K36" i="3"/>
  <c r="M36" i="3"/>
  <c r="Q36" i="3"/>
  <c r="L36" i="3"/>
  <c r="I36" i="3"/>
  <c r="H35" i="3"/>
  <c r="Q35" i="3"/>
  <c r="P35" i="3"/>
  <c r="O35" i="3"/>
  <c r="N35" i="3"/>
  <c r="M35" i="3"/>
  <c r="L35" i="3"/>
  <c r="K35" i="3"/>
  <c r="J35" i="3"/>
  <c r="I35" i="3"/>
  <c r="L44" i="3"/>
  <c r="I44" i="3"/>
  <c r="M44" i="3"/>
  <c r="P44" i="3"/>
  <c r="N44" i="3"/>
  <c r="J44" i="3"/>
  <c r="Q44" i="3"/>
  <c r="O44" i="3"/>
  <c r="K44" i="3"/>
  <c r="H44" i="3"/>
  <c r="Q34" i="3"/>
  <c r="P34" i="3"/>
  <c r="O34" i="3"/>
  <c r="N34" i="3"/>
  <c r="M34" i="3"/>
  <c r="L34" i="3"/>
  <c r="K34" i="3"/>
  <c r="J34" i="3"/>
  <c r="I34" i="3"/>
  <c r="H34" i="3"/>
  <c r="Q41" i="3"/>
  <c r="P41" i="3"/>
  <c r="O41" i="3"/>
  <c r="N41" i="3"/>
  <c r="M41" i="3"/>
  <c r="L41" i="3"/>
  <c r="K41" i="3"/>
  <c r="J41" i="3"/>
  <c r="I41" i="3"/>
  <c r="H41" i="3"/>
  <c r="Q33" i="3"/>
  <c r="P33" i="3"/>
  <c r="O33" i="3"/>
  <c r="N33" i="3"/>
  <c r="M33" i="3"/>
  <c r="L33" i="3"/>
  <c r="K33" i="3"/>
  <c r="J33" i="3"/>
  <c r="I33" i="3"/>
  <c r="H33" i="3"/>
  <c r="Q40" i="3"/>
  <c r="P40" i="3"/>
  <c r="O40" i="3"/>
  <c r="N40" i="3"/>
  <c r="M40" i="3"/>
  <c r="L40" i="3"/>
  <c r="K40" i="3"/>
  <c r="J40" i="3"/>
  <c r="I40" i="3"/>
  <c r="H40" i="3"/>
  <c r="Q32" i="3"/>
  <c r="P32" i="3"/>
  <c r="O32" i="3"/>
  <c r="N32" i="3"/>
  <c r="M32" i="3"/>
  <c r="L32" i="3"/>
  <c r="K32" i="3"/>
  <c r="J32" i="3"/>
  <c r="I32" i="3"/>
  <c r="H32" i="3"/>
  <c r="Q39" i="3"/>
  <c r="P39" i="3"/>
  <c r="O39" i="3"/>
  <c r="N39" i="3"/>
  <c r="M39" i="3"/>
  <c r="L39" i="3"/>
  <c r="K39" i="3"/>
  <c r="J39" i="3"/>
  <c r="I39" i="3"/>
  <c r="H39" i="3"/>
  <c r="Q31" i="3"/>
  <c r="P31" i="3"/>
  <c r="O31" i="3"/>
  <c r="N31" i="3"/>
  <c r="M31" i="3"/>
  <c r="L31" i="3"/>
  <c r="K31" i="3"/>
  <c r="J31" i="3"/>
  <c r="I31" i="3"/>
  <c r="H31" i="3"/>
  <c r="Q43" i="3"/>
  <c r="P43" i="3"/>
  <c r="O43" i="3"/>
  <c r="N43" i="3"/>
  <c r="M43" i="3"/>
  <c r="L43" i="3"/>
  <c r="K43" i="3"/>
  <c r="J43" i="3"/>
  <c r="I43" i="3"/>
  <c r="Q38" i="3"/>
  <c r="P38" i="3"/>
  <c r="O38" i="3"/>
  <c r="N38" i="3"/>
  <c r="M38" i="3"/>
  <c r="L38" i="3"/>
  <c r="K38" i="3"/>
  <c r="J38" i="3"/>
  <c r="I38" i="3"/>
  <c r="H38" i="3"/>
  <c r="Q42" i="3"/>
  <c r="P42" i="3"/>
  <c r="O42" i="3"/>
  <c r="N42" i="3"/>
  <c r="M42" i="3"/>
  <c r="L42" i="3"/>
  <c r="K42" i="3"/>
  <c r="J42" i="3"/>
  <c r="I42" i="3"/>
  <c r="H42" i="3"/>
  <c r="H37" i="3"/>
  <c r="K37" i="3"/>
  <c r="I37" i="3"/>
  <c r="Q37" i="3"/>
  <c r="N37" i="3"/>
  <c r="M37" i="3"/>
  <c r="L37" i="3"/>
  <c r="J37" i="3"/>
  <c r="P37" i="3"/>
  <c r="O37" i="3"/>
  <c r="L49" i="3" l="1"/>
  <c r="L48" i="3"/>
  <c r="L47" i="3"/>
  <c r="K47" i="3"/>
  <c r="J47" i="3"/>
  <c r="H47" i="3"/>
  <c r="N47" i="3"/>
  <c r="O47" i="3"/>
  <c r="Q49" i="3"/>
  <c r="M47" i="3"/>
  <c r="Q47" i="3"/>
  <c r="N48" i="3"/>
  <c r="I48" i="3"/>
  <c r="O49" i="3"/>
  <c r="Q48" i="3"/>
  <c r="P47" i="3"/>
  <c r="I47" i="3"/>
  <c r="J48" i="3"/>
  <c r="H49" i="3"/>
  <c r="P49" i="3"/>
  <c r="P48" i="3"/>
  <c r="N49" i="3"/>
  <c r="O48" i="3"/>
  <c r="K48" i="3"/>
  <c r="I49" i="3"/>
  <c r="M49" i="3"/>
  <c r="K49" i="3"/>
  <c r="H48" i="3"/>
  <c r="M48" i="3"/>
  <c r="J49" i="3"/>
  <c r="E21" i="3"/>
  <c r="E22" i="3"/>
  <c r="E23" i="3"/>
  <c r="E24" i="3"/>
  <c r="E25" i="3"/>
  <c r="E20" i="3"/>
  <c r="Q11" i="3"/>
  <c r="P11" i="3"/>
  <c r="O11" i="3"/>
  <c r="N11" i="3"/>
  <c r="M11" i="3"/>
  <c r="K11" i="3"/>
  <c r="J11" i="3"/>
  <c r="D12" i="3" l="1"/>
  <c r="D13" i="3"/>
  <c r="D14" i="3"/>
  <c r="D17" i="3"/>
  <c r="I5" i="3"/>
  <c r="I9" i="3" s="1"/>
  <c r="J5" i="3"/>
  <c r="K5" i="3"/>
  <c r="L5" i="3"/>
  <c r="M5" i="3"/>
  <c r="N5" i="3"/>
  <c r="O5" i="3"/>
  <c r="P5" i="3"/>
  <c r="Q5" i="3"/>
  <c r="H5" i="3"/>
  <c r="H9" i="3" s="1"/>
  <c r="J12" i="3" l="1"/>
  <c r="O12" i="3"/>
  <c r="H17" i="3"/>
  <c r="H10" i="3" s="1"/>
  <c r="H13" i="3"/>
  <c r="K14" i="3" a="1"/>
  <c r="K14" i="3" s="1"/>
  <c r="Q17" i="3" a="1"/>
  <c r="Q17" i="3" s="1"/>
  <c r="Q10" i="3" s="1"/>
  <c r="S10" i="3" s="1"/>
  <c r="J9" i="3" a="1"/>
  <c r="J9" i="3" s="1"/>
  <c r="L17" i="3" a="1"/>
  <c r="L17" i="3" s="1"/>
  <c r="L10" i="3" s="1"/>
  <c r="N13" i="3" a="1"/>
  <c r="N13" i="3" s="1"/>
  <c r="N9" i="3" a="1"/>
  <c r="N9" i="3" s="1"/>
  <c r="P12" i="3" a="1"/>
  <c r="P12" i="3" s="1"/>
  <c r="M9" i="3" a="1"/>
  <c r="M9" i="3" s="1"/>
  <c r="K12" i="3" a="1"/>
  <c r="K12" i="3" s="1"/>
  <c r="L12" i="3" a="1"/>
  <c r="L12" i="3" s="1"/>
  <c r="K9" i="3" a="1"/>
  <c r="K9" i="3" s="1"/>
  <c r="I12" i="3" a="1"/>
  <c r="I12" i="3" s="1"/>
  <c r="Q12" i="3" a="1"/>
  <c r="Q12" i="3" s="1"/>
  <c r="O13" i="3" a="1"/>
  <c r="O13" i="3" s="1"/>
  <c r="L14" i="3" a="1"/>
  <c r="L14" i="3" s="1"/>
  <c r="J17" i="3" a="1"/>
  <c r="J17" i="3" s="1"/>
  <c r="J10" i="3" s="1"/>
  <c r="I13" i="3" a="1"/>
  <c r="I13" i="3" s="1"/>
  <c r="L9" i="3" a="1"/>
  <c r="L9" i="3" s="1"/>
  <c r="P13" i="3" a="1"/>
  <c r="P13" i="3" s="1"/>
  <c r="M14" i="3" a="1"/>
  <c r="M14" i="3" s="1"/>
  <c r="K17" i="3" a="1"/>
  <c r="K17" i="3" s="1"/>
  <c r="K10" i="3" s="1"/>
  <c r="Q13" i="3" a="1"/>
  <c r="Q13" i="3" s="1"/>
  <c r="O9" i="3" a="1"/>
  <c r="O9" i="3" s="1"/>
  <c r="M12" i="3" a="1"/>
  <c r="M12" i="3" s="1"/>
  <c r="K13" i="3" a="1"/>
  <c r="K13" i="3" s="1"/>
  <c r="H14" i="3" a="1"/>
  <c r="H14" i="3" s="1"/>
  <c r="P14" i="3" a="1"/>
  <c r="P14" i="3" s="1"/>
  <c r="N17" i="3" a="1"/>
  <c r="N17" i="3" s="1"/>
  <c r="N10" i="3" s="1"/>
  <c r="O14" i="3" a="1"/>
  <c r="O14" i="3" s="1"/>
  <c r="M17" i="3" a="1"/>
  <c r="M17" i="3" s="1"/>
  <c r="M10" i="3" s="1"/>
  <c r="P9" i="3" a="1"/>
  <c r="P9" i="3" s="1"/>
  <c r="N12" i="3" a="1"/>
  <c r="N12" i="3" s="1"/>
  <c r="L13" i="3" a="1"/>
  <c r="L13" i="3" s="1"/>
  <c r="I14" i="3" a="1"/>
  <c r="I14" i="3" s="1"/>
  <c r="Q14" i="3" a="1"/>
  <c r="Q14" i="3" s="1"/>
  <c r="O17" i="3" a="1"/>
  <c r="O17" i="3" s="1"/>
  <c r="O10" i="3" s="1"/>
  <c r="N14" i="3" a="1"/>
  <c r="N14" i="3" s="1"/>
  <c r="J13" i="3" a="1"/>
  <c r="J13" i="3" s="1"/>
  <c r="Q9" i="3" a="1"/>
  <c r="Q9" i="3" s="1"/>
  <c r="S9" i="3" s="1"/>
  <c r="T9" i="3" s="1"/>
  <c r="M13" i="3" a="1"/>
  <c r="M13" i="3" s="1"/>
  <c r="J14" i="3" a="1"/>
  <c r="J14" i="3" s="1"/>
  <c r="P17" i="3" a="1"/>
  <c r="P17" i="3" s="1"/>
  <c r="P10" i="3" s="1"/>
  <c r="H12" i="3" a="1"/>
  <c r="H12" i="3" s="1"/>
  <c r="I17" i="3" a="1"/>
  <c r="I17" i="3" s="1"/>
  <c r="I10" i="3" s="1"/>
  <c r="L15" i="3" l="1"/>
  <c r="L53" i="3" s="1"/>
  <c r="J15" i="3"/>
  <c r="J51" i="3" s="1"/>
  <c r="P15" i="3"/>
  <c r="H15" i="3"/>
  <c r="H51" i="3" s="1"/>
  <c r="M15" i="3"/>
  <c r="I15" i="3"/>
  <c r="I51" i="3" s="1"/>
  <c r="O15" i="3"/>
  <c r="N15" i="3"/>
  <c r="Q15" i="3"/>
  <c r="K15" i="3"/>
  <c r="K51" i="3" s="1"/>
  <c r="L51" i="3" l="1"/>
  <c r="L52" i="3"/>
  <c r="Q16" i="3"/>
  <c r="N16" i="3"/>
  <c r="O16" i="3"/>
  <c r="I16" i="3"/>
  <c r="M16" i="3"/>
  <c r="P16" i="3"/>
  <c r="L16" i="3"/>
  <c r="K16" i="3"/>
  <c r="J16" i="3"/>
  <c r="I22" i="3"/>
  <c r="I52" i="3"/>
  <c r="I53" i="3"/>
  <c r="L22" i="3"/>
  <c r="J23" i="3"/>
  <c r="J52" i="3"/>
  <c r="J53" i="3"/>
  <c r="O22" i="3"/>
  <c r="O52" i="3"/>
  <c r="O53" i="3"/>
  <c r="O51" i="3"/>
  <c r="M25" i="3"/>
  <c r="M51" i="3"/>
  <c r="M53" i="3"/>
  <c r="M52" i="3"/>
  <c r="Q25" i="3"/>
  <c r="Q53" i="3"/>
  <c r="Q51" i="3"/>
  <c r="Q52" i="3"/>
  <c r="N51" i="3"/>
  <c r="N53" i="3"/>
  <c r="N52" i="3"/>
  <c r="K22" i="3"/>
  <c r="K52" i="3"/>
  <c r="K53" i="3"/>
  <c r="P22" i="3"/>
  <c r="P53" i="3"/>
  <c r="P52" i="3"/>
  <c r="P51" i="3"/>
  <c r="H52" i="3"/>
  <c r="H53" i="3"/>
  <c r="H23" i="3"/>
  <c r="Q23" i="3"/>
  <c r="H24" i="3"/>
  <c r="P25" i="3"/>
  <c r="L23" i="3"/>
  <c r="I25" i="3"/>
  <c r="K23" i="3"/>
  <c r="I23" i="3"/>
  <c r="P23" i="3"/>
  <c r="O24" i="3"/>
  <c r="Q20" i="3"/>
  <c r="Q22" i="3"/>
  <c r="K25" i="3"/>
  <c r="I24" i="3"/>
  <c r="J24" i="3"/>
  <c r="L24" i="3"/>
  <c r="L25" i="3"/>
  <c r="Q24" i="3"/>
  <c r="J21" i="3"/>
  <c r="J22" i="3"/>
  <c r="M21" i="3"/>
  <c r="M22" i="3"/>
  <c r="O25" i="3"/>
  <c r="H20" i="3"/>
  <c r="H22" i="3"/>
  <c r="H25" i="3"/>
  <c r="J25" i="3"/>
  <c r="N20" i="3"/>
  <c r="N22" i="3"/>
  <c r="N24" i="3"/>
  <c r="P24" i="3"/>
  <c r="M24" i="3"/>
  <c r="N23" i="3"/>
  <c r="O23" i="3"/>
  <c r="M23" i="3"/>
  <c r="K24" i="3"/>
  <c r="N25" i="3"/>
  <c r="K20" i="3"/>
  <c r="N21" i="3"/>
  <c r="K21" i="3"/>
  <c r="Q21" i="3"/>
  <c r="P20" i="3"/>
  <c r="P21" i="3"/>
  <c r="I21" i="3"/>
  <c r="L20" i="3"/>
  <c r="J20" i="3"/>
  <c r="L21" i="3"/>
  <c r="O21" i="3"/>
  <c r="I20" i="3"/>
  <c r="M20" i="3"/>
  <c r="O20" i="3"/>
  <c r="H21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<sst xmlns="http://schemas.openxmlformats.org/spreadsheetml/2006/main" count="3511" uniqueCount="914">
  <si>
    <t>Program ID</t>
  </si>
  <si>
    <t>Lateral Hardening</t>
  </si>
  <si>
    <t>Feeder Hardening</t>
  </si>
  <si>
    <t>FLISR</t>
  </si>
  <si>
    <t>Description</t>
  </si>
  <si>
    <t>Total Net Present Value Benefit ($Rest + $CMI)</t>
  </si>
  <si>
    <t>Program Capital Cost with Postivie NPV ($Rest + $CMI)</t>
  </si>
  <si>
    <t>Program ID - Exceedence Level</t>
  </si>
  <si>
    <t>Exceedence Level</t>
  </si>
  <si>
    <t>Status Quo CMI (all years)</t>
  </si>
  <si>
    <t>Status Quo CMI Dollars NPV (all years)</t>
  </si>
  <si>
    <t>Status Quo Rest Dollars NPV (all years)</t>
  </si>
  <si>
    <t>Total Status Quo NPV (all years)</t>
  </si>
  <si>
    <t>Budget Scenario 1 Project Cost</t>
  </si>
  <si>
    <t>Budget Scenario 1 Plan CMI</t>
  </si>
  <si>
    <t>Budget Scenario 1 Plan CMI Dollars</t>
  </si>
  <si>
    <t>Budget Scenario 1 Plan Rest Dollars</t>
  </si>
  <si>
    <t>Budget Scenario 1 CMI plus Rest</t>
  </si>
  <si>
    <t>Budget Scenario 2 Project Cost</t>
  </si>
  <si>
    <t>Budget Scenario 2 Plan CMI</t>
  </si>
  <si>
    <t>Budget Scenario 2 Plan CMI Dollars</t>
  </si>
  <si>
    <t>Budget Scenario 2 Plan Rest Dollars</t>
  </si>
  <si>
    <t>Budget Scenario 2 CMI plus Rest</t>
  </si>
  <si>
    <t>Budget Scenario 3 Project Cost</t>
  </si>
  <si>
    <t>Budget Scenario 3 Plan CMI</t>
  </si>
  <si>
    <t>Budget Scenario 3 Plan CMI Dollars</t>
  </si>
  <si>
    <t>Budget Scenario 3 Plan Rest Dollars</t>
  </si>
  <si>
    <t>Budget Scenario 3 CMI plus Rest</t>
  </si>
  <si>
    <t>Budget Scenario 4 Project Cost</t>
  </si>
  <si>
    <t>Budget Scenario 4 Plan CMI</t>
  </si>
  <si>
    <t>Budget Scenario 4 Plan CMI Dollars</t>
  </si>
  <si>
    <t>Budget Scenario 4 Plan Rest Dollars</t>
  </si>
  <si>
    <t>Budget Scenario 4 CMI plus Rest</t>
  </si>
  <si>
    <t>Budget Scenario 5 Project Cost</t>
  </si>
  <si>
    <t>Budget Scenario 5 Plan CMI</t>
  </si>
  <si>
    <t>Budget Scenario 5 Plan CMI Dollars</t>
  </si>
  <si>
    <t>Budget Scenario 5 Plan Rest Dollars</t>
  </si>
  <si>
    <t>Budget Scenario 5 CMI plus Rest</t>
  </si>
  <si>
    <t>Budget Scenario 6 Project Cost</t>
  </si>
  <si>
    <t>Budget Scenario 6 Plan CMI</t>
  </si>
  <si>
    <t>Budget Scenario 6 Plan CMI Dollars</t>
  </si>
  <si>
    <t>Budget Scenario 6 Plan Rest Dollars</t>
  </si>
  <si>
    <t>Budget Scenario 6 CMI plus Rest</t>
  </si>
  <si>
    <t>Budget Scenario 7 Project Cost</t>
  </si>
  <si>
    <t>Budget Scenario 7 Plan CMI</t>
  </si>
  <si>
    <t>Budget Scenario 7 Plan CMI Dollars</t>
  </si>
  <si>
    <t>Budget Scenario 7 Plan Rest Dollars</t>
  </si>
  <si>
    <t>Budget Scenario 7 CMI plus Rest</t>
  </si>
  <si>
    <t>Budget Scenario 8 Project Cost</t>
  </si>
  <si>
    <t>Budget Scenario 8 Plan CMI</t>
  </si>
  <si>
    <t>Budget Scenario 8 Plan CMI Dollars</t>
  </si>
  <si>
    <t>Budget Scenario 8 Plan Rest Dollars</t>
  </si>
  <si>
    <t>Budget Scenario 8 CMI plus Rest</t>
  </si>
  <si>
    <t>Budget Scenario 9 Project Cost</t>
  </si>
  <si>
    <t>Budget Scenario 9 Plan CMI</t>
  </si>
  <si>
    <t>Budget Scenario 9 Plan CMI Dollars</t>
  </si>
  <si>
    <t>Budget Scenario 9 Plan Rest Dollars</t>
  </si>
  <si>
    <t>Budget Scenario 9 CMI plus Rest</t>
  </si>
  <si>
    <t>Budget Scenario 10 Project Cost</t>
  </si>
  <si>
    <t>Budget Scenario 10 Plan CMI</t>
  </si>
  <si>
    <t>Budget Scenario 10 Plan CMI Dollars</t>
  </si>
  <si>
    <t>Budget Scenario 10 Plan Rest Dollars</t>
  </si>
  <si>
    <t>Budget Scenario 10 CMI plus Rest</t>
  </si>
  <si>
    <t>$250m</t>
  </si>
  <si>
    <t>$750m</t>
  </si>
  <si>
    <t>$2.0b</t>
  </si>
  <si>
    <t>$1.0b</t>
  </si>
  <si>
    <t>$2.25b</t>
  </si>
  <si>
    <t>$500m</t>
  </si>
  <si>
    <t>$2.5b</t>
  </si>
  <si>
    <t>Total</t>
  </si>
  <si>
    <t>Budget Scenario:</t>
  </si>
  <si>
    <t>P-Value</t>
  </si>
  <si>
    <t>Total Life-cycle Benefits - P50 (Average Storm Future)</t>
  </si>
  <si>
    <t>Total Life-cycle Benefits  - P75 (Fairly Instense Storm Future)</t>
  </si>
  <si>
    <t>Total Life-cycle Benefits  - P95 (High Storm Future)</t>
  </si>
  <si>
    <t>Rank</t>
  </si>
  <si>
    <t>Iteration No.</t>
  </si>
  <si>
    <t>Substation Extreme Weather Protection-0.5</t>
  </si>
  <si>
    <t>Substation Extreme Weather Protection</t>
  </si>
  <si>
    <t>Substation Extreme Weather Protection-0.75</t>
  </si>
  <si>
    <t>Substation Extreme Weather Protection-0.95</t>
  </si>
  <si>
    <t>Transmission Upgrades-0.5</t>
  </si>
  <si>
    <t>Transmission Upgrades</t>
  </si>
  <si>
    <t>Transmission Upgrades-0.75</t>
  </si>
  <si>
    <t>Site Access-0.5</t>
  </si>
  <si>
    <t>Site Access</t>
  </si>
  <si>
    <t>Transmission Upgrades-0.95</t>
  </si>
  <si>
    <t>Site Access-0.75</t>
  </si>
  <si>
    <t>Site Access-0.95</t>
  </si>
  <si>
    <t>Distribution Feeder Hardening-0.5</t>
  </si>
  <si>
    <t>Distribution Feeder Hardening</t>
  </si>
  <si>
    <t>Distribution Feeder Hardening-0.75</t>
  </si>
  <si>
    <t>Distribution Feeder Hardening-0.95</t>
  </si>
  <si>
    <t>Lateral Hardening-0.5</t>
  </si>
  <si>
    <t>Lateral Hardening-0.75</t>
  </si>
  <si>
    <t>Lateral Hardening-0.95</t>
  </si>
  <si>
    <t>ProjectID</t>
  </si>
  <si>
    <t>Parent ID</t>
  </si>
  <si>
    <t>Bud_Sc_1_In_Plan</t>
  </si>
  <si>
    <t>Bud_Sc_2_In_Plan</t>
  </si>
  <si>
    <t>Bud_Sc_3_In_Plan</t>
  </si>
  <si>
    <t>Bud_Sc_4_In_Plan</t>
  </si>
  <si>
    <t>Bud_Sc_5_In_Plan</t>
  </si>
  <si>
    <t>Bud_Sc_6_In_Plan</t>
  </si>
  <si>
    <t>Bud_Sc_7_In_Plan</t>
  </si>
  <si>
    <t>Bud_Sc_8_In_Plan</t>
  </si>
  <si>
    <t>Bud_Sc_9_In_Plan</t>
  </si>
  <si>
    <t>Bud_Sc_10_In_Plan</t>
  </si>
  <si>
    <t>CircuitNumber</t>
  </si>
  <si>
    <t>Project Cost</t>
  </si>
  <si>
    <t>Mid-Cycle Discounted Project Cost</t>
  </si>
  <si>
    <t>Before FLISR CMI</t>
  </si>
  <si>
    <t>After FLISR CMI</t>
  </si>
  <si>
    <t>FLISR CMI Benefit</t>
  </si>
  <si>
    <t>Percent CMI Decrease</t>
  </si>
  <si>
    <t>Before FLISR CMI Dollars NPV</t>
  </si>
  <si>
    <t>After FLISR CMI Dollars NPV</t>
  </si>
  <si>
    <t>FLISR CMI Dollars Benefit</t>
  </si>
  <si>
    <t>Percent CMI Dollars Decrease</t>
  </si>
  <si>
    <t>MED Before FLISR CMI</t>
  </si>
  <si>
    <t>MED After FLISR CMI</t>
  </si>
  <si>
    <t>FLISR MED CMI Benefit</t>
  </si>
  <si>
    <t>Percent MED CMI Decrease</t>
  </si>
  <si>
    <t>MED Before FLISR CMI Dollars NPV</t>
  </si>
  <si>
    <t>MED After FLISR CMI Dolars NPV</t>
  </si>
  <si>
    <t>FLISR MED CMI Dollars Benefit</t>
  </si>
  <si>
    <t>Percent MED CMI Dollars Decrease</t>
  </si>
  <si>
    <t>FLISR Net Benefit</t>
  </si>
  <si>
    <t>FLISR Hardening Net Benefit</t>
  </si>
  <si>
    <t>FLISR-13367</t>
  </si>
  <si>
    <t>FLISR-13710</t>
  </si>
  <si>
    <t>FLISR-13175</t>
  </si>
  <si>
    <t>FLISR-13119</t>
  </si>
  <si>
    <t>FLISR-13489</t>
  </si>
  <si>
    <t>FLISR-13042</t>
  </si>
  <si>
    <t>FLISR-13077</t>
  </si>
  <si>
    <t>FLISR-13808</t>
  </si>
  <si>
    <t>FLISR-13236</t>
  </si>
  <si>
    <t>FLISR-13835</t>
  </si>
  <si>
    <t>FLISR-13373</t>
  </si>
  <si>
    <t>FLISR-13390</t>
  </si>
  <si>
    <t>FLISR-13303</t>
  </si>
  <si>
    <t>FLISR-13151</t>
  </si>
  <si>
    <t>FLISR-13351</t>
  </si>
  <si>
    <t>FLISR-13297</t>
  </si>
  <si>
    <t>FLISR-13431</t>
  </si>
  <si>
    <t>FLISR-13695</t>
  </si>
  <si>
    <t>FLISR-13006</t>
  </si>
  <si>
    <t>FLISR-13211</t>
  </si>
  <si>
    <t>FLISR-13460</t>
  </si>
  <si>
    <t>FLISR-13176</t>
  </si>
  <si>
    <t>FLISR-13358</t>
  </si>
  <si>
    <t>FLISR-13004</t>
  </si>
  <si>
    <t>FLISR-14011</t>
  </si>
  <si>
    <t>FLISR-13423</t>
  </si>
  <si>
    <t>FLISR-13696</t>
  </si>
  <si>
    <t>FLISR-13117</t>
  </si>
  <si>
    <t>FLISR-13204</t>
  </si>
  <si>
    <t>FLISR-13772</t>
  </si>
  <si>
    <t>FLISR-13221</t>
  </si>
  <si>
    <t>FLISR-13442</t>
  </si>
  <si>
    <t>FLISR-13645</t>
  </si>
  <si>
    <t>FLISR-13687</t>
  </si>
  <si>
    <t>FLISR-13293</t>
  </si>
  <si>
    <t>FLISR-13330</t>
  </si>
  <si>
    <t>FLISR-13152</t>
  </si>
  <si>
    <t>FLISR-13254</t>
  </si>
  <si>
    <t>FLISR-13123</t>
  </si>
  <si>
    <t>FLISR-13370</t>
  </si>
  <si>
    <t>FLISR-13854</t>
  </si>
  <si>
    <t>FLISR-13069</t>
  </si>
  <si>
    <t>FLISR-13021</t>
  </si>
  <si>
    <t>FLISR-13098</t>
  </si>
  <si>
    <t>FLISR-13962</t>
  </si>
  <si>
    <t>FLISR-13717</t>
  </si>
  <si>
    <t>FLISR-13699</t>
  </si>
  <si>
    <t>FLISR-13987</t>
  </si>
  <si>
    <t>FLISR-13153</t>
  </si>
  <si>
    <t>FLISR-13657</t>
  </si>
  <si>
    <t>FLISR-13516</t>
  </si>
  <si>
    <t>FLISR-13463</t>
  </si>
  <si>
    <t>FLISR-13030</t>
  </si>
  <si>
    <t>FLISR-13984</t>
  </si>
  <si>
    <t>FLISR-13470</t>
  </si>
  <si>
    <t>FLISR-13230</t>
  </si>
  <si>
    <t>FLISR-13279</t>
  </si>
  <si>
    <t>FLISR-13148</t>
  </si>
  <si>
    <t>FLISR-13294</t>
  </si>
  <si>
    <t>FLISR-13817</t>
  </si>
  <si>
    <t>FLISR-13656</t>
  </si>
  <si>
    <t>FLISR-13737</t>
  </si>
  <si>
    <t>FLISR-13417</t>
  </si>
  <si>
    <t>FLISR-13291</t>
  </si>
  <si>
    <t>FLISR-13046</t>
  </si>
  <si>
    <t>FLISR-13187</t>
  </si>
  <si>
    <t>FLISR-13892</t>
  </si>
  <si>
    <t>FLISR-13787</t>
  </si>
  <si>
    <t>FLISR-13916</t>
  </si>
  <si>
    <t>FLISR-13036</t>
  </si>
  <si>
    <t>FLISR-13479</t>
  </si>
  <si>
    <t>FLISR-13911</t>
  </si>
  <si>
    <t>FLISR-13592</t>
  </si>
  <si>
    <t>FLISR-13198</t>
  </si>
  <si>
    <t>FLISR-13079</t>
  </si>
  <si>
    <t>FLISR-13918</t>
  </si>
  <si>
    <t>FLISR-13576</t>
  </si>
  <si>
    <t>FLISR-13329</t>
  </si>
  <si>
    <t>FLISR-13839</t>
  </si>
  <si>
    <t>FLISR-13967</t>
  </si>
  <si>
    <t>FLISR-13698</t>
  </si>
  <si>
    <t>FLISR-13983</t>
  </si>
  <si>
    <t>FLISR-13795</t>
  </si>
  <si>
    <t>FLISR-13231</t>
  </si>
  <si>
    <t>FLISR-13106</t>
  </si>
  <si>
    <t>FLISR-13705</t>
  </si>
  <si>
    <t>FLISR-13968</t>
  </si>
  <si>
    <t>FLISR-13115</t>
  </si>
  <si>
    <t>FLISR-13706</t>
  </si>
  <si>
    <t>FLISR-13192</t>
  </si>
  <si>
    <t>FLISR-13028</t>
  </si>
  <si>
    <t>FLISR-13278</t>
  </si>
  <si>
    <t>FLISR-13840</t>
  </si>
  <si>
    <t>FLISR-13290</t>
  </si>
  <si>
    <t>FLISR-13469</t>
  </si>
  <si>
    <t>FLISR-13422</t>
  </si>
  <si>
    <t>FLISR-13174</t>
  </si>
  <si>
    <t>FLISR-13753</t>
  </si>
  <si>
    <t>FLISR-13853</t>
  </si>
  <si>
    <t>FLISR-13026</t>
  </si>
  <si>
    <t>FLISR-13579</t>
  </si>
  <si>
    <t>FLISR-13899</t>
  </si>
  <si>
    <t>FLISR-13039</t>
  </si>
  <si>
    <t>FLISR-13099</t>
  </si>
  <si>
    <t>FLISR-13826</t>
  </si>
  <si>
    <t>FLISR-13298</t>
  </si>
  <si>
    <t>FLISR-13838</t>
  </si>
  <si>
    <t>FLISR-13035</t>
  </si>
  <si>
    <t>FLISR-13311</t>
  </si>
  <si>
    <t>FLISR-13371</t>
  </si>
  <si>
    <t>FLISR-13691</t>
  </si>
  <si>
    <t>FLISR-13126</t>
  </si>
  <si>
    <t>FLISR-13299</t>
  </si>
  <si>
    <t>FLISR-14024</t>
  </si>
  <si>
    <t>FLISR-13037</t>
  </si>
  <si>
    <t>FLISR-13235</t>
  </si>
  <si>
    <t>FLISR-13024</t>
  </si>
  <si>
    <t>FLISR-13738</t>
  </si>
  <si>
    <t>FLISR-13797</t>
  </si>
  <si>
    <t>FLISR-13391</t>
  </si>
  <si>
    <t>FLISR-14040</t>
  </si>
  <si>
    <t>FLISR-13948</t>
  </si>
  <si>
    <t>FLISR-13815</t>
  </si>
  <si>
    <t>FLISR-13661</t>
  </si>
  <si>
    <t>FLISR-14112</t>
  </si>
  <si>
    <t>FLISR-13909</t>
  </si>
  <si>
    <t>FLISR-13830</t>
  </si>
  <si>
    <t>FLISR-13150</t>
  </si>
  <si>
    <t>FLISR-13959</t>
  </si>
  <si>
    <t>FLISR-13041</t>
  </si>
  <si>
    <t>FLISR-13125</t>
  </si>
  <si>
    <t>FLISR-13707</t>
  </si>
  <si>
    <t>FLISR-13459</t>
  </si>
  <si>
    <t>FLISR-13206</t>
  </si>
  <si>
    <t>FLISR-13754</t>
  </si>
  <si>
    <t>FLISR-13097</t>
  </si>
  <si>
    <t>FLISR-13124</t>
  </si>
  <si>
    <t>FLISR-13114</t>
  </si>
  <si>
    <t>FLISR-13199</t>
  </si>
  <si>
    <t>FLISR-13989</t>
  </si>
  <si>
    <t>FLISR-13471</t>
  </si>
  <si>
    <t>FLISR-13850</t>
  </si>
  <si>
    <t>FLISR-13582</t>
  </si>
  <si>
    <t>FLISR-13082</t>
  </si>
  <si>
    <t>FLISR-13243</t>
  </si>
  <si>
    <t>FLISR-13109</t>
  </si>
  <si>
    <t>FLISR-13679</t>
  </si>
  <si>
    <t>FLISR-14089</t>
  </si>
  <si>
    <t>FLISR-13020</t>
  </si>
  <si>
    <t>FLISR-13080</t>
  </si>
  <si>
    <t>FLISR-13188</t>
  </si>
  <si>
    <t>FLISR-13205</t>
  </si>
  <si>
    <t>FLISR-13214</t>
  </si>
  <si>
    <t>FLISR-13388</t>
  </si>
  <si>
    <t>FLISR-13444</t>
  </si>
  <si>
    <t>FLISR-13312</t>
  </si>
  <si>
    <t>FLISR-13432</t>
  </si>
  <si>
    <t>FLISR-14020</t>
  </si>
  <si>
    <t>FLISR-13836</t>
  </si>
  <si>
    <t>FLISR-13910</t>
  </si>
  <si>
    <t>FLISR-14110</t>
  </si>
  <si>
    <t>FLISR-14218</t>
  </si>
  <si>
    <t>FLISR-13044</t>
  </si>
  <si>
    <t>FLISR-13146</t>
  </si>
  <si>
    <t>FLISR-13993</t>
  </si>
  <si>
    <t>FLISR-13884</t>
  </si>
  <si>
    <t>FLISR-13481</t>
  </si>
  <si>
    <t>FLISR-13793</t>
  </si>
  <si>
    <t>FLISR-13813</t>
  </si>
  <si>
    <t>FLISR-13722</t>
  </si>
  <si>
    <t>FLISR-13577</t>
  </si>
  <si>
    <t>FLISR-13922</t>
  </si>
  <si>
    <t>FLISR-13011</t>
  </si>
  <si>
    <t>FLISR-13314</t>
  </si>
  <si>
    <t>FLISR-13891</t>
  </si>
  <si>
    <t>FLISR-13128</t>
  </si>
  <si>
    <t>FLISR-13488</t>
  </si>
  <si>
    <t>FLISR-13136</t>
  </si>
  <si>
    <t>FLISR-13457</t>
  </si>
  <si>
    <t>FLISR-13102</t>
  </si>
  <si>
    <t>FLISR-13961</t>
  </si>
  <si>
    <t>FLISR-13158</t>
  </si>
  <si>
    <t>FLISR-13064</t>
  </si>
  <si>
    <t>FLISR-13027</t>
  </si>
  <si>
    <t>FLISR-13364</t>
  </si>
  <si>
    <t>FLISR-13920</t>
  </si>
  <si>
    <t>FLISR-13256</t>
  </si>
  <si>
    <t>FLISR-14096</t>
  </si>
  <si>
    <t>FLISR-13708</t>
  </si>
  <si>
    <t>FLISR-13171</t>
  </si>
  <si>
    <t>FLISR-13610</t>
  </si>
  <si>
    <t>FLISR-13972</t>
  </si>
  <si>
    <t>FLISR-13127</t>
  </si>
  <si>
    <t>FLISR-13490</t>
  </si>
  <si>
    <t>FLISR-13418</t>
  </si>
  <si>
    <t>FLISR-13130</t>
  </si>
  <si>
    <t>FLISR-13328</t>
  </si>
  <si>
    <t>FLISR-14012</t>
  </si>
  <si>
    <t>FLISR-13509</t>
  </si>
  <si>
    <t>FLISR-13111</t>
  </si>
  <si>
    <t>FLISR-13218</t>
  </si>
  <si>
    <t>FLISR-13454</t>
  </si>
  <si>
    <t>FLISR-13829</t>
  </si>
  <si>
    <t>FLISR-13156</t>
  </si>
  <si>
    <t>FLISR-13651</t>
  </si>
  <si>
    <t>FLISR-13219</t>
  </si>
  <si>
    <t>FLISR-13010</t>
  </si>
  <si>
    <t>FLISR-13341</t>
  </si>
  <si>
    <t>FLISR-13473</t>
  </si>
  <si>
    <t>FLISR-13924</t>
  </si>
  <si>
    <t>FLISR-13685</t>
  </si>
  <si>
    <t>FLISR-13483</t>
  </si>
  <si>
    <t>FLISR-13062</t>
  </si>
  <si>
    <t>FLISR-13022</t>
  </si>
  <si>
    <t>FLISR-13896</t>
  </si>
  <si>
    <t>FLISR-13879</t>
  </si>
  <si>
    <t>FLISR-13731</t>
  </si>
  <si>
    <t>FLISR-13419</t>
  </si>
  <si>
    <t>FLISR-13147</t>
  </si>
  <si>
    <t>FLISR-13331</t>
  </si>
  <si>
    <t>FLISR-13748</t>
  </si>
  <si>
    <t>FLISR-13007</t>
  </si>
  <si>
    <t>FLISR-13420</t>
  </si>
  <si>
    <t>FLISR-13344</t>
  </si>
  <si>
    <t>FLISR-13686</t>
  </si>
  <si>
    <t>FLISR-13229</t>
  </si>
  <si>
    <t>FLISR-13583</t>
  </si>
  <si>
    <t>FLISR-13724</t>
  </si>
  <si>
    <t>FLISR-13129</t>
  </si>
  <si>
    <t>FLISR-13921</t>
  </si>
  <si>
    <t>FLISR-13655</t>
  </si>
  <si>
    <t>FLISR-13213</t>
  </si>
  <si>
    <t>FLISR-13927</t>
  </si>
  <si>
    <t>FLISR-13897</t>
  </si>
  <si>
    <t>FLISR-13593</t>
  </si>
  <si>
    <t>FLISR-13191</t>
  </si>
  <si>
    <t>FLISR-13740</t>
  </si>
  <si>
    <t>FLISR-13107</t>
  </si>
  <si>
    <t>FLISR-13440</t>
  </si>
  <si>
    <t>FLISR-13883</t>
  </si>
  <si>
    <t>FLISR-13756</t>
  </si>
  <si>
    <t>FLISR-13282</t>
  </si>
  <si>
    <t>FLISR-13624</t>
  </si>
  <si>
    <t>FLISR-13652</t>
  </si>
  <si>
    <t>FLISR-13292</t>
  </si>
  <si>
    <t>FLISR-13873</t>
  </si>
  <si>
    <t>FLISR-13723</t>
  </si>
  <si>
    <t>FLISR-14030</t>
  </si>
  <si>
    <t>FLISR-14102</t>
  </si>
  <si>
    <t>FLISR-13289</t>
  </si>
  <si>
    <t>FLISR-13193</t>
  </si>
  <si>
    <t>FLISR-14119</t>
  </si>
  <si>
    <t>FLISR-13070</t>
  </si>
  <si>
    <t>FLISR-13660</t>
  </si>
  <si>
    <t>FLISR-13495</t>
  </si>
  <si>
    <t>FLISR-13310</t>
  </si>
  <si>
    <t>FLISR-13671</t>
  </si>
  <si>
    <t>FLISR-13906</t>
  </si>
  <si>
    <t>FLISR-14082</t>
  </si>
  <si>
    <t>FLISR-13100</t>
  </si>
  <si>
    <t>FLISR-13309</t>
  </si>
  <si>
    <t>FLISR-13047</t>
  </si>
  <si>
    <t>FLISR-13612</t>
  </si>
  <si>
    <t>FLISR-13089</t>
  </si>
  <si>
    <t>FLISR-13587</t>
  </si>
  <si>
    <t>FLISR-13584</t>
  </si>
  <si>
    <t>FLISR-13668</t>
  </si>
  <si>
    <t>FLISR-13166</t>
  </si>
  <si>
    <t>FLISR-13223</t>
  </si>
  <si>
    <t>FLISR-14111</t>
  </si>
  <si>
    <t>FLISR-14071</t>
  </si>
  <si>
    <t>FLISR-13956</t>
  </si>
  <si>
    <t>FLISR-13382</t>
  </si>
  <si>
    <t>FLISR-13780</t>
  </si>
  <si>
    <t>FLISR-13650</t>
  </si>
  <si>
    <t>FLISR-13173</t>
  </si>
  <si>
    <t>FLISR-13112</t>
  </si>
  <si>
    <t>FLISR-13159</t>
  </si>
  <si>
    <t>FLISR-13092</t>
  </si>
  <si>
    <t>FLISR-14081</t>
  </si>
  <si>
    <t>FLISR-13226</t>
  </si>
  <si>
    <t>FLISR-13456</t>
  </si>
  <si>
    <t>FLISR-13878</t>
  </si>
  <si>
    <t>FLISR-13342</t>
  </si>
  <si>
    <t>FLISR-13502</t>
  </si>
  <si>
    <t>FLISR-13523</t>
  </si>
  <si>
    <t>FLISR-13870</t>
  </si>
  <si>
    <t>FLISR-13693</t>
  </si>
  <si>
    <t>FLISR-14022</t>
  </si>
  <si>
    <t>FLISR-13622</t>
  </si>
  <si>
    <t>FLISR-13313</t>
  </si>
  <si>
    <t>FLISR-13103</t>
  </si>
  <si>
    <t>FLISR-14114</t>
  </si>
  <si>
    <t>FLISR-13377</t>
  </si>
  <si>
    <t>FLISR-13786</t>
  </si>
  <si>
    <t>FLISR-13339</t>
  </si>
  <si>
    <t>FLISR-13709</t>
  </si>
  <si>
    <t>FLISR-13621</t>
  </si>
  <si>
    <t>FLISR-13510</t>
  </si>
  <si>
    <t>FLISR-14021</t>
  </si>
  <si>
    <t>FLISR-13120</t>
  </si>
  <si>
    <t>FLISR-13678</t>
  </si>
  <si>
    <t>FLISR-13001</t>
  </si>
  <si>
    <t>FLISR-13672</t>
  </si>
  <si>
    <t>FLISR-13088</t>
  </si>
  <si>
    <t>FLISR-13005</t>
  </si>
  <si>
    <t>FLISR-14275</t>
  </si>
  <si>
    <t>FLISR-13340</t>
  </si>
  <si>
    <t>FLISR-13990</t>
  </si>
  <si>
    <t>FLISR-13139</t>
  </si>
  <si>
    <t>FLISR-13242</t>
  </si>
  <si>
    <t>FLISR-13506</t>
  </si>
  <si>
    <t>FLISR-13828</t>
  </si>
  <si>
    <t>FLISR-14079</t>
  </si>
  <si>
    <t>FLISR-13434</t>
  </si>
  <si>
    <t>FLISR-13045</t>
  </si>
  <si>
    <t>FLISR-14070</t>
  </si>
  <si>
    <t>FLISR-13540</t>
  </si>
  <si>
    <t>FLISR-13228</t>
  </si>
  <si>
    <t>FLISR-13053</t>
  </si>
  <si>
    <t>FLISR-13063</t>
  </si>
  <si>
    <t>FLISR-13591</t>
  </si>
  <si>
    <t>FLISR-14031</t>
  </si>
  <si>
    <t>FLISR-13389</t>
  </si>
  <si>
    <t>FLISR-13414</t>
  </si>
  <si>
    <t>FLISR-13493</t>
  </si>
  <si>
    <t>FLISR-13781</t>
  </si>
  <si>
    <t>FLISR-13690</t>
  </si>
  <si>
    <t>FLISR-13426</t>
  </si>
  <si>
    <t>FLISR-13590</t>
  </si>
  <si>
    <t>FLISR-13677</t>
  </si>
  <si>
    <t>FLISR-13023</t>
  </si>
  <si>
    <t>FLISR-13505</t>
  </si>
  <si>
    <t>FLISR-14274</t>
  </si>
  <si>
    <t>FLISR-13017</t>
  </si>
  <si>
    <t>FLISR-13359</t>
  </si>
  <si>
    <t>FLISR-13659</t>
  </si>
  <si>
    <t>FLISR-13167</t>
  </si>
  <si>
    <t>FLISR-13208</t>
  </si>
  <si>
    <t>FLISR-13825</t>
  </si>
  <si>
    <t>FLISR-14080</t>
  </si>
  <si>
    <t>FLISR-13003</t>
  </si>
  <si>
    <t>FLISR-13888</t>
  </si>
  <si>
    <t>FLISR-13105</t>
  </si>
  <si>
    <t>FLISR-13436</t>
  </si>
  <si>
    <t>FLISR-13049</t>
  </si>
  <si>
    <t>FLISR-13520</t>
  </si>
  <si>
    <t>FLISR-13585</t>
  </si>
  <si>
    <t>FLISR-14101</t>
  </si>
  <si>
    <t>FLISR-13713</t>
  </si>
  <si>
    <t>FLISR-13096</t>
  </si>
  <si>
    <t>FLISR-13872</t>
  </si>
  <si>
    <t>FLISR-13433</t>
  </si>
  <si>
    <t>FLISR-13220</t>
  </si>
  <si>
    <t>FLISR-13093</t>
  </si>
  <si>
    <t>FLISR-13631</t>
  </si>
  <si>
    <t>FLISR-13142</t>
  </si>
  <si>
    <t>FLISR-13889</t>
  </si>
  <si>
    <t>FLISR-13207</t>
  </si>
  <si>
    <t>FLISR-13831</t>
  </si>
  <si>
    <t>FLISR-13365</t>
  </si>
  <si>
    <t>FLISR-13104</t>
  </si>
  <si>
    <t>FLISR-13611</t>
  </si>
  <si>
    <t>FLISR-13224</t>
  </si>
  <si>
    <t>FLISR-13798</t>
  </si>
  <si>
    <t>FLISR-14120</t>
  </si>
  <si>
    <t>FLISR-13066</t>
  </si>
  <si>
    <t>FLISR-13295</t>
  </si>
  <si>
    <t>FLISR-13038</t>
  </si>
  <si>
    <t>FLISR-13777</t>
  </si>
  <si>
    <t>FLISR-13040</t>
  </si>
  <si>
    <t>FLISR-13060</t>
  </si>
  <si>
    <t>FLISR-13796</t>
  </si>
  <si>
    <t>FLISR-13090</t>
  </si>
  <si>
    <t>FLISR-13163</t>
  </si>
  <si>
    <t>FLISR-13334</t>
  </si>
  <si>
    <t>FLISR-13837</t>
  </si>
  <si>
    <t>FLISR-13648</t>
  </si>
  <si>
    <t>FLISR-14091</t>
  </si>
  <si>
    <t>FLISR-13729</t>
  </si>
  <si>
    <t>FLISR-13882</t>
  </si>
  <si>
    <t>FLISR-14306</t>
  </si>
  <si>
    <t>FLISR-13947</t>
  </si>
  <si>
    <t>FLISR-13988</t>
  </si>
  <si>
    <t>FLISR-13162</t>
  </si>
  <si>
    <t>FLISR-13871</t>
  </si>
  <si>
    <t>FLISR-13439</t>
  </si>
  <si>
    <t>FLISR-13946</t>
  </si>
  <si>
    <t>FLISR-13210</t>
  </si>
  <si>
    <t>FLISR-13932</t>
  </si>
  <si>
    <t>FLISR-13043</t>
  </si>
  <si>
    <t>FLISR-13575</t>
  </si>
  <si>
    <t>FLISR-13081</t>
  </si>
  <si>
    <t>FLISR-13181</t>
  </si>
  <si>
    <t>FLISR-13827</t>
  </si>
  <si>
    <t>FLISR-13733</t>
  </si>
  <si>
    <t>FLISR-13008</t>
  </si>
  <si>
    <t>FLISR-13283</t>
  </si>
  <si>
    <t>FLISR-13073</t>
  </si>
  <si>
    <t>FLISR-14065</t>
  </si>
  <si>
    <t>FLISR-13225</t>
  </si>
  <si>
    <t>FLISR-13492</t>
  </si>
  <si>
    <t>FLISR-13799</t>
  </si>
  <si>
    <t>FLISR-13632</t>
  </si>
  <si>
    <t>FLISR-13122</t>
  </si>
  <si>
    <t>FLISR-13769</t>
  </si>
  <si>
    <t>FLISR-13157</t>
  </si>
  <si>
    <t>FLISR-13305</t>
  </si>
  <si>
    <t>FLISR-13517</t>
  </si>
  <si>
    <t>FLISR-13428</t>
  </si>
  <si>
    <t>FLISR-13900</t>
  </si>
  <si>
    <t>FLISR-13101</t>
  </si>
  <si>
    <t>FLISR-14050</t>
  </si>
  <si>
    <t>FLISR-13061</t>
  </si>
  <si>
    <t>FLISR-13692</t>
  </si>
  <si>
    <t>FLISR-13991</t>
  </si>
  <si>
    <t>FLISR-13241</t>
  </si>
  <si>
    <t>FLISR-13059</t>
  </si>
  <si>
    <t>FLISR-13458</t>
  </si>
  <si>
    <t>FLISR-13600</t>
  </si>
  <si>
    <t>FLISR-14116</t>
  </si>
  <si>
    <t>FLISR-13137</t>
  </si>
  <si>
    <t>FLISR-13464</t>
  </si>
  <si>
    <t>FLISR-13869</t>
  </si>
  <si>
    <t>FLISR-13712</t>
  </si>
  <si>
    <t>FLISR-13964</t>
  </si>
  <si>
    <t>FLISR-13133</t>
  </si>
  <si>
    <t>FLISR-13866</t>
  </si>
  <si>
    <t>FLISR-13143</t>
  </si>
  <si>
    <t>FLISR-13169</t>
  </si>
  <si>
    <t>FLISR-13400</t>
  </si>
  <si>
    <t>FLISR-13951</t>
  </si>
  <si>
    <t>FLISR-14090</t>
  </si>
  <si>
    <t>FLISR-13935</t>
  </si>
  <si>
    <t>FLISR-14083</t>
  </si>
  <si>
    <t>FLISR-13270</t>
  </si>
  <si>
    <t>FLISR-13349</t>
  </si>
  <si>
    <t>FLISR-13546</t>
  </si>
  <si>
    <t>FLISR-13547</t>
  </si>
  <si>
    <t>FLISR-13832</t>
  </si>
  <si>
    <t>FLISR-13494</t>
  </si>
  <si>
    <t>FLISR-13054</t>
  </si>
  <si>
    <t>FLISR-13326</t>
  </si>
  <si>
    <t>FLISR-13110</t>
  </si>
  <si>
    <t>FLISR-13172</t>
  </si>
  <si>
    <t>FLISR-13574</t>
  </si>
  <si>
    <t>FLISR-13002</t>
  </si>
  <si>
    <t>FLISR-13009</t>
  </si>
  <si>
    <t>FLISR-13012</t>
  </si>
  <si>
    <t>FLISR-13013</t>
  </si>
  <si>
    <t>FLISR-13016</t>
  </si>
  <si>
    <t>FLISR-13019</t>
  </si>
  <si>
    <t>FLISR-13029</t>
  </si>
  <si>
    <t>FLISR-13031</t>
  </si>
  <si>
    <t>FLISR-13034</t>
  </si>
  <si>
    <t>FLISR-13051</t>
  </si>
  <si>
    <t>FLISR-13052</t>
  </si>
  <si>
    <t>FLISR-13055</t>
  </si>
  <si>
    <t>FLISR-13057</t>
  </si>
  <si>
    <t>FLISR-13065</t>
  </si>
  <si>
    <t>FLISR-13067</t>
  </si>
  <si>
    <t>FLISR-13068</t>
  </si>
  <si>
    <t>FLISR-13071</t>
  </si>
  <si>
    <t>FLISR-13072</t>
  </si>
  <si>
    <t>FLISR-13076</t>
  </si>
  <si>
    <t>FLISR-13078</t>
  </si>
  <si>
    <t>FLISR-13084</t>
  </si>
  <si>
    <t>FLISR-13086</t>
  </si>
  <si>
    <t>FLISR-13087</t>
  </si>
  <si>
    <t>FLISR-13091</t>
  </si>
  <si>
    <t>FLISR-13113</t>
  </si>
  <si>
    <t>FLISR-13121</t>
  </si>
  <si>
    <t>FLISR-13132</t>
  </si>
  <si>
    <t>FLISR-13134</t>
  </si>
  <si>
    <t>FLISR-13138</t>
  </si>
  <si>
    <t>FLISR-13140</t>
  </si>
  <si>
    <t>FLISR-13141</t>
  </si>
  <si>
    <t>FLISR-13154</t>
  </si>
  <si>
    <t>FLISR-13155</t>
  </si>
  <si>
    <t>FLISR-13160</t>
  </si>
  <si>
    <t>FLISR-13161</t>
  </si>
  <si>
    <t>FLISR-13164</t>
  </si>
  <si>
    <t>FLISR-13165</t>
  </si>
  <si>
    <t>FLISR-13170</t>
  </si>
  <si>
    <t>FLISR-13177</t>
  </si>
  <si>
    <t>FLISR-13178</t>
  </si>
  <si>
    <t>FLISR-13180</t>
  </si>
  <si>
    <t>FLISR-13183</t>
  </si>
  <si>
    <t>FLISR-13184</t>
  </si>
  <si>
    <t>FLISR-13185</t>
  </si>
  <si>
    <t>FLISR-13186</t>
  </si>
  <si>
    <t>FLISR-13189</t>
  </si>
  <si>
    <t>FLISR-13190</t>
  </si>
  <si>
    <t>FLISR-13194</t>
  </si>
  <si>
    <t>FLISR-13195</t>
  </si>
  <si>
    <t>FLISR-13201</t>
  </si>
  <si>
    <t>FLISR-13217</t>
  </si>
  <si>
    <t>FLISR-13222</t>
  </si>
  <si>
    <t>FLISR-13233</t>
  </si>
  <si>
    <t>FLISR-13237</t>
  </si>
  <si>
    <t>FLISR-13238</t>
  </si>
  <si>
    <t>FLISR-13264</t>
  </si>
  <si>
    <t>FLISR-13267</t>
  </si>
  <si>
    <t>FLISR-13268</t>
  </si>
  <si>
    <t>FLISR-13276</t>
  </si>
  <si>
    <t>FLISR-13280</t>
  </si>
  <si>
    <t>FLISR-13281</t>
  </si>
  <si>
    <t>FLISR-13288</t>
  </si>
  <si>
    <t>FLISR-13302</t>
  </si>
  <si>
    <t>FLISR-13304</t>
  </si>
  <si>
    <t>FLISR-13322</t>
  </si>
  <si>
    <t>FLISR-13323</t>
  </si>
  <si>
    <t>FLISR-13324</t>
  </si>
  <si>
    <t>FLISR-13325</t>
  </si>
  <si>
    <t>FLISR-13327</t>
  </si>
  <si>
    <t>FLISR-13332</t>
  </si>
  <si>
    <t>FLISR-13333</t>
  </si>
  <si>
    <t>FLISR-13335</t>
  </si>
  <si>
    <t>FLISR-13336</t>
  </si>
  <si>
    <t>FLISR-13337</t>
  </si>
  <si>
    <t>FLISR-13338</t>
  </si>
  <si>
    <t>FLISR-13343</t>
  </si>
  <si>
    <t>FLISR-13348</t>
  </si>
  <si>
    <t>FLISR-13352</t>
  </si>
  <si>
    <t>FLISR-13354</t>
  </si>
  <si>
    <t>FLISR-13360</t>
  </si>
  <si>
    <t>FLISR-13366</t>
  </si>
  <si>
    <t>FLISR-13372</t>
  </si>
  <si>
    <t>FLISR-13397</t>
  </si>
  <si>
    <t>FLISR-13398</t>
  </si>
  <si>
    <t>FLISR-13399</t>
  </si>
  <si>
    <t>FLISR-13405</t>
  </si>
  <si>
    <t>FLISR-13406</t>
  </si>
  <si>
    <t>FLISR-13412</t>
  </si>
  <si>
    <t>FLISR-13425</t>
  </si>
  <si>
    <t>FLISR-13427</t>
  </si>
  <si>
    <t>FLISR-13435</t>
  </si>
  <si>
    <t>FLISR-13438</t>
  </si>
  <si>
    <t>FLISR-13447</t>
  </si>
  <si>
    <t>FLISR-13448</t>
  </si>
  <si>
    <t>FLISR-13449</t>
  </si>
  <si>
    <t>FLISR-13450</t>
  </si>
  <si>
    <t>FLISR-13451</t>
  </si>
  <si>
    <t>FLISR-13452</t>
  </si>
  <si>
    <t>FLISR-13453</t>
  </si>
  <si>
    <t>FLISR-13455</t>
  </si>
  <si>
    <t>FLISR-13466</t>
  </si>
  <si>
    <t>FLISR-13467</t>
  </si>
  <si>
    <t>FLISR-13468</t>
  </si>
  <si>
    <t>FLISR-13480</t>
  </si>
  <si>
    <t>FLISR-13482</t>
  </si>
  <si>
    <t>FLISR-13484</t>
  </si>
  <si>
    <t>FLISR-13485</t>
  </si>
  <si>
    <t>FLISR-13491</t>
  </si>
  <si>
    <t>FLISR-13496</t>
  </si>
  <si>
    <t>FLISR-13497</t>
  </si>
  <si>
    <t>FLISR-13499</t>
  </si>
  <si>
    <t>FLISR-13501</t>
  </si>
  <si>
    <t>FLISR-13507</t>
  </si>
  <si>
    <t>FLISR-13511</t>
  </si>
  <si>
    <t>FLISR-13512</t>
  </si>
  <si>
    <t>FLISR-13513</t>
  </si>
  <si>
    <t>FLISR-13514</t>
  </si>
  <si>
    <t>FLISR-13518</t>
  </si>
  <si>
    <t>FLISR-13521</t>
  </si>
  <si>
    <t>FLISR-13522</t>
  </si>
  <si>
    <t>FLISR-13524</t>
  </si>
  <si>
    <t>FLISR-13530</t>
  </si>
  <si>
    <t>FLISR-13531</t>
  </si>
  <si>
    <t>FLISR-13532</t>
  </si>
  <si>
    <t>FLISR-13535</t>
  </si>
  <si>
    <t>FLISR-13538</t>
  </si>
  <si>
    <t>FLISR-13539</t>
  </si>
  <si>
    <t>FLISR-13541</t>
  </si>
  <si>
    <t>FLISR-13544</t>
  </si>
  <si>
    <t>FLISR-13551</t>
  </si>
  <si>
    <t>FLISR-13552</t>
  </si>
  <si>
    <t>FLISR-13572</t>
  </si>
  <si>
    <t>FLISR-13573</t>
  </si>
  <si>
    <t>FLISR-13586</t>
  </si>
  <si>
    <t>FLISR-13605</t>
  </si>
  <si>
    <t>FLISR-13606</t>
  </si>
  <si>
    <t>FLISR-13613</t>
  </si>
  <si>
    <t>FLISR-13630</t>
  </si>
  <si>
    <t>FLISR-13635</t>
  </si>
  <si>
    <t>FLISR-13636</t>
  </si>
  <si>
    <t>FLISR-13637</t>
  </si>
  <si>
    <t>FLISR-13638</t>
  </si>
  <si>
    <t>FLISR-13643</t>
  </si>
  <si>
    <t>FLISR-13649</t>
  </si>
  <si>
    <t>FLISR-13669</t>
  </si>
  <si>
    <t>FLISR-13674</t>
  </si>
  <si>
    <t>FLISR-13697</t>
  </si>
  <si>
    <t>FLISR-13711</t>
  </si>
  <si>
    <t>FLISR-13714</t>
  </si>
  <si>
    <t>FLISR-13715</t>
  </si>
  <si>
    <t>FLISR-13716</t>
  </si>
  <si>
    <t>FLISR-13718</t>
  </si>
  <si>
    <t>FLISR-13719</t>
  </si>
  <si>
    <t>FLISR-13732</t>
  </si>
  <si>
    <t>FLISR-13739</t>
  </si>
  <si>
    <t>FLISR-13747</t>
  </si>
  <si>
    <t>FLISR-13749</t>
  </si>
  <si>
    <t>FLISR-13750</t>
  </si>
  <si>
    <t>FLISR-13761</t>
  </si>
  <si>
    <t>FLISR-13764</t>
  </si>
  <si>
    <t>FLISR-13785</t>
  </si>
  <si>
    <t>FLISR-13818</t>
  </si>
  <si>
    <t>FLISR-13820</t>
  </si>
  <si>
    <t>FLISR-13844</t>
  </si>
  <si>
    <t>FLISR-13860</t>
  </si>
  <si>
    <t>FLISR-13863</t>
  </si>
  <si>
    <t>FLISR-13864</t>
  </si>
  <si>
    <t>FLISR-13865</t>
  </si>
  <si>
    <t>FLISR-13867</t>
  </si>
  <si>
    <t>FLISR-13880</t>
  </si>
  <si>
    <t>FLISR-13885</t>
  </si>
  <si>
    <t>FLISR-13886</t>
  </si>
  <si>
    <t>FLISR-13895</t>
  </si>
  <si>
    <t>FLISR-13898</t>
  </si>
  <si>
    <t>FLISR-13919</t>
  </si>
  <si>
    <t>FLISR-13934</t>
  </si>
  <si>
    <t>FLISR-13942</t>
  </si>
  <si>
    <t>FLISR-13943</t>
  </si>
  <si>
    <t>FLISR-13944</t>
  </si>
  <si>
    <t>FLISR-13953</t>
  </si>
  <si>
    <t>FLISR-13954</t>
  </si>
  <si>
    <t>FLISR-13955</t>
  </si>
  <si>
    <t>FLISR-13963</t>
  </si>
  <si>
    <t>FLISR-13971</t>
  </si>
  <si>
    <t>FLISR-13980</t>
  </si>
  <si>
    <t>FLISR-13982</t>
  </si>
  <si>
    <t>FLISR-13985</t>
  </si>
  <si>
    <t>FLISR-13986</t>
  </si>
  <si>
    <t>FLISR-14000</t>
  </si>
  <si>
    <t>FLISR-14001</t>
  </si>
  <si>
    <t>FLISR-14002</t>
  </si>
  <si>
    <t>FLISR-14010</t>
  </si>
  <si>
    <t>FLISR-14014</t>
  </si>
  <si>
    <t>FLISR-14023</t>
  </si>
  <si>
    <t>FLISR-14025</t>
  </si>
  <si>
    <t>FLISR-14026</t>
  </si>
  <si>
    <t>FLISR-14032</t>
  </si>
  <si>
    <t>FLISR-14035</t>
  </si>
  <si>
    <t>FLISR-14036</t>
  </si>
  <si>
    <t>FLISR-14037</t>
  </si>
  <si>
    <t>FLISR-14069</t>
  </si>
  <si>
    <t>FLISR-14084</t>
  </si>
  <si>
    <t>FLISR-14094</t>
  </si>
  <si>
    <t>FLISR-14095</t>
  </si>
  <si>
    <t>FLISR-14099</t>
  </si>
  <si>
    <t>FLISR-14100</t>
  </si>
  <si>
    <t>FLISR-14109</t>
  </si>
  <si>
    <t>FLISR-14115</t>
  </si>
  <si>
    <t>FLISR-14117</t>
  </si>
  <si>
    <t>FLISR-14122</t>
  </si>
  <si>
    <t>FLISR-14144</t>
  </si>
  <si>
    <t>FLISR-14145</t>
  </si>
  <si>
    <t>FLISR-14197</t>
  </si>
  <si>
    <t>FLISR-14198</t>
  </si>
  <si>
    <t>FLISR-14199</t>
  </si>
  <si>
    <t>FLISR-14216</t>
  </si>
  <si>
    <t>FLISR-14217</t>
  </si>
  <si>
    <t>FLISR-14341</t>
  </si>
  <si>
    <t>Automation Hardening</t>
  </si>
  <si>
    <t>Prioritize_Type</t>
  </si>
  <si>
    <t>Tab_Name</t>
  </si>
  <si>
    <t>Weighted</t>
  </si>
  <si>
    <t>$1.25b</t>
  </si>
  <si>
    <t>$1.50b</t>
  </si>
  <si>
    <t>Total Life-cycle Gross Benefits - P50 (Average Storm Future)</t>
  </si>
  <si>
    <t>Total Life-cycle Gross Benefits  - P75 (High Storm Future)</t>
  </si>
  <si>
    <t>Total Life-cycle Gross Benefits  - P95 (Very High Storm Future)</t>
  </si>
  <si>
    <t>Total Life-cycle Net Benefits - P50 (Average Storm Future)</t>
  </si>
  <si>
    <t>Total Life-cycle Net Benefits  - P75 (High Storm Future)</t>
  </si>
  <si>
    <t>Total Life-cycle Net Benefits  - P95 (Very High Storm Future)</t>
  </si>
  <si>
    <t>1.33B</t>
  </si>
  <si>
    <t>FLISR-13050</t>
  </si>
  <si>
    <t>FLISR-13085</t>
  </si>
  <si>
    <t>FLISR-13200</t>
  </si>
  <si>
    <t>FLISR-13215</t>
  </si>
  <si>
    <t>FLISR-13239</t>
  </si>
  <si>
    <t>FLISR-13253</t>
  </si>
  <si>
    <t>FLISR-13258</t>
  </si>
  <si>
    <t>FLISR-13259</t>
  </si>
  <si>
    <t>FLISR-13261</t>
  </si>
  <si>
    <t>FLISR-13262</t>
  </si>
  <si>
    <t>FLISR-13265</t>
  </si>
  <si>
    <t>FLISR-13275</t>
  </si>
  <si>
    <t>FLISR-13315</t>
  </si>
  <si>
    <t>FLISR-13317</t>
  </si>
  <si>
    <t>FLISR-13321</t>
  </si>
  <si>
    <t>FLISR-13346</t>
  </si>
  <si>
    <t>FLISR-13350</t>
  </si>
  <si>
    <t>FLISR-13353</t>
  </si>
  <si>
    <t>FLISR-13355</t>
  </si>
  <si>
    <t>FLISR-13362</t>
  </si>
  <si>
    <t>FLISR-13376</t>
  </si>
  <si>
    <t>FLISR-13381</t>
  </si>
  <si>
    <t>FLISR-13383</t>
  </si>
  <si>
    <t>FLISR-13384</t>
  </si>
  <si>
    <t>FLISR-13446</t>
  </si>
  <si>
    <t>FLISR-13498</t>
  </si>
  <si>
    <t>FLISR-13504</t>
  </si>
  <si>
    <t>FLISR-13519</t>
  </si>
  <si>
    <t>FLISR-13560</t>
  </si>
  <si>
    <t>FLISR-13562</t>
  </si>
  <si>
    <t>FLISR-13563</t>
  </si>
  <si>
    <t>FLISR-13564</t>
  </si>
  <si>
    <t>FLISR-13589</t>
  </si>
  <si>
    <t>FLISR-13640</t>
  </si>
  <si>
    <t>FLISR-13641</t>
  </si>
  <si>
    <t>FLISR-13646</t>
  </si>
  <si>
    <t>FLISR-13647</t>
  </si>
  <si>
    <t>FLISR-13670</t>
  </si>
  <si>
    <t>FLISR-13673</t>
  </si>
  <si>
    <t>FLISR-13762</t>
  </si>
  <si>
    <t>FLISR-13763</t>
  </si>
  <si>
    <t>FLISR-13765</t>
  </si>
  <si>
    <t>FLISR-13819</t>
  </si>
  <si>
    <t>FLISR-13845</t>
  </si>
  <si>
    <t>FLISR-13858</t>
  </si>
  <si>
    <t>FLISR-13881</t>
  </si>
  <si>
    <t>FLISR-13952</t>
  </si>
  <si>
    <t>FLISR-13957</t>
  </si>
  <si>
    <t>FLISR-13973</t>
  </si>
  <si>
    <t>FLISR-14004</t>
  </si>
  <si>
    <t>FLISR-14059</t>
  </si>
  <si>
    <t>FLISR-14064</t>
  </si>
  <si>
    <t>FLISR-14066</t>
  </si>
  <si>
    <t>FLISR-14124</t>
  </si>
  <si>
    <t>FLISR-14196</t>
  </si>
  <si>
    <t>FLISR-14200</t>
  </si>
  <si>
    <t>FLISR-14202</t>
  </si>
  <si>
    <t>FLISR-14207</t>
  </si>
  <si>
    <t>FLISR-14208</t>
  </si>
  <si>
    <t>FLISR-14209</t>
  </si>
  <si>
    <t>FLISR-14266</t>
  </si>
  <si>
    <t>FLISR-14267</t>
  </si>
  <si>
    <t>FLISR-14268</t>
  </si>
  <si>
    <t>FLISR-14310</t>
  </si>
  <si>
    <t>FLISR-14355</t>
  </si>
  <si>
    <t>FLISR-14356</t>
  </si>
  <si>
    <t>FLISR-14358</t>
  </si>
  <si>
    <t>FLISR-13048</t>
  </si>
  <si>
    <t>FLISR-13094</t>
  </si>
  <si>
    <t>FLISR-13118</t>
  </si>
  <si>
    <t>FLISR-13227</t>
  </si>
  <si>
    <t>FLISR-13251</t>
  </si>
  <si>
    <t>FLISR-13252</t>
  </si>
  <si>
    <t>FLISR-13260</t>
  </si>
  <si>
    <t>FLISR-13296</t>
  </si>
  <si>
    <t>FLISR-13308</t>
  </si>
  <si>
    <t>FLISR-13318</t>
  </si>
  <si>
    <t>FLISR-13319</t>
  </si>
  <si>
    <t>FLISR-13363</t>
  </si>
  <si>
    <t>FLISR-13368</t>
  </si>
  <si>
    <t>FLISR-13369</t>
  </si>
  <si>
    <t>FLISR-13375</t>
  </si>
  <si>
    <t>FLISR-13379</t>
  </si>
  <si>
    <t>FLISR-13443</t>
  </si>
  <si>
    <t>FLISR-13461</t>
  </si>
  <si>
    <t>FLISR-13462</t>
  </si>
  <si>
    <t>FLISR-13533</t>
  </si>
  <si>
    <t>FLISR-13553</t>
  </si>
  <si>
    <t>FLISR-13554</t>
  </si>
  <si>
    <t>FLISR-13633</t>
  </si>
  <si>
    <t>FLISR-13639</t>
  </si>
  <si>
    <t>FLISR-13745</t>
  </si>
  <si>
    <t>FLISR-13770</t>
  </si>
  <si>
    <t>FLISR-13805</t>
  </si>
  <si>
    <t>FLISR-13807</t>
  </si>
  <si>
    <t>FLISR-13890</t>
  </si>
  <si>
    <t>FLISR-13928</t>
  </si>
  <si>
    <t>FLISR-13929</t>
  </si>
  <si>
    <t>FLISR-13939</t>
  </si>
  <si>
    <t>FLISR-13994</t>
  </si>
  <si>
    <t>FLISR-14051</t>
  </si>
  <si>
    <t>FLISR-14121</t>
  </si>
  <si>
    <t>FLISR-14123</t>
  </si>
  <si>
    <t>FLISR-14529</t>
  </si>
  <si>
    <t>FLISR-14937</t>
  </si>
  <si>
    <t>FLISR-14041</t>
  </si>
  <si>
    <t>FLISR-14042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</si>
</sst>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2" fillId="2" borderId="0" xfId="0" applyFont="1" applyFill="1" applyAlignment="1">
      <alignment horizontal="center" wrapText="1"/>
    </xf>
    <xf numFmtId="0" fontId="0" fillId="3" borderId="0" xfId="0" applyFont="1" applyFill="1" applyAlignment="1">
      <alignment horizontal="center" wrapText="1"/>
    </xf>
    <xf numFmtId="9" fontId="0" fillId="0" borderId="0" xfId="1" applyNumberFormat="1" applyFont="1"/>
    <xf numFmtId="164" fontId="0" fillId="0" borderId="0" xfId="0" applyNumberFormat="1"/>
    <xf numFmtId="8" fontId="0" fillId="3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3" fontId="0" fillId="0" borderId="0" xfId="0" applyNumberFormat="1"/>
    <xf numFmtId="9" fontId="0" fillId="0" borderId="0" xfId="1" applyFont="1"/>
    <xf numFmtId="43" fontId="0" fillId="0" borderId="0" xfId="0" applyNumberFormat="1"/>
    <xf numFmtId="166" fontId="0" fillId="0" borderId="0" xfId="44" applyNumberFormat="1" applyFont="1" applyAlignment="1">
      <alignment vertical="center" wrapText="1"/>
    </xf>
    <xf numFmtId="164" fontId="0" fillId="35" borderId="0" xfId="0" applyNumberFormat="1" applyFill="1"/>
    <xf numFmtId="165" fontId="0" fillId="0" borderId="0" xfId="0" applyNumberFormat="1"/>
    <xf numFmtId="166" fontId="0" fillId="0" borderId="0" xfId="44" applyNumberFormat="1" applyFont="1"/>
    <xf numFmtId="43" fontId="0" fillId="0" borderId="0" xfId="43" applyFont="1"/>
    <xf numFmtId="0" fontId="0" fillId="0" borderId="0" xfId="0"/>
    <xf numFmtId="0" fontId="0" fillId="0" borderId="0" xfId="0"/>
    <xf numFmtId="0" fontId="0" fillId="3" borderId="0" xfId="0" applyFont="1" applyFill="1" applyAlignment="1">
      <alignment horizont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44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tyles" Target="styles.xml"/><Relationship Id="rId5" Type="http://schemas.openxmlformats.org/officeDocument/2006/relationships/chartsheet" Target="chartsheets/sheet2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6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Storm Protection</a:t>
            </a:r>
            <a:r>
              <a:rPr lang="en-US" sz="1600" baseline="0"/>
              <a:t> Plan Budget Scenario Results</a:t>
            </a:r>
            <a:endParaRPr lang="en-US" sz="1600"/>
          </a:p>
        </c:rich>
      </c:tx>
      <c:layout>
        <c:manualLayout>
          <c:xMode val="edge"/>
          <c:yMode val="edge"/>
          <c:x val="0.28559610536434021"/>
          <c:y val="2.225433374077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08799854589876"/>
          <c:y val="0.12065325087214986"/>
          <c:w val="0.84777799488637984"/>
          <c:h val="0.749904459293765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Data Program Plan'!$E$9</c:f>
              <c:strCache>
                <c:ptCount val="1"/>
                <c:pt idx="0">
                  <c:v>Lateral Hardening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DA602D6-65D8-4EEF-8CE2-C128872DE6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AB7-4A3C-AD81-CC846AF20A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82FD10E-57DF-4BA3-9F3E-912F5CF04B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AB7-4A3C-AD81-CC846AF20AC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E052E4B-6483-4710-988B-1060DF99C5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AB7-4A3C-AD81-CC846AF20AC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71564A3-48CF-4986-A225-7D1E4B9665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AB7-4A3C-AD81-CC846AF20AC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B61DCBF-1808-492C-8BFB-5D235C77E0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AB7-4A3C-AD81-CC846AF20AC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CD3EFA1-EC25-4691-AF0E-42AD4EC57E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AB7-4A3C-AD81-CC846AF20AC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719114C-91E4-469D-8096-B37A75E3C5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AB7-4A3C-AD81-CC846AF20AC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9D48DF8-737C-40DB-9BB4-619C28267B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AB7-4A3C-AD81-CC846AF20AC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0D51857-7F45-4B66-8288-0DFBF0D729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AB7-4A3C-AD81-CC846AF20AC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7E1A7EC-B22C-42B9-B1EB-DA7617A321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AB7-4A3C-AD81-CC846AF20AC4}"/>
                </c:ext>
              </c:extLst>
            </c:dLbl>
            <c:spPr>
              <a:solidFill>
                <a:schemeClr val="accent5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Data Program Plan'!$H$8:$Q$8</c:f>
              <c:strCache>
                <c:ptCount val="10"/>
                <c:pt idx="0">
                  <c:v>$250m</c:v>
                </c:pt>
                <c:pt idx="1">
                  <c:v>$500m</c:v>
                </c:pt>
                <c:pt idx="2">
                  <c:v>$750m</c:v>
                </c:pt>
                <c:pt idx="3">
                  <c:v>$1.0b</c:v>
                </c:pt>
                <c:pt idx="4">
                  <c:v>$1.25b</c:v>
                </c:pt>
                <c:pt idx="5">
                  <c:v>$1.50b</c:v>
                </c:pt>
                <c:pt idx="6">
                  <c:v>$1.75 </c:v>
                </c:pt>
                <c:pt idx="7">
                  <c:v>$2.0b</c:v>
                </c:pt>
                <c:pt idx="8">
                  <c:v>$2.25b</c:v>
                </c:pt>
                <c:pt idx="9">
                  <c:v>$2.5b</c:v>
                </c:pt>
              </c:strCache>
            </c:strRef>
          </c:cat>
          <c:val>
            <c:numRef>
              <c:f>'Figure Data Program Plan'!$H$9:$Q$9</c:f>
              <c:numCache>
                <c:formatCode>"$"#,##0</c:formatCode>
                <c:ptCount val="10"/>
                <c:pt idx="0">
                  <c:v>35956424.242424197</c:v>
                </c:pt>
                <c:pt idx="1">
                  <c:v>190692557.00757501</c:v>
                </c:pt>
                <c:pt idx="2">
                  <c:v>380302191.28787798</c:v>
                </c:pt>
                <c:pt idx="3">
                  <c:v>586910692.99242306</c:v>
                </c:pt>
                <c:pt idx="4">
                  <c:v>806301957.38636303</c:v>
                </c:pt>
                <c:pt idx="5">
                  <c:v>1020407537.6893899</c:v>
                </c:pt>
                <c:pt idx="6">
                  <c:v>1250081458.5227301</c:v>
                </c:pt>
                <c:pt idx="7">
                  <c:v>1472523150.65697</c:v>
                </c:pt>
                <c:pt idx="8">
                  <c:v>1692185403.8766601</c:v>
                </c:pt>
                <c:pt idx="9">
                  <c:v>1907120813.97212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Data Program Plan'!$H$20:$Q$20</c15:f>
                <c15:dlblRangeCache>
                  <c:ptCount val="10"/>
                  <c:pt idx="0">
                    <c:v>14%</c:v>
                  </c:pt>
                  <c:pt idx="1">
                    <c:v>38%</c:v>
                  </c:pt>
                  <c:pt idx="2">
                    <c:v>51%</c:v>
                  </c:pt>
                  <c:pt idx="3">
                    <c:v>59%</c:v>
                  </c:pt>
                  <c:pt idx="4">
                    <c:v>64%</c:v>
                  </c:pt>
                  <c:pt idx="5">
                    <c:v>68%</c:v>
                  </c:pt>
                  <c:pt idx="6">
                    <c:v>71%</c:v>
                  </c:pt>
                  <c:pt idx="7">
                    <c:v>74%</c:v>
                  </c:pt>
                  <c:pt idx="8">
                    <c:v>75%</c:v>
                  </c:pt>
                  <c:pt idx="9">
                    <c:v>76%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F02-4D9E-9D1B-84729612009A}"/>
            </c:ext>
          </c:extLst>
        </c:ser>
        <c:ser>
          <c:idx val="1"/>
          <c:order val="1"/>
          <c:tx>
            <c:strRef>
              <c:f>'Figure Data Program Plan'!$E$10</c:f>
              <c:strCache>
                <c:ptCount val="1"/>
                <c:pt idx="0">
                  <c:v>Distribution Feeder Hardening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8F458E0-DDB5-4468-8EC1-A3BE9707A0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9AB7-4A3C-AD81-CC846AF20A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E91388C-F360-4005-B680-EB907962DC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AB7-4A3C-AD81-CC846AF20AC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EC4708D-7EF9-4F84-B301-1086DF304B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9AB7-4A3C-AD81-CC846AF20AC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072A96C-1D5D-4311-BEAC-3C00AA8CFE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9AB7-4A3C-AD81-CC846AF20AC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BC1CFC2-57E4-4D56-8C57-FED4E4701E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9AB7-4A3C-AD81-CC846AF20AC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0156435-B4C5-4427-AD9A-16DADC51F8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9AB7-4A3C-AD81-CC846AF20AC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1BDB766-3357-4F7E-9B97-5C4F682423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9AB7-4A3C-AD81-CC846AF20AC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56DC446-8279-4F9A-9B36-7804AFF54B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9AB7-4A3C-AD81-CC846AF20AC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329FA01-9DFE-46E2-BB8E-C1D4AB7DAF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9AB7-4A3C-AD81-CC846AF20AC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1EC060F-67D6-4AA9-BC26-5DD72C315F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9AB7-4A3C-AD81-CC846AF20AC4}"/>
                </c:ext>
              </c:extLst>
            </c:dLbl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Data Program Plan'!$H$8:$Q$8</c:f>
              <c:strCache>
                <c:ptCount val="10"/>
                <c:pt idx="0">
                  <c:v>$250m</c:v>
                </c:pt>
                <c:pt idx="1">
                  <c:v>$500m</c:v>
                </c:pt>
                <c:pt idx="2">
                  <c:v>$750m</c:v>
                </c:pt>
                <c:pt idx="3">
                  <c:v>$1.0b</c:v>
                </c:pt>
                <c:pt idx="4">
                  <c:v>$1.25b</c:v>
                </c:pt>
                <c:pt idx="5">
                  <c:v>$1.50b</c:v>
                </c:pt>
                <c:pt idx="6">
                  <c:v>$1.75 </c:v>
                </c:pt>
                <c:pt idx="7">
                  <c:v>$2.0b</c:v>
                </c:pt>
                <c:pt idx="8">
                  <c:v>$2.25b</c:v>
                </c:pt>
                <c:pt idx="9">
                  <c:v>$2.5b</c:v>
                </c:pt>
              </c:strCache>
            </c:strRef>
          </c:cat>
          <c:val>
            <c:numRef>
              <c:f>'Figure Data Program Plan'!$H$10:$Q$10</c:f>
              <c:numCache>
                <c:formatCode>"$"#,##0</c:formatCode>
                <c:ptCount val="10"/>
                <c:pt idx="0">
                  <c:v>186512779</c:v>
                </c:pt>
                <c:pt idx="1">
                  <c:v>254010494</c:v>
                </c:pt>
                <c:pt idx="2">
                  <c:v>278825461</c:v>
                </c:pt>
                <c:pt idx="3">
                  <c:v>304545682</c:v>
                </c:pt>
                <c:pt idx="4">
                  <c:v>320418874</c:v>
                </c:pt>
                <c:pt idx="5">
                  <c:v>332065835</c:v>
                </c:pt>
                <c:pt idx="6">
                  <c:v>346009146</c:v>
                </c:pt>
                <c:pt idx="7">
                  <c:v>359171493</c:v>
                </c:pt>
                <c:pt idx="8">
                  <c:v>370255331</c:v>
                </c:pt>
                <c:pt idx="9">
                  <c:v>386693306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Data Program Plan'!$H$21:$Q$21</c15:f>
                <c15:dlblRangeCache>
                  <c:ptCount val="10"/>
                  <c:pt idx="0">
                    <c:v>74%</c:v>
                  </c:pt>
                  <c:pt idx="1">
                    <c:v>51%</c:v>
                  </c:pt>
                  <c:pt idx="2">
                    <c:v>37%</c:v>
                  </c:pt>
                  <c:pt idx="3">
                    <c:v>30%</c:v>
                  </c:pt>
                  <c:pt idx="4">
                    <c:v>26%</c:v>
                  </c:pt>
                  <c:pt idx="5">
                    <c:v>22%</c:v>
                  </c:pt>
                  <c:pt idx="6">
                    <c:v>20%</c:v>
                  </c:pt>
                  <c:pt idx="7">
                    <c:v>18%</c:v>
                  </c:pt>
                  <c:pt idx="8">
                    <c:v>16%</c:v>
                  </c:pt>
                  <c:pt idx="9">
                    <c:v>15%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DF02-4D9E-9D1B-84729612009A}"/>
            </c:ext>
          </c:extLst>
        </c:ser>
        <c:ser>
          <c:idx val="5"/>
          <c:order val="2"/>
          <c:tx>
            <c:strRef>
              <c:f>'Figure Data Program Plan'!$E$11</c:f>
              <c:strCache>
                <c:ptCount val="1"/>
                <c:pt idx="0">
                  <c:v>Automation Hardening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B594669-D100-45B9-B1DA-2BBE939007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9AB7-4A3C-AD81-CC846AF20A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603C406-19AA-4ACE-880E-5B41502911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9AB7-4A3C-AD81-CC846AF20AC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51B1A78-F139-4758-90DE-1E5498AF13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9AB7-4A3C-AD81-CC846AF20AC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5B30A7B-B7C6-4FDA-9A07-88B933CDC2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9AB7-4A3C-AD81-CC846AF20AC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702E857-5F78-45E9-8D0F-FC06F42025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9AB7-4A3C-AD81-CC846AF20AC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F7C41E4-09CF-4912-BA27-2322866F1C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9AB7-4A3C-AD81-CC846AF20AC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37CF48B-8C05-4196-A04D-2210EB3F07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9AB7-4A3C-AD81-CC846AF20AC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821441C-EDB1-4EFF-9862-CEBCBD59A6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9AB7-4A3C-AD81-CC846AF20AC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1377A09-F101-4428-A17C-064581B569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9AB7-4A3C-AD81-CC846AF20AC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362DD7F-4A19-4672-86B6-066A854DD9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9AB7-4A3C-AD81-CC846AF20AC4}"/>
                </c:ext>
              </c:extLst>
            </c:dLbl>
            <c:spPr>
              <a:solidFill>
                <a:schemeClr val="accent3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Data Program Plan'!$H$11:$Q$11</c:f>
              <c:numCache>
                <c:formatCode>"$"#,##0</c:formatCode>
                <c:ptCount val="10"/>
                <c:pt idx="0">
                  <c:v>23366909.865000002</c:v>
                </c:pt>
                <c:pt idx="1">
                  <c:v>48877718.559000008</c:v>
                </c:pt>
                <c:pt idx="2">
                  <c:v>72356618.915000021</c:v>
                </c:pt>
                <c:pt idx="3">
                  <c:v>85473484.278000027</c:v>
                </c:pt>
                <c:pt idx="4">
                  <c:v>93891934.689000025</c:v>
                </c:pt>
                <c:pt idx="5">
                  <c:v>102863854.95400001</c:v>
                </c:pt>
                <c:pt idx="6">
                  <c:v>108319354.95400001</c:v>
                </c:pt>
                <c:pt idx="7">
                  <c:v>112954199.20700002</c:v>
                </c:pt>
                <c:pt idx="8">
                  <c:v>113782879.20700002</c:v>
                </c:pt>
                <c:pt idx="9">
                  <c:v>115739660.19300002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Data Program Plan'!$H$22:$Q$22</c15:f>
                <c15:dlblRangeCache>
                  <c:ptCount val="10"/>
                  <c:pt idx="0">
                    <c:v>9%</c:v>
                  </c:pt>
                  <c:pt idx="1">
                    <c:v>10%</c:v>
                  </c:pt>
                  <c:pt idx="2">
                    <c:v>10%</c:v>
                  </c:pt>
                  <c:pt idx="3">
                    <c:v>9%</c:v>
                  </c:pt>
                  <c:pt idx="4">
                    <c:v>8%</c:v>
                  </c:pt>
                  <c:pt idx="5">
                    <c:v>7%</c:v>
                  </c:pt>
                  <c:pt idx="6">
                    <c:v>6%</c:v>
                  </c:pt>
                  <c:pt idx="7">
                    <c:v>6%</c:v>
                  </c:pt>
                  <c:pt idx="8">
                    <c:v>5%</c:v>
                  </c:pt>
                  <c:pt idx="9">
                    <c:v>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9AB7-4A3C-AD81-CC846AF20AC4}"/>
            </c:ext>
          </c:extLst>
        </c:ser>
        <c:ser>
          <c:idx val="2"/>
          <c:order val="3"/>
          <c:tx>
            <c:strRef>
              <c:f>'Figure Data Program Plan'!$E$12</c:f>
              <c:strCache>
                <c:ptCount val="1"/>
                <c:pt idx="0">
                  <c:v>Substation Extreme Weather Protection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946C4FC-078E-4E6A-B46B-1B32047B9B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9AB7-4A3C-AD81-CC846AF20A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AB2243A-98BB-455D-8576-7C810A8120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9AB7-4A3C-AD81-CC846AF20AC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F1A28ED-A6B0-4C3E-8A41-490CB696BE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9AB7-4A3C-AD81-CC846AF20AC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3109910-725C-4C5A-9573-1EC52DFF42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9AB7-4A3C-AD81-CC846AF20AC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8E0560E-171C-41D7-A5B0-6032008EDD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9AB7-4A3C-AD81-CC846AF20AC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AFE227A-AAD6-4047-9441-D6E1AD9A7F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9AB7-4A3C-AD81-CC846AF20AC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AE7836A-84E1-4EF0-83E4-248ECE0DA3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9AB7-4A3C-AD81-CC846AF20AC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1B5F0C3-F629-4C4C-BDB2-4D00F9E90B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9AB7-4A3C-AD81-CC846AF20AC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0B2B602-BB8C-43D6-AB77-590B8D3D9B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9AB7-4A3C-AD81-CC846AF20AC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853A2D3-5D54-4DBD-A54B-81344D69CA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9AB7-4A3C-AD81-CC846AF20AC4}"/>
                </c:ext>
              </c:extLst>
            </c:dLbl>
            <c:spPr>
              <a:solidFill>
                <a:schemeClr val="accent4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Data Program Plan'!$H$8:$Q$8</c:f>
              <c:strCache>
                <c:ptCount val="10"/>
                <c:pt idx="0">
                  <c:v>$250m</c:v>
                </c:pt>
                <c:pt idx="1">
                  <c:v>$500m</c:v>
                </c:pt>
                <c:pt idx="2">
                  <c:v>$750m</c:v>
                </c:pt>
                <c:pt idx="3">
                  <c:v>$1.0b</c:v>
                </c:pt>
                <c:pt idx="4">
                  <c:v>$1.25b</c:v>
                </c:pt>
                <c:pt idx="5">
                  <c:v>$1.50b</c:v>
                </c:pt>
                <c:pt idx="6">
                  <c:v>$1.75 </c:v>
                </c:pt>
                <c:pt idx="7">
                  <c:v>$2.0b</c:v>
                </c:pt>
                <c:pt idx="8">
                  <c:v>$2.25b</c:v>
                </c:pt>
                <c:pt idx="9">
                  <c:v>$2.5b</c:v>
                </c:pt>
              </c:strCache>
            </c:strRef>
          </c:cat>
          <c:val>
            <c:numRef>
              <c:f>'Figure Data Program Plan'!$H$12:$Q$12</c:f>
              <c:numCache>
                <c:formatCode>"$"#,##0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2660000</c:v>
                </c:pt>
                <c:pt idx="3">
                  <c:v>2660000</c:v>
                </c:pt>
                <c:pt idx="4">
                  <c:v>5605000</c:v>
                </c:pt>
                <c:pt idx="5">
                  <c:v>5605000</c:v>
                </c:pt>
                <c:pt idx="6">
                  <c:v>5605000</c:v>
                </c:pt>
                <c:pt idx="7">
                  <c:v>5605000</c:v>
                </c:pt>
                <c:pt idx="8">
                  <c:v>5605000</c:v>
                </c:pt>
                <c:pt idx="9">
                  <c:v>9880000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Data Program Plan'!$H$23:$Q$23</c15:f>
                <c15:dlblRangeCache>
                  <c:ptCount val="10"/>
                  <c:pt idx="0">
                    <c:v>0%</c:v>
                  </c:pt>
                  <c:pt idx="1">
                    <c:v>0%</c:v>
                  </c:pt>
                  <c:pt idx="2">
                    <c:v>0%</c:v>
                  </c:pt>
                  <c:pt idx="3">
                    <c:v>0%</c:v>
                  </c:pt>
                  <c:pt idx="4">
                    <c:v>0%</c:v>
                  </c:pt>
                  <c:pt idx="5">
                    <c:v>0%</c:v>
                  </c:pt>
                  <c:pt idx="6">
                    <c:v>0%</c:v>
                  </c:pt>
                  <c:pt idx="7">
                    <c:v>0%</c:v>
                  </c:pt>
                  <c:pt idx="8">
                    <c:v>0%</c:v>
                  </c:pt>
                  <c:pt idx="9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DF02-4D9E-9D1B-84729612009A}"/>
            </c:ext>
          </c:extLst>
        </c:ser>
        <c:ser>
          <c:idx val="3"/>
          <c:order val="4"/>
          <c:tx>
            <c:strRef>
              <c:f>'Figure Data Program Plan'!$E$13</c:f>
              <c:strCache>
                <c:ptCount val="1"/>
                <c:pt idx="0">
                  <c:v>Transmission Upgrades</c:v>
                </c:pt>
              </c:strCache>
            </c:strRef>
          </c:tx>
          <c:spPr>
            <a:solidFill>
              <a:schemeClr val="bg2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CACEA12-8F0D-4380-81A5-62B307C158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9AB7-4A3C-AD81-CC846AF20A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38B400D-AB1E-42B0-9723-44CD6C452D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9AB7-4A3C-AD81-CC846AF20AC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559A47E-4960-42CA-8B9E-24A66598F7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9AB7-4A3C-AD81-CC846AF20AC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5A6F7C7-31D0-4BD9-BEC0-C046FDC63F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9AB7-4A3C-AD81-CC846AF20AC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1EC689B-4A4B-4EE5-BC1B-77F9939307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9AB7-4A3C-AD81-CC846AF20AC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EA7C3FE-440B-425B-A350-35BDA7D159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9AB7-4A3C-AD81-CC846AF20AC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B36CADA-11B3-4145-8586-B79321C6B3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9AB7-4A3C-AD81-CC846AF20AC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9262872-F8D0-4EA4-BA4B-EA9579209A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9AB7-4A3C-AD81-CC846AF20AC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44FC180-3644-41EE-869E-54F4F41936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9AB7-4A3C-AD81-CC846AF20AC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2CA11A3-32D5-4DEB-83FF-E2D0903871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9AB7-4A3C-AD81-CC846AF20AC4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Data Program Plan'!$H$13:$Q$13</c:f>
              <c:numCache>
                <c:formatCode>"$"#,##0</c:formatCode>
                <c:ptCount val="10"/>
                <c:pt idx="0">
                  <c:v>267600</c:v>
                </c:pt>
                <c:pt idx="1">
                  <c:v>343680</c:v>
                </c:pt>
                <c:pt idx="2">
                  <c:v>1827240</c:v>
                </c:pt>
                <c:pt idx="3">
                  <c:v>2664120</c:v>
                </c:pt>
                <c:pt idx="4">
                  <c:v>3843360</c:v>
                </c:pt>
                <c:pt idx="5">
                  <c:v>17739840</c:v>
                </c:pt>
                <c:pt idx="6">
                  <c:v>18728880</c:v>
                </c:pt>
                <c:pt idx="7">
                  <c:v>27953400</c:v>
                </c:pt>
                <c:pt idx="8">
                  <c:v>46478880</c:v>
                </c:pt>
                <c:pt idx="9">
                  <c:v>58594440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Data Program Plan'!$H$24:$Q$24</c15:f>
                <c15:dlblRangeCache>
                  <c:ptCount val="10"/>
                  <c:pt idx="0">
                    <c:v>0%</c:v>
                  </c:pt>
                  <c:pt idx="1">
                    <c:v>0%</c:v>
                  </c:pt>
                  <c:pt idx="2">
                    <c:v>0%</c:v>
                  </c:pt>
                  <c:pt idx="3">
                    <c:v>0%</c:v>
                  </c:pt>
                  <c:pt idx="4">
                    <c:v>0%</c:v>
                  </c:pt>
                  <c:pt idx="5">
                    <c:v>1%</c:v>
                  </c:pt>
                  <c:pt idx="6">
                    <c:v>1%</c:v>
                  </c:pt>
                  <c:pt idx="7">
                    <c:v>1%</c:v>
                  </c:pt>
                  <c:pt idx="8">
                    <c:v>2%</c:v>
                  </c:pt>
                  <c:pt idx="9">
                    <c:v>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DF02-4D9E-9D1B-84729612009A}"/>
            </c:ext>
          </c:extLst>
        </c:ser>
        <c:ser>
          <c:idx val="4"/>
          <c:order val="5"/>
          <c:tx>
            <c:strRef>
              <c:f>'Figure Data Program Plan'!$E$14</c:f>
              <c:strCache>
                <c:ptCount val="1"/>
                <c:pt idx="0">
                  <c:v>Site Access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C440EF2-B663-4C36-AC50-D309A0467F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9AB7-4A3C-AD81-CC846AF20A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CA64AC8-7E09-4AA3-AF7C-E2CC7307E5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9AB7-4A3C-AD81-CC846AF20AC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F0EBA9F-664F-4A81-8523-FA8FC30946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9AB7-4A3C-AD81-CC846AF20AC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6B9B2D0-0313-4F52-B744-7D1B5490EA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9AB7-4A3C-AD81-CC846AF20AC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6B7DA12-E324-4C38-937E-2488FFB48A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9AB7-4A3C-AD81-CC846AF20AC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5DC5010-5EE9-4C90-9901-25631EC26C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9AB7-4A3C-AD81-CC846AF20AC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E66F2C0-BC95-4C9A-839A-F37DA33206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9AB7-4A3C-AD81-CC846AF20AC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6978B01-1E78-4789-8048-FB7B221DAC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9AB7-4A3C-AD81-CC846AF20AC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0D5F1AE-3C0B-4549-B5BA-BF1A15FC4E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9AB7-4A3C-AD81-CC846AF20AC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F21F8B7-1FAF-45E2-B561-17AD13E750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9AB7-4A3C-AD81-CC846AF20AC4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Data Program Plan'!$H$14:$Q$14</c:f>
              <c:numCache>
                <c:formatCode>"$"#,##0</c:formatCode>
                <c:ptCount val="10"/>
                <c:pt idx="0">
                  <c:v>5077250</c:v>
                </c:pt>
                <c:pt idx="1">
                  <c:v>7458904</c:v>
                </c:pt>
                <c:pt idx="2">
                  <c:v>15325928</c:v>
                </c:pt>
                <c:pt idx="3">
                  <c:v>18138688</c:v>
                </c:pt>
                <c:pt idx="4">
                  <c:v>20144741</c:v>
                </c:pt>
                <c:pt idx="5">
                  <c:v>20515074</c:v>
                </c:pt>
                <c:pt idx="6">
                  <c:v>20515074</c:v>
                </c:pt>
                <c:pt idx="7">
                  <c:v>20873652</c:v>
                </c:pt>
                <c:pt idx="8">
                  <c:v>20873652</c:v>
                </c:pt>
                <c:pt idx="9">
                  <c:v>20873652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Data Program Plan'!$H$25:$Q$25</c15:f>
                <c15:dlblRangeCache>
                  <c:ptCount val="10"/>
                  <c:pt idx="0">
                    <c:v>2%</c:v>
                  </c:pt>
                  <c:pt idx="1">
                    <c:v>1%</c:v>
                  </c:pt>
                  <c:pt idx="2">
                    <c:v>2%</c:v>
                  </c:pt>
                  <c:pt idx="3">
                    <c:v>2%</c:v>
                  </c:pt>
                  <c:pt idx="4">
                    <c:v>2%</c:v>
                  </c:pt>
                  <c:pt idx="5">
                    <c:v>1%</c:v>
                  </c:pt>
                  <c:pt idx="6">
                    <c:v>1%</c:v>
                  </c:pt>
                  <c:pt idx="7">
                    <c:v>1%</c:v>
                  </c:pt>
                  <c:pt idx="8">
                    <c:v>1%</c:v>
                  </c:pt>
                  <c:pt idx="9">
                    <c:v>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7058-404E-8951-0572FC8D6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7354800"/>
        <c:axId val="1713671727"/>
      </c:barChart>
      <c:catAx>
        <c:axId val="87354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Budget Scenario</a:t>
                </a:r>
              </a:p>
            </c:rich>
          </c:tx>
          <c:layout>
            <c:manualLayout>
              <c:xMode val="edge"/>
              <c:yMode val="edge"/>
              <c:x val="0.43953884284093758"/>
              <c:y val="0.94233116774399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3671727"/>
        <c:crosses val="autoZero"/>
        <c:auto val="1"/>
        <c:lblAlgn val="ctr"/>
        <c:lblOffset val="100"/>
        <c:noMultiLvlLbl val="0"/>
      </c:catAx>
      <c:valAx>
        <c:axId val="1713671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Capital Cost</a:t>
                </a:r>
                <a:r>
                  <a:rPr lang="en-US" sz="1600" baseline="0"/>
                  <a:t> (2021$ millions)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9.827018647994689E-3"/>
              <c:y val="0.308229531548664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54800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615079068298722"/>
          <c:y val="0.12625416287969518"/>
          <c:w val="0.31343462836376224"/>
          <c:h val="0.24986264281125281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Storm Protection</a:t>
            </a:r>
            <a:r>
              <a:rPr lang="en-US" sz="1600" baseline="0"/>
              <a:t> Plan Budget Scenario Results</a:t>
            </a:r>
            <a:endParaRPr lang="en-US" sz="1600" b="0" i="0" u="none" strike="noStrike" baseline="0">
              <a:effectLst/>
            </a:endParaRPr>
          </a:p>
          <a:p>
            <a:pPr>
              <a:defRPr sz="1600"/>
            </a:pPr>
            <a:r>
              <a:rPr lang="en-US" sz="1600" b="0" i="0" u="none" strike="noStrike" baseline="0">
                <a:effectLst/>
              </a:rPr>
              <a:t>Invested Capital vs. Benefits</a:t>
            </a:r>
            <a:endParaRPr lang="en-US" sz="1600"/>
          </a:p>
        </c:rich>
      </c:tx>
      <c:layout>
        <c:manualLayout>
          <c:xMode val="edge"/>
          <c:yMode val="edge"/>
          <c:x val="0.31347875809308906"/>
          <c:y val="2.225433374077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08799854589876"/>
          <c:y val="0.12065325087214986"/>
          <c:w val="0.84777799488637984"/>
          <c:h val="0.656896889897612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Data Program Plan'!$E$9</c:f>
              <c:strCache>
                <c:ptCount val="1"/>
                <c:pt idx="0">
                  <c:v>Lateral Hardening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FC44436-40C0-42A4-8A01-3FE2FD1335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2A90-4AC7-8504-6F3A59344C6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9343891-D425-4749-87F5-7550BC4C16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A90-4AC7-8504-6F3A59344C6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62CBE34-AD92-4A30-806B-9A2BEE8264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A90-4AC7-8504-6F3A59344C6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E554A66-07A9-485A-A6B9-486749AF81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A90-4AC7-8504-6F3A59344C6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C17CD7A-1BC7-46D7-B596-F67DBC4C07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A90-4AC7-8504-6F3A59344C6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6E7720E-57E8-4CCD-A01A-44765157DF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A90-4AC7-8504-6F3A59344C6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710ACDF-DAE6-4A1E-9A76-968F6A4AA0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A90-4AC7-8504-6F3A59344C6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343C160-EC02-4B7E-A743-746C15405E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A90-4AC7-8504-6F3A59344C6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85A3B00-3B4B-4912-8F6F-D826270F95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A90-4AC7-8504-6F3A59344C6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83CF89B-6C41-4748-850F-DCB0E37DFE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A90-4AC7-8504-6F3A59344C6B}"/>
                </c:ext>
              </c:extLst>
            </c:dLbl>
            <c:spPr>
              <a:solidFill>
                <a:schemeClr val="accent5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Data Program Plan'!$H$8:$Q$8</c:f>
              <c:strCache>
                <c:ptCount val="10"/>
                <c:pt idx="0">
                  <c:v>$250m</c:v>
                </c:pt>
                <c:pt idx="1">
                  <c:v>$500m</c:v>
                </c:pt>
                <c:pt idx="2">
                  <c:v>$750m</c:v>
                </c:pt>
                <c:pt idx="3">
                  <c:v>$1.0b</c:v>
                </c:pt>
                <c:pt idx="4">
                  <c:v>$1.25b</c:v>
                </c:pt>
                <c:pt idx="5">
                  <c:v>$1.50b</c:v>
                </c:pt>
                <c:pt idx="6">
                  <c:v>$1.75 </c:v>
                </c:pt>
                <c:pt idx="7">
                  <c:v>$2.0b</c:v>
                </c:pt>
                <c:pt idx="8">
                  <c:v>$2.25b</c:v>
                </c:pt>
                <c:pt idx="9">
                  <c:v>$2.5b</c:v>
                </c:pt>
              </c:strCache>
            </c:strRef>
          </c:cat>
          <c:val>
            <c:numRef>
              <c:f>'Figure Data Program Plan'!$H$9:$Q$9</c:f>
              <c:numCache>
                <c:formatCode>"$"#,##0</c:formatCode>
                <c:ptCount val="10"/>
                <c:pt idx="0">
                  <c:v>35956424.242424197</c:v>
                </c:pt>
                <c:pt idx="1">
                  <c:v>190692557.00757501</c:v>
                </c:pt>
                <c:pt idx="2">
                  <c:v>380302191.28787798</c:v>
                </c:pt>
                <c:pt idx="3">
                  <c:v>586910692.99242306</c:v>
                </c:pt>
                <c:pt idx="4">
                  <c:v>806301957.38636303</c:v>
                </c:pt>
                <c:pt idx="5">
                  <c:v>1020407537.6893899</c:v>
                </c:pt>
                <c:pt idx="6">
                  <c:v>1250081458.5227301</c:v>
                </c:pt>
                <c:pt idx="7">
                  <c:v>1472523150.65697</c:v>
                </c:pt>
                <c:pt idx="8">
                  <c:v>1692185403.8766601</c:v>
                </c:pt>
                <c:pt idx="9">
                  <c:v>1907120813.97212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Data Program Plan'!$H$20:$Q$20</c15:f>
                <c15:dlblRangeCache>
                  <c:ptCount val="10"/>
                  <c:pt idx="0">
                    <c:v>14%</c:v>
                  </c:pt>
                  <c:pt idx="1">
                    <c:v>38%</c:v>
                  </c:pt>
                  <c:pt idx="2">
                    <c:v>51%</c:v>
                  </c:pt>
                  <c:pt idx="3">
                    <c:v>59%</c:v>
                  </c:pt>
                  <c:pt idx="4">
                    <c:v>64%</c:v>
                  </c:pt>
                  <c:pt idx="5">
                    <c:v>68%</c:v>
                  </c:pt>
                  <c:pt idx="6">
                    <c:v>71%</c:v>
                  </c:pt>
                  <c:pt idx="7">
                    <c:v>74%</c:v>
                  </c:pt>
                  <c:pt idx="8">
                    <c:v>75%</c:v>
                  </c:pt>
                  <c:pt idx="9">
                    <c:v>76%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2A90-4AC7-8504-6F3A59344C6B}"/>
            </c:ext>
          </c:extLst>
        </c:ser>
        <c:ser>
          <c:idx val="1"/>
          <c:order val="1"/>
          <c:tx>
            <c:strRef>
              <c:f>'Figure Data Program Plan'!$E$10</c:f>
              <c:strCache>
                <c:ptCount val="1"/>
                <c:pt idx="0">
                  <c:v>Distribution Feeder Hardening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ED37AA4-4563-442A-A57A-79ECB4C5E9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A90-4AC7-8504-6F3A59344C6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7882E6A-44CC-4AB0-9D54-9EA37AFDFC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A90-4AC7-8504-6F3A59344C6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B7A1A5D-72BD-48F3-A690-0B512B4636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A90-4AC7-8504-6F3A59344C6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361B0B1-9E07-4974-B5AF-B11672B7A8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2A90-4AC7-8504-6F3A59344C6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D29F419-EC7A-4240-8179-7A0265599E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2A90-4AC7-8504-6F3A59344C6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DAC5F43-6D24-4BEC-BB44-CE25C95CDC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2A90-4AC7-8504-6F3A59344C6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B68C69B-F99C-4743-84E4-F3164E26CF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2A90-4AC7-8504-6F3A59344C6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A7DDD9C-7C98-412D-AAD9-45D0243927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2A90-4AC7-8504-6F3A59344C6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E00EB35-BE95-49DA-9361-F928247B4E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2A90-4AC7-8504-6F3A59344C6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24A25C0-31A3-428D-81E9-55C2F36DED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2A90-4AC7-8504-6F3A59344C6B}"/>
                </c:ext>
              </c:extLst>
            </c:dLbl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Data Program Plan'!$H$8:$Q$8</c:f>
              <c:strCache>
                <c:ptCount val="10"/>
                <c:pt idx="0">
                  <c:v>$250m</c:v>
                </c:pt>
                <c:pt idx="1">
                  <c:v>$500m</c:v>
                </c:pt>
                <c:pt idx="2">
                  <c:v>$750m</c:v>
                </c:pt>
                <c:pt idx="3">
                  <c:v>$1.0b</c:v>
                </c:pt>
                <c:pt idx="4">
                  <c:v>$1.25b</c:v>
                </c:pt>
                <c:pt idx="5">
                  <c:v>$1.50b</c:v>
                </c:pt>
                <c:pt idx="6">
                  <c:v>$1.75 </c:v>
                </c:pt>
                <c:pt idx="7">
                  <c:v>$2.0b</c:v>
                </c:pt>
                <c:pt idx="8">
                  <c:v>$2.25b</c:v>
                </c:pt>
                <c:pt idx="9">
                  <c:v>$2.5b</c:v>
                </c:pt>
              </c:strCache>
            </c:strRef>
          </c:cat>
          <c:val>
            <c:numRef>
              <c:f>'Figure Data Program Plan'!$H$10:$Q$10</c:f>
              <c:numCache>
                <c:formatCode>"$"#,##0</c:formatCode>
                <c:ptCount val="10"/>
                <c:pt idx="0">
                  <c:v>186512779</c:v>
                </c:pt>
                <c:pt idx="1">
                  <c:v>254010494</c:v>
                </c:pt>
                <c:pt idx="2">
                  <c:v>278825461</c:v>
                </c:pt>
                <c:pt idx="3">
                  <c:v>304545682</c:v>
                </c:pt>
                <c:pt idx="4">
                  <c:v>320418874</c:v>
                </c:pt>
                <c:pt idx="5">
                  <c:v>332065835</c:v>
                </c:pt>
                <c:pt idx="6">
                  <c:v>346009146</c:v>
                </c:pt>
                <c:pt idx="7">
                  <c:v>359171493</c:v>
                </c:pt>
                <c:pt idx="8">
                  <c:v>370255331</c:v>
                </c:pt>
                <c:pt idx="9">
                  <c:v>386693306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Data Program Plan'!$H$21:$Q$21</c15:f>
                <c15:dlblRangeCache>
                  <c:ptCount val="10"/>
                  <c:pt idx="0">
                    <c:v>74%</c:v>
                  </c:pt>
                  <c:pt idx="1">
                    <c:v>51%</c:v>
                  </c:pt>
                  <c:pt idx="2">
                    <c:v>37%</c:v>
                  </c:pt>
                  <c:pt idx="3">
                    <c:v>30%</c:v>
                  </c:pt>
                  <c:pt idx="4">
                    <c:v>26%</c:v>
                  </c:pt>
                  <c:pt idx="5">
                    <c:v>22%</c:v>
                  </c:pt>
                  <c:pt idx="6">
                    <c:v>20%</c:v>
                  </c:pt>
                  <c:pt idx="7">
                    <c:v>18%</c:v>
                  </c:pt>
                  <c:pt idx="8">
                    <c:v>16%</c:v>
                  </c:pt>
                  <c:pt idx="9">
                    <c:v>15%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2A90-4AC7-8504-6F3A59344C6B}"/>
            </c:ext>
          </c:extLst>
        </c:ser>
        <c:ser>
          <c:idx val="5"/>
          <c:order val="2"/>
          <c:tx>
            <c:strRef>
              <c:f>'Figure Data Program Plan'!$E$11</c:f>
              <c:strCache>
                <c:ptCount val="1"/>
                <c:pt idx="0">
                  <c:v>Automation Hardening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7692A45-4F8D-4466-8F96-D646BCEA63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2A90-4AC7-8504-6F3A59344C6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95D8089-A094-4CCC-9A00-7E9393F5BD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2A90-4AC7-8504-6F3A59344C6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7A0419A-4A38-4DBB-98D4-6387D8A8D7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2A90-4AC7-8504-6F3A59344C6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169EE41-A9E2-49EC-B59A-8B6DD1CC11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2A90-4AC7-8504-6F3A59344C6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B0E3FFA-4597-49A2-A6C0-C6EA0C4D93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2A90-4AC7-8504-6F3A59344C6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D285D26-7413-45E2-BB43-7EC7247FC2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2A90-4AC7-8504-6F3A59344C6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E32C99A-8079-43FA-89F9-D694D5E376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2A90-4AC7-8504-6F3A59344C6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01DFB22-783D-4706-B982-8898A969CC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2A90-4AC7-8504-6F3A59344C6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0CFA745-E760-4AEF-B68F-22494D49A1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2A90-4AC7-8504-6F3A59344C6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9A72DCA-DD50-46A2-ADD7-7A3E3031CA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2A90-4AC7-8504-6F3A59344C6B}"/>
                </c:ext>
              </c:extLst>
            </c:dLbl>
            <c:spPr>
              <a:solidFill>
                <a:schemeClr val="accent3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Data Program Plan'!$H$11:$Q$11</c:f>
              <c:numCache>
                <c:formatCode>"$"#,##0</c:formatCode>
                <c:ptCount val="10"/>
                <c:pt idx="0">
                  <c:v>23366909.865000002</c:v>
                </c:pt>
                <c:pt idx="1">
                  <c:v>48877718.559000008</c:v>
                </c:pt>
                <c:pt idx="2">
                  <c:v>72356618.915000021</c:v>
                </c:pt>
                <c:pt idx="3">
                  <c:v>85473484.278000027</c:v>
                </c:pt>
                <c:pt idx="4">
                  <c:v>93891934.689000025</c:v>
                </c:pt>
                <c:pt idx="5">
                  <c:v>102863854.95400001</c:v>
                </c:pt>
                <c:pt idx="6">
                  <c:v>108319354.95400001</c:v>
                </c:pt>
                <c:pt idx="7">
                  <c:v>112954199.20700002</c:v>
                </c:pt>
                <c:pt idx="8">
                  <c:v>113782879.20700002</c:v>
                </c:pt>
                <c:pt idx="9">
                  <c:v>115739660.19300002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Data Program Plan'!$H$22:$Q$22</c15:f>
                <c15:dlblRangeCache>
                  <c:ptCount val="10"/>
                  <c:pt idx="0">
                    <c:v>9%</c:v>
                  </c:pt>
                  <c:pt idx="1">
                    <c:v>10%</c:v>
                  </c:pt>
                  <c:pt idx="2">
                    <c:v>10%</c:v>
                  </c:pt>
                  <c:pt idx="3">
                    <c:v>9%</c:v>
                  </c:pt>
                  <c:pt idx="4">
                    <c:v>8%</c:v>
                  </c:pt>
                  <c:pt idx="5">
                    <c:v>7%</c:v>
                  </c:pt>
                  <c:pt idx="6">
                    <c:v>6%</c:v>
                  </c:pt>
                  <c:pt idx="7">
                    <c:v>6%</c:v>
                  </c:pt>
                  <c:pt idx="8">
                    <c:v>5%</c:v>
                  </c:pt>
                  <c:pt idx="9">
                    <c:v>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0-2A90-4AC7-8504-6F3A59344C6B}"/>
            </c:ext>
          </c:extLst>
        </c:ser>
        <c:ser>
          <c:idx val="2"/>
          <c:order val="3"/>
          <c:tx>
            <c:strRef>
              <c:f>'Figure Data Program Plan'!$E$12</c:f>
              <c:strCache>
                <c:ptCount val="1"/>
                <c:pt idx="0">
                  <c:v>Substation Extreme Weather Protection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0E9D25D-02B5-45AB-AB81-51CCB5C36F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2A90-4AC7-8504-6F3A59344C6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FE1A9EA-14ED-4C9E-99B3-AD501219C8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2A90-4AC7-8504-6F3A59344C6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DB761D0-62E8-4E11-AFFD-7AD21B5BAA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2A90-4AC7-8504-6F3A59344C6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A96DBDD-4E75-419B-8CD0-A22F1505E7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2A90-4AC7-8504-6F3A59344C6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B9755EA-516A-44B2-9932-0A24EDD0AB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2A90-4AC7-8504-6F3A59344C6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6AE3795-15BA-485A-9E89-52D1BF8469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2A90-4AC7-8504-6F3A59344C6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174F9EF-EADC-4C26-8714-CED171AD50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2A90-4AC7-8504-6F3A59344C6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BCEFF19-5D6C-4F35-BC0B-82D6EBFEB8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2A90-4AC7-8504-6F3A59344C6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C255952-D7E5-46BA-BBFC-2A3AA01093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2A90-4AC7-8504-6F3A59344C6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BE9B39E-508E-4F83-BDD3-DEE0EB55ED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2A90-4AC7-8504-6F3A59344C6B}"/>
                </c:ext>
              </c:extLst>
            </c:dLbl>
            <c:spPr>
              <a:solidFill>
                <a:schemeClr val="accent4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Data Program Plan'!$H$8:$Q$8</c:f>
              <c:strCache>
                <c:ptCount val="10"/>
                <c:pt idx="0">
                  <c:v>$250m</c:v>
                </c:pt>
                <c:pt idx="1">
                  <c:v>$500m</c:v>
                </c:pt>
                <c:pt idx="2">
                  <c:v>$750m</c:v>
                </c:pt>
                <c:pt idx="3">
                  <c:v>$1.0b</c:v>
                </c:pt>
                <c:pt idx="4">
                  <c:v>$1.25b</c:v>
                </c:pt>
                <c:pt idx="5">
                  <c:v>$1.50b</c:v>
                </c:pt>
                <c:pt idx="6">
                  <c:v>$1.75 </c:v>
                </c:pt>
                <c:pt idx="7">
                  <c:v>$2.0b</c:v>
                </c:pt>
                <c:pt idx="8">
                  <c:v>$2.25b</c:v>
                </c:pt>
                <c:pt idx="9">
                  <c:v>$2.5b</c:v>
                </c:pt>
              </c:strCache>
            </c:strRef>
          </c:cat>
          <c:val>
            <c:numRef>
              <c:f>'Figure Data Program Plan'!$H$12:$Q$12</c:f>
              <c:numCache>
                <c:formatCode>"$"#,##0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2660000</c:v>
                </c:pt>
                <c:pt idx="3">
                  <c:v>2660000</c:v>
                </c:pt>
                <c:pt idx="4">
                  <c:v>5605000</c:v>
                </c:pt>
                <c:pt idx="5">
                  <c:v>5605000</c:v>
                </c:pt>
                <c:pt idx="6">
                  <c:v>5605000</c:v>
                </c:pt>
                <c:pt idx="7">
                  <c:v>5605000</c:v>
                </c:pt>
                <c:pt idx="8">
                  <c:v>5605000</c:v>
                </c:pt>
                <c:pt idx="9">
                  <c:v>9880000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Data Program Plan'!$H$23:$Q$23</c15:f>
                <c15:dlblRangeCache>
                  <c:ptCount val="10"/>
                  <c:pt idx="0">
                    <c:v>0%</c:v>
                  </c:pt>
                  <c:pt idx="1">
                    <c:v>0%</c:v>
                  </c:pt>
                  <c:pt idx="2">
                    <c:v>0%</c:v>
                  </c:pt>
                  <c:pt idx="3">
                    <c:v>0%</c:v>
                  </c:pt>
                  <c:pt idx="4">
                    <c:v>0%</c:v>
                  </c:pt>
                  <c:pt idx="5">
                    <c:v>0%</c:v>
                  </c:pt>
                  <c:pt idx="6">
                    <c:v>0%</c:v>
                  </c:pt>
                  <c:pt idx="7">
                    <c:v>0%</c:v>
                  </c:pt>
                  <c:pt idx="8">
                    <c:v>0%</c:v>
                  </c:pt>
                  <c:pt idx="9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2A90-4AC7-8504-6F3A59344C6B}"/>
            </c:ext>
          </c:extLst>
        </c:ser>
        <c:ser>
          <c:idx val="3"/>
          <c:order val="4"/>
          <c:tx>
            <c:strRef>
              <c:f>'Figure Data Program Plan'!$E$13</c:f>
              <c:strCache>
                <c:ptCount val="1"/>
                <c:pt idx="0">
                  <c:v>Transmission Upgrades</c:v>
                </c:pt>
              </c:strCache>
            </c:strRef>
          </c:tx>
          <c:spPr>
            <a:solidFill>
              <a:schemeClr val="bg2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377945B-6DC6-41A1-805C-B378A8186D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2A90-4AC7-8504-6F3A59344C6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BB27AB1-F44F-4AD1-A4A8-112F9D33AA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2A90-4AC7-8504-6F3A59344C6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8CC3AFC-7587-4716-A69E-76FDA6FC83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2A90-4AC7-8504-6F3A59344C6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B61B15D-C09C-4E0F-9386-B2C323771F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2A90-4AC7-8504-6F3A59344C6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A8BAAC2-9880-4826-9C74-F77040D34B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2A90-4AC7-8504-6F3A59344C6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39AA014-D91F-40BA-9508-744C9572BE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2A90-4AC7-8504-6F3A59344C6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F65A7F2-B586-4FBB-A0AB-0CBC267784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2A90-4AC7-8504-6F3A59344C6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F9CEF09-6D26-4B80-BCB9-70967F8D40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2A90-4AC7-8504-6F3A59344C6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33550C9-5FA6-4336-A641-1B5AF7E4D8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2A90-4AC7-8504-6F3A59344C6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EC4B3F0-4342-420F-9DF5-FAAC9E12AE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2A90-4AC7-8504-6F3A59344C6B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Data Program Plan'!$H$13:$Q$13</c:f>
              <c:numCache>
                <c:formatCode>"$"#,##0</c:formatCode>
                <c:ptCount val="10"/>
                <c:pt idx="0">
                  <c:v>267600</c:v>
                </c:pt>
                <c:pt idx="1">
                  <c:v>343680</c:v>
                </c:pt>
                <c:pt idx="2">
                  <c:v>1827240</c:v>
                </c:pt>
                <c:pt idx="3">
                  <c:v>2664120</c:v>
                </c:pt>
                <c:pt idx="4">
                  <c:v>3843360</c:v>
                </c:pt>
                <c:pt idx="5">
                  <c:v>17739840</c:v>
                </c:pt>
                <c:pt idx="6">
                  <c:v>18728880</c:v>
                </c:pt>
                <c:pt idx="7">
                  <c:v>27953400</c:v>
                </c:pt>
                <c:pt idx="8">
                  <c:v>46478880</c:v>
                </c:pt>
                <c:pt idx="9">
                  <c:v>58594440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Data Program Plan'!$H$24:$Q$24</c15:f>
                <c15:dlblRangeCache>
                  <c:ptCount val="10"/>
                  <c:pt idx="0">
                    <c:v>0%</c:v>
                  </c:pt>
                  <c:pt idx="1">
                    <c:v>0%</c:v>
                  </c:pt>
                  <c:pt idx="2">
                    <c:v>0%</c:v>
                  </c:pt>
                  <c:pt idx="3">
                    <c:v>0%</c:v>
                  </c:pt>
                  <c:pt idx="4">
                    <c:v>0%</c:v>
                  </c:pt>
                  <c:pt idx="5">
                    <c:v>1%</c:v>
                  </c:pt>
                  <c:pt idx="6">
                    <c:v>1%</c:v>
                  </c:pt>
                  <c:pt idx="7">
                    <c:v>1%</c:v>
                  </c:pt>
                  <c:pt idx="8">
                    <c:v>2%</c:v>
                  </c:pt>
                  <c:pt idx="9">
                    <c:v>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6-2A90-4AC7-8504-6F3A59344C6B}"/>
            </c:ext>
          </c:extLst>
        </c:ser>
        <c:ser>
          <c:idx val="4"/>
          <c:order val="5"/>
          <c:tx>
            <c:strRef>
              <c:f>'Figure Data Program Plan'!$E$14</c:f>
              <c:strCache>
                <c:ptCount val="1"/>
                <c:pt idx="0">
                  <c:v>Site Access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A753D62-FCE4-4DC1-A91E-0E09780FFE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2A90-4AC7-8504-6F3A59344C6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EF225B3-211A-4B10-AB05-635128D8B5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2A90-4AC7-8504-6F3A59344C6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039AD9E-A5E9-4BED-8378-7ECAE17F71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2A90-4AC7-8504-6F3A59344C6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7A1141F-4046-4BC7-B86B-F4EDBC21C0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2A90-4AC7-8504-6F3A59344C6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515B687-A362-492E-A160-C628AC3C05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2A90-4AC7-8504-6F3A59344C6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1F034E1-0F3C-4152-A581-6F5ED93366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2A90-4AC7-8504-6F3A59344C6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6ADFB60-2B96-4453-9837-6E0732F974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2A90-4AC7-8504-6F3A59344C6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13B0065-9FC1-4904-BBED-134BACD0A0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2A90-4AC7-8504-6F3A59344C6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87C6358-AA28-41EB-800E-C8ADF0D067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2A90-4AC7-8504-6F3A59344C6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9A04ED1-2877-483B-8EB3-CCF4E09A20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2A90-4AC7-8504-6F3A59344C6B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Data Program Plan'!$H$14:$Q$14</c:f>
              <c:numCache>
                <c:formatCode>"$"#,##0</c:formatCode>
                <c:ptCount val="10"/>
                <c:pt idx="0">
                  <c:v>5077250</c:v>
                </c:pt>
                <c:pt idx="1">
                  <c:v>7458904</c:v>
                </c:pt>
                <c:pt idx="2">
                  <c:v>15325928</c:v>
                </c:pt>
                <c:pt idx="3">
                  <c:v>18138688</c:v>
                </c:pt>
                <c:pt idx="4">
                  <c:v>20144741</c:v>
                </c:pt>
                <c:pt idx="5">
                  <c:v>20515074</c:v>
                </c:pt>
                <c:pt idx="6">
                  <c:v>20515074</c:v>
                </c:pt>
                <c:pt idx="7">
                  <c:v>20873652</c:v>
                </c:pt>
                <c:pt idx="8">
                  <c:v>20873652</c:v>
                </c:pt>
                <c:pt idx="9">
                  <c:v>20873652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Data Program Plan'!$H$25:$Q$25</c15:f>
                <c15:dlblRangeCache>
                  <c:ptCount val="10"/>
                  <c:pt idx="0">
                    <c:v>2%</c:v>
                  </c:pt>
                  <c:pt idx="1">
                    <c:v>1%</c:v>
                  </c:pt>
                  <c:pt idx="2">
                    <c:v>2%</c:v>
                  </c:pt>
                  <c:pt idx="3">
                    <c:v>2%</c:v>
                  </c:pt>
                  <c:pt idx="4">
                    <c:v>2%</c:v>
                  </c:pt>
                  <c:pt idx="5">
                    <c:v>1%</c:v>
                  </c:pt>
                  <c:pt idx="6">
                    <c:v>1%</c:v>
                  </c:pt>
                  <c:pt idx="7">
                    <c:v>1%</c:v>
                  </c:pt>
                  <c:pt idx="8">
                    <c:v>1%</c:v>
                  </c:pt>
                  <c:pt idx="9">
                    <c:v>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1-2A90-4AC7-8504-6F3A59344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7354800"/>
        <c:axId val="1713671727"/>
      </c:barChart>
      <c:lineChart>
        <c:grouping val="standard"/>
        <c:varyColors val="0"/>
        <c:ser>
          <c:idx val="6"/>
          <c:order val="6"/>
          <c:tx>
            <c:strRef>
              <c:f>'Figure Data Program Plan'!$E$47</c:f>
              <c:strCache>
                <c:ptCount val="1"/>
                <c:pt idx="0">
                  <c:v>Total Life-cycle Gross Benefits - P50 (Average Storm Future)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'Figure Data Program Plan'!$H$47:$Q$47</c:f>
              <c:numCache>
                <c:formatCode>"$"#,##0</c:formatCode>
                <c:ptCount val="10"/>
                <c:pt idx="0">
                  <c:v>2273557682.0204468</c:v>
                </c:pt>
                <c:pt idx="1">
                  <c:v>3260298887.9172697</c:v>
                </c:pt>
                <c:pt idx="2">
                  <c:v>3889669889.1739025</c:v>
                </c:pt>
                <c:pt idx="3">
                  <c:v>4348552348.3545332</c:v>
                </c:pt>
                <c:pt idx="4">
                  <c:v>4700354843.9478283</c:v>
                </c:pt>
                <c:pt idx="5">
                  <c:v>4989045640.2213135</c:v>
                </c:pt>
                <c:pt idx="6">
                  <c:v>5238865902.1854515</c:v>
                </c:pt>
                <c:pt idx="7">
                  <c:v>5451456657.975647</c:v>
                </c:pt>
                <c:pt idx="8">
                  <c:v>5630868286.2180643</c:v>
                </c:pt>
                <c:pt idx="9">
                  <c:v>5786952948.1446314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2A90-4AC7-8504-6F3A59344C6B}"/>
            </c:ext>
          </c:extLst>
        </c:ser>
        <c:ser>
          <c:idx val="7"/>
          <c:order val="7"/>
          <c:tx>
            <c:strRef>
              <c:f>'Figure Data Program Plan'!$E$48</c:f>
              <c:strCache>
                <c:ptCount val="1"/>
                <c:pt idx="0">
                  <c:v>Total Life-cycle Gross Benefits  - P75 (High Storm Future)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'Figure Data Program Plan'!$H$48:$Q$48</c:f>
              <c:numCache>
                <c:formatCode>"$"#,##0</c:formatCode>
                <c:ptCount val="10"/>
                <c:pt idx="0">
                  <c:v>2547880016.056077</c:v>
                </c:pt>
                <c:pt idx="1">
                  <c:v>3632341391.0203443</c:v>
                </c:pt>
                <c:pt idx="2">
                  <c:v>4324788819.0749769</c:v>
                </c:pt>
                <c:pt idx="3">
                  <c:v>4822905118.7355919</c:v>
                </c:pt>
                <c:pt idx="4">
                  <c:v>5206785661.4104328</c:v>
                </c:pt>
                <c:pt idx="5">
                  <c:v>5519136157.9831715</c:v>
                </c:pt>
                <c:pt idx="6">
                  <c:v>5783582318.0508327</c:v>
                </c:pt>
                <c:pt idx="7">
                  <c:v>6013253506.1928835</c:v>
                </c:pt>
                <c:pt idx="8">
                  <c:v>6212431767.6542873</c:v>
                </c:pt>
                <c:pt idx="9">
                  <c:v>6378686915.1998453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2A90-4AC7-8504-6F3A59344C6B}"/>
            </c:ext>
          </c:extLst>
        </c:ser>
        <c:ser>
          <c:idx val="8"/>
          <c:order val="8"/>
          <c:tx>
            <c:strRef>
              <c:f>'Figure Data Program Plan'!$E$49</c:f>
              <c:strCache>
                <c:ptCount val="1"/>
                <c:pt idx="0">
                  <c:v>Total Life-cycle Gross Benefits  - P95 (Very High Storm Future)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'Figure Data Program Plan'!$H$49:$Q$49</c:f>
              <c:numCache>
                <c:formatCode>"$"#,##0</c:formatCode>
                <c:ptCount val="10"/>
                <c:pt idx="0">
                  <c:v>2860912622.3172255</c:v>
                </c:pt>
                <c:pt idx="1">
                  <c:v>4049304064.1952672</c:v>
                </c:pt>
                <c:pt idx="2">
                  <c:v>4816801720.3153286</c:v>
                </c:pt>
                <c:pt idx="3">
                  <c:v>5369362666.9534302</c:v>
                </c:pt>
                <c:pt idx="4">
                  <c:v>5808323130.9907227</c:v>
                </c:pt>
                <c:pt idx="5">
                  <c:v>6167046024.7830467</c:v>
                </c:pt>
                <c:pt idx="6">
                  <c:v>6469643304.6011658</c:v>
                </c:pt>
                <c:pt idx="7">
                  <c:v>6733817059.3029299</c:v>
                </c:pt>
                <c:pt idx="8">
                  <c:v>6961053874.2062407</c:v>
                </c:pt>
                <c:pt idx="9">
                  <c:v>7155625563.9217701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2A90-4AC7-8504-6F3A59344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54800"/>
        <c:axId val="1713671727"/>
      </c:lineChart>
      <c:catAx>
        <c:axId val="87354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Budget Scenario</a:t>
                </a:r>
              </a:p>
            </c:rich>
          </c:tx>
          <c:layout>
            <c:manualLayout>
              <c:xMode val="edge"/>
              <c:yMode val="edge"/>
              <c:x val="0.43953884284093758"/>
              <c:y val="0.94233116774399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3671727"/>
        <c:crosses val="autoZero"/>
        <c:auto val="1"/>
        <c:lblAlgn val="ctr"/>
        <c:lblOffset val="100"/>
        <c:noMultiLvlLbl val="0"/>
      </c:catAx>
      <c:valAx>
        <c:axId val="1713671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($billions)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8.3594643629068752E-3"/>
              <c:y val="0.397246866511751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54800"/>
        <c:crosses val="autoZero"/>
        <c:crossBetween val="between"/>
        <c:dispUnits>
          <c:builtInUnit val="billion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466957493138343"/>
          <c:y val="0.16065588020648255"/>
          <c:w val="0.50051916521882966"/>
          <c:h val="0.161727149043563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34795681097481"/>
          <c:y val="6.1982700242408158E-2"/>
          <c:w val="0.87419308878995872"/>
          <c:h val="0.8085749755194363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Data Program Plan'!$F$21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Data Program Plan'!$H$8:$Q$8</c:f>
              <c:strCache>
                <c:ptCount val="10"/>
                <c:pt idx="0">
                  <c:v>$250m</c:v>
                </c:pt>
                <c:pt idx="1">
                  <c:v>$500m</c:v>
                </c:pt>
                <c:pt idx="2">
                  <c:v>$750m</c:v>
                </c:pt>
                <c:pt idx="3">
                  <c:v>$1.0b</c:v>
                </c:pt>
                <c:pt idx="4">
                  <c:v>$1.25b</c:v>
                </c:pt>
                <c:pt idx="5">
                  <c:v>$1.50b</c:v>
                </c:pt>
                <c:pt idx="6">
                  <c:v>$1.75 </c:v>
                </c:pt>
                <c:pt idx="7">
                  <c:v>$2.0b</c:v>
                </c:pt>
                <c:pt idx="8">
                  <c:v>$2.25b</c:v>
                </c:pt>
                <c:pt idx="9">
                  <c:v>$2.5b</c:v>
                </c:pt>
              </c:strCache>
            </c:strRef>
          </c:cat>
          <c:val>
            <c:numRef>
              <c:f>'Figure Data Program Plan'!$H$15:$Q$15</c:f>
              <c:numCache>
                <c:formatCode>"$"#,##0</c:formatCode>
                <c:ptCount val="10"/>
                <c:pt idx="0">
                  <c:v>251180963.1074242</c:v>
                </c:pt>
                <c:pt idx="1">
                  <c:v>501383353.56657505</c:v>
                </c:pt>
                <c:pt idx="2">
                  <c:v>751297439.202878</c:v>
                </c:pt>
                <c:pt idx="3">
                  <c:v>1000392667.2704231</c:v>
                </c:pt>
                <c:pt idx="4">
                  <c:v>1250205867.0753632</c:v>
                </c:pt>
                <c:pt idx="5">
                  <c:v>1499197141.6433899</c:v>
                </c:pt>
                <c:pt idx="6">
                  <c:v>1749258913.4767301</c:v>
                </c:pt>
                <c:pt idx="7">
                  <c:v>1999080894.86397</c:v>
                </c:pt>
                <c:pt idx="8">
                  <c:v>2249181146.0836601</c:v>
                </c:pt>
                <c:pt idx="9">
                  <c:v>2498901872.1651201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714-40FE-9081-464272FB1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7354800"/>
        <c:axId val="1713671727"/>
      </c:barChart>
      <c:lineChart>
        <c:grouping val="standard"/>
        <c:varyColors val="0"/>
        <c:ser>
          <c:idx val="6"/>
          <c:order val="1"/>
          <c:tx>
            <c:strRef>
              <c:f>'Figure Data Program Plan'!$E$51</c:f>
              <c:strCache>
                <c:ptCount val="1"/>
                <c:pt idx="0">
                  <c:v>Total Life-cycle Net Benefits - P50 (Average Storm Future)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'Figure Data Program Plan'!$H$51:$Q$51</c:f>
              <c:numCache>
                <c:formatCode>"$"#,##0</c:formatCode>
                <c:ptCount val="10"/>
                <c:pt idx="0">
                  <c:v>2022376718.9130225</c:v>
                </c:pt>
                <c:pt idx="1">
                  <c:v>2758915534.3506947</c:v>
                </c:pt>
                <c:pt idx="2">
                  <c:v>3138372449.9710245</c:v>
                </c:pt>
                <c:pt idx="3">
                  <c:v>3348159681.0841103</c:v>
                </c:pt>
                <c:pt idx="4">
                  <c:v>3450148976.8724651</c:v>
                </c:pt>
                <c:pt idx="5">
                  <c:v>3489848498.5779238</c:v>
                </c:pt>
                <c:pt idx="6">
                  <c:v>3489606988.7087212</c:v>
                </c:pt>
                <c:pt idx="7">
                  <c:v>3452375763.1116772</c:v>
                </c:pt>
                <c:pt idx="8">
                  <c:v>3381687140.1344042</c:v>
                </c:pt>
                <c:pt idx="9">
                  <c:v>3288051075.9795113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E714-40FE-9081-464272FB1239}"/>
            </c:ext>
          </c:extLst>
        </c:ser>
        <c:ser>
          <c:idx val="7"/>
          <c:order val="2"/>
          <c:tx>
            <c:strRef>
              <c:f>'Figure Data Program Plan'!$E$52</c:f>
              <c:strCache>
                <c:ptCount val="1"/>
                <c:pt idx="0">
                  <c:v>Total Life-cycle Net Benefits  - P75 (High Storm Future)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'Figure Data Program Plan'!$H$52:$Q$52</c:f>
              <c:numCache>
                <c:formatCode>"$"#,##0</c:formatCode>
                <c:ptCount val="10"/>
                <c:pt idx="0">
                  <c:v>2296699052.9486527</c:v>
                </c:pt>
                <c:pt idx="1">
                  <c:v>3130958037.4537692</c:v>
                </c:pt>
                <c:pt idx="2">
                  <c:v>3573491379.8720989</c:v>
                </c:pt>
                <c:pt idx="3">
                  <c:v>3822512451.465169</c:v>
                </c:pt>
                <c:pt idx="4">
                  <c:v>3956579794.3350697</c:v>
                </c:pt>
                <c:pt idx="5">
                  <c:v>4019939016.3397818</c:v>
                </c:pt>
                <c:pt idx="6">
                  <c:v>4034323404.5741024</c:v>
                </c:pt>
                <c:pt idx="7">
                  <c:v>4014172611.3289137</c:v>
                </c:pt>
                <c:pt idx="8">
                  <c:v>3963250621.5706272</c:v>
                </c:pt>
                <c:pt idx="9">
                  <c:v>3879785043.0347252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E714-40FE-9081-464272FB1239}"/>
            </c:ext>
          </c:extLst>
        </c:ser>
        <c:ser>
          <c:idx val="8"/>
          <c:order val="3"/>
          <c:tx>
            <c:strRef>
              <c:f>'Figure Data Program Plan'!$E$53</c:f>
              <c:strCache>
                <c:ptCount val="1"/>
                <c:pt idx="0">
                  <c:v>Total Life-cycle Net Benefits  - P95 (Very High Storm Future)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'Figure Data Program Plan'!$H$53:$Q$53</c:f>
              <c:numCache>
                <c:formatCode>"$"#,##0</c:formatCode>
                <c:ptCount val="10"/>
                <c:pt idx="0">
                  <c:v>2609731659.2098012</c:v>
                </c:pt>
                <c:pt idx="1">
                  <c:v>3547920710.6286922</c:v>
                </c:pt>
                <c:pt idx="2">
                  <c:v>4065504281.1124506</c:v>
                </c:pt>
                <c:pt idx="3">
                  <c:v>4368969999.6830072</c:v>
                </c:pt>
                <c:pt idx="4">
                  <c:v>4558117263.9153595</c:v>
                </c:pt>
                <c:pt idx="5">
                  <c:v>4667848883.139657</c:v>
                </c:pt>
                <c:pt idx="6">
                  <c:v>4720384391.1244354</c:v>
                </c:pt>
                <c:pt idx="7">
                  <c:v>4734736164.4389601</c:v>
                </c:pt>
                <c:pt idx="8">
                  <c:v>4711872728.1225805</c:v>
                </c:pt>
                <c:pt idx="9">
                  <c:v>4656723691.75665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E714-40FE-9081-464272FB1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54800"/>
        <c:axId val="1713671727"/>
      </c:lineChart>
      <c:catAx>
        <c:axId val="87354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Budget Scenario (2021$)</a:t>
                </a:r>
              </a:p>
            </c:rich>
          </c:tx>
          <c:layout>
            <c:manualLayout>
              <c:xMode val="edge"/>
              <c:yMode val="edge"/>
              <c:x val="0.43513632719034101"/>
              <c:y val="0.94233116774399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3671727"/>
        <c:crosses val="autoZero"/>
        <c:auto val="1"/>
        <c:lblAlgn val="ctr"/>
        <c:lblOffset val="100"/>
        <c:noMultiLvlLbl val="0"/>
      </c:catAx>
      <c:valAx>
        <c:axId val="1713671727"/>
        <c:scaling>
          <c:orientation val="minMax"/>
          <c:max val="550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($billions)</a:t>
                </a:r>
              </a:p>
            </c:rich>
          </c:tx>
          <c:layout>
            <c:manualLayout>
              <c:xMode val="edge"/>
              <c:yMode val="edge"/>
              <c:x val="8.3594643629068752E-3"/>
              <c:y val="0.397246866511751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54800"/>
        <c:crosses val="autoZero"/>
        <c:crossBetween val="between"/>
        <c:majorUnit val="500000000"/>
        <c:dispUnits>
          <c:builtInUnit val="billions"/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9.8480206112718155E-2"/>
          <c:y val="1.432588265107753E-2"/>
          <c:w val="0.48275328937827811"/>
          <c:h val="0.18209676409719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Storm Protection</a:t>
            </a:r>
            <a:r>
              <a:rPr lang="en-US" sz="1600" baseline="0"/>
              <a:t> Plan Budget Scenario Results</a:t>
            </a:r>
            <a:endParaRPr lang="en-US" sz="1600" b="0" i="0" u="none" strike="noStrike" baseline="0">
              <a:effectLst/>
            </a:endParaRPr>
          </a:p>
          <a:p>
            <a:pPr>
              <a:defRPr sz="1600"/>
            </a:pPr>
            <a:r>
              <a:rPr lang="en-US" sz="1600" b="0" i="0" u="none" strike="noStrike" baseline="0">
                <a:effectLst/>
              </a:rPr>
              <a:t>Invested Capital vs. Benefits</a:t>
            </a:r>
            <a:endParaRPr lang="en-US" sz="1600"/>
          </a:p>
        </c:rich>
      </c:tx>
      <c:layout>
        <c:manualLayout>
          <c:xMode val="edge"/>
          <c:yMode val="edge"/>
          <c:x val="0.31347875809308906"/>
          <c:y val="2.225433374077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67290464231987"/>
          <c:y val="0.12065325087214986"/>
          <c:w val="0.87419308878995872"/>
          <c:h val="0.74990445929376504"/>
        </c:manualLayout>
      </c:layout>
      <c:barChart>
        <c:barDir val="col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7354800"/>
        <c:axId val="1713671727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Data Program Plan'!$F$21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Data Program Plan'!$H$8:$Q$8</c15:sqref>
                        </c15:formulaRef>
                      </c:ext>
                    </c:extLst>
                    <c:strCache>
                      <c:ptCount val="10"/>
                      <c:pt idx="0">
                        <c:v>$250m</c:v>
                      </c:pt>
                      <c:pt idx="1">
                        <c:v>$500m</c:v>
                      </c:pt>
                      <c:pt idx="2">
                        <c:v>$750m</c:v>
                      </c:pt>
                      <c:pt idx="3">
                        <c:v>$1.0b</c:v>
                      </c:pt>
                      <c:pt idx="4">
                        <c:v>$1.25b</c:v>
                      </c:pt>
                      <c:pt idx="5">
                        <c:v>$1.50b</c:v>
                      </c:pt>
                      <c:pt idx="6">
                        <c:v>$1.75 </c:v>
                      </c:pt>
                      <c:pt idx="7">
                        <c:v>$2.0b</c:v>
                      </c:pt>
                      <c:pt idx="8">
                        <c:v>$2.25b</c:v>
                      </c:pt>
                      <c:pt idx="9">
                        <c:v>$2.5b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Data Program Plan'!$H$15:$Q$15</c15:sqref>
                        </c15:formulaRef>
                      </c:ext>
                    </c:extLst>
                    <c:numCache>
                      <c:formatCode>"$"#,##0</c:formatCode>
                      <c:ptCount val="10"/>
                      <c:pt idx="0">
                        <c:v>251180963.1074242</c:v>
                      </c:pt>
                      <c:pt idx="1">
                        <c:v>501383353.56657505</c:v>
                      </c:pt>
                      <c:pt idx="2">
                        <c:v>751297439.202878</c:v>
                      </c:pt>
                      <c:pt idx="3">
                        <c:v>1000392667.2704231</c:v>
                      </c:pt>
                      <c:pt idx="4">
                        <c:v>1250205867.0753632</c:v>
                      </c:pt>
                      <c:pt idx="5">
                        <c:v>1499197141.6433899</c:v>
                      </c:pt>
                      <c:pt idx="6">
                        <c:v>1749258913.4767301</c:v>
                      </c:pt>
                      <c:pt idx="7">
                        <c:v>1999080894.86397</c:v>
                      </c:pt>
                      <c:pt idx="8">
                        <c:v>2249181146.0836601</c:v>
                      </c:pt>
                      <c:pt idx="9">
                        <c:v>2498901872.1651201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754-4AA3-9BBC-B9E5CCD8B60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6"/>
          <c:order val="1"/>
          <c:tx>
            <c:strRef>
              <c:f>'Figure Data Program Plan'!$E$101</c:f>
              <c:strCache>
                <c:ptCount val="1"/>
                <c:pt idx="0">
                  <c:v>Total Life-cycle Benefits - P50 (Average Storm Future)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'Figure Data Program Plan'!$H$101:$Q$101</c:f>
              <c:numCache>
                <c:formatCode>"$"#,##0</c:formatCode>
                <c:ptCount val="10"/>
                <c:pt idx="0">
                  <c:v>59811713.265118472</c:v>
                </c:pt>
                <c:pt idx="1">
                  <c:v>105178903.55175082</c:v>
                </c:pt>
                <c:pt idx="2">
                  <c:v>146409778.6441249</c:v>
                </c:pt>
                <c:pt idx="3">
                  <c:v>182662277.81259477</c:v>
                </c:pt>
                <c:pt idx="4">
                  <c:v>215140930.44176969</c:v>
                </c:pt>
                <c:pt idx="5">
                  <c:v>240614964.46596742</c:v>
                </c:pt>
                <c:pt idx="6">
                  <c:v>270918392.00116193</c:v>
                </c:pt>
                <c:pt idx="7">
                  <c:v>293711557.75320148</c:v>
                </c:pt>
                <c:pt idx="8">
                  <c:v>317601289.69151306</c:v>
                </c:pt>
                <c:pt idx="9">
                  <c:v>336649167.75314718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54-4AA3-9BBC-B9E5CCD8B60A}"/>
            </c:ext>
          </c:extLst>
        </c:ser>
        <c:ser>
          <c:idx val="7"/>
          <c:order val="2"/>
          <c:tx>
            <c:strRef>
              <c:f>'Figure Data Program Plan'!$E$102</c:f>
              <c:strCache>
                <c:ptCount val="1"/>
                <c:pt idx="0">
                  <c:v>Total Life-cycle Benefits  - P75 (Fairly Instense Storm Future)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'Figure Data Program Plan'!$H$102:$Q$102</c:f>
              <c:numCache>
                <c:formatCode>"$"#,##0</c:formatCode>
                <c:ptCount val="10"/>
                <c:pt idx="0">
                  <c:v>63261437.02029676</c:v>
                </c:pt>
                <c:pt idx="1">
                  <c:v>113365829.2200208</c:v>
                </c:pt>
                <c:pt idx="2">
                  <c:v>159603675.34972966</c:v>
                </c:pt>
                <c:pt idx="3">
                  <c:v>200209856.08354071</c:v>
                </c:pt>
                <c:pt idx="4">
                  <c:v>236929745.48936448</c:v>
                </c:pt>
                <c:pt idx="5">
                  <c:v>265907318.79482049</c:v>
                </c:pt>
                <c:pt idx="6">
                  <c:v>299352347.10363984</c:v>
                </c:pt>
                <c:pt idx="7">
                  <c:v>325523365.26454043</c:v>
                </c:pt>
                <c:pt idx="8">
                  <c:v>352547720.40794176</c:v>
                </c:pt>
                <c:pt idx="9">
                  <c:v>374021568.34088844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54-4AA3-9BBC-B9E5CCD8B60A}"/>
            </c:ext>
          </c:extLst>
        </c:ser>
        <c:ser>
          <c:idx val="8"/>
          <c:order val="3"/>
          <c:tx>
            <c:strRef>
              <c:f>'Figure Data Program Plan'!$E$103</c:f>
              <c:strCache>
                <c:ptCount val="1"/>
                <c:pt idx="0">
                  <c:v>Total Life-cycle Benefits  - P95 (High Storm Future)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'Figure Data Program Plan'!$H$103:$Q$103</c:f>
              <c:numCache>
                <c:formatCode>"$"#,##0</c:formatCode>
                <c:ptCount val="10"/>
                <c:pt idx="0">
                  <c:v>73149811.64356336</c:v>
                </c:pt>
                <c:pt idx="1">
                  <c:v>129872074.96824957</c:v>
                </c:pt>
                <c:pt idx="2">
                  <c:v>182443255.61720684</c:v>
                </c:pt>
                <c:pt idx="3">
                  <c:v>228266060.06605518</c:v>
                </c:pt>
                <c:pt idx="4">
                  <c:v>270001164.6382404</c:v>
                </c:pt>
                <c:pt idx="5">
                  <c:v>302720295.22433281</c:v>
                </c:pt>
                <c:pt idx="6">
                  <c:v>340842514.27917415</c:v>
                </c:pt>
                <c:pt idx="7">
                  <c:v>370255407.42976141</c:v>
                </c:pt>
                <c:pt idx="8">
                  <c:v>400767065.10120416</c:v>
                </c:pt>
                <c:pt idx="9">
                  <c:v>425058019.66981733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54-4AA3-9BBC-B9E5CCD8B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54800"/>
        <c:axId val="1713671727"/>
      </c:lineChart>
      <c:lineChart>
        <c:grouping val="standard"/>
        <c:varyColors val="0"/>
        <c:ser>
          <c:idx val="0"/>
          <c:order val="4"/>
          <c:tx>
            <c:strRef>
              <c:f>'Figure Data Program Plan'!$E$76</c:f>
              <c:strCache>
                <c:ptCount val="1"/>
                <c:pt idx="0">
                  <c:v>Total Life-cycle Benefits - P50 (Average Storm Future)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'Figure Data Program Plan'!$H$76:$Q$76</c:f>
              <c:numCache>
                <c:formatCode>"$"#,##0</c:formatCode>
                <c:ptCount val="10"/>
                <c:pt idx="0">
                  <c:v>4465064179.7140951</c:v>
                </c:pt>
                <c:pt idx="1">
                  <c:v>4620841767.1038532</c:v>
                </c:pt>
                <c:pt idx="2">
                  <c:v>4727813013.4345551</c:v>
                </c:pt>
                <c:pt idx="3">
                  <c:v>4793586282.5878801</c:v>
                </c:pt>
                <c:pt idx="4">
                  <c:v>4840911167.0327578</c:v>
                </c:pt>
                <c:pt idx="5">
                  <c:v>4880027799.9121094</c:v>
                </c:pt>
                <c:pt idx="6">
                  <c:v>4916487897.8588285</c:v>
                </c:pt>
                <c:pt idx="7">
                  <c:v>4945776577.2364492</c:v>
                </c:pt>
                <c:pt idx="8">
                  <c:v>4971015282.2926788</c:v>
                </c:pt>
                <c:pt idx="9">
                  <c:v>4991500449.6004515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54-4AA3-9BBC-B9E5CCD8B60A}"/>
            </c:ext>
          </c:extLst>
        </c:ser>
        <c:ser>
          <c:idx val="2"/>
          <c:order val="5"/>
          <c:tx>
            <c:strRef>
              <c:f>'Figure Data Program Plan'!$E$77</c:f>
              <c:strCache>
                <c:ptCount val="1"/>
                <c:pt idx="0">
                  <c:v>Total Life-cycle Benefits  - P75 (Fairly Instense Storm Future)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'Figure Data Program Plan'!$H$77:$Q$77</c:f>
              <c:numCache>
                <c:formatCode>"$"#,##0</c:formatCode>
                <c:ptCount val="10"/>
                <c:pt idx="0">
                  <c:v>4468513903.4692736</c:v>
                </c:pt>
                <c:pt idx="1">
                  <c:v>4629028692.7721233</c:v>
                </c:pt>
                <c:pt idx="2">
                  <c:v>4741006910.1401596</c:v>
                </c:pt>
                <c:pt idx="3">
                  <c:v>4811133860.8588266</c:v>
                </c:pt>
                <c:pt idx="4">
                  <c:v>4862699982.0803528</c:v>
                </c:pt>
                <c:pt idx="5">
                  <c:v>4905320154.240963</c:v>
                </c:pt>
                <c:pt idx="6">
                  <c:v>4944921852.9613066</c:v>
                </c:pt>
                <c:pt idx="7">
                  <c:v>4977588384.7477884</c:v>
                </c:pt>
                <c:pt idx="8">
                  <c:v>5005961713.0091076</c:v>
                </c:pt>
                <c:pt idx="9">
                  <c:v>5028872850.1881924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54-4AA3-9BBC-B9E5CCD8B60A}"/>
            </c:ext>
          </c:extLst>
        </c:ser>
        <c:ser>
          <c:idx val="3"/>
          <c:order val="6"/>
          <c:tx>
            <c:strRef>
              <c:f>'Figure Data Program Plan'!$E$78</c:f>
              <c:strCache>
                <c:ptCount val="1"/>
                <c:pt idx="0">
                  <c:v>Total Life-cycle Benefits  - P95 (High Storm Future)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'Figure Data Program Plan'!$H$78:$Q$78</c:f>
              <c:numCache>
                <c:formatCode>"$"#,##0</c:formatCode>
                <c:ptCount val="10"/>
                <c:pt idx="0">
                  <c:v>4478402278.0925398</c:v>
                </c:pt>
                <c:pt idx="1">
                  <c:v>4645534938.5203514</c:v>
                </c:pt>
                <c:pt idx="2">
                  <c:v>4763846490.4076366</c:v>
                </c:pt>
                <c:pt idx="3">
                  <c:v>4839190064.841341</c:v>
                </c:pt>
                <c:pt idx="4">
                  <c:v>4895771401.229229</c:v>
                </c:pt>
                <c:pt idx="5">
                  <c:v>4942133130.670475</c:v>
                </c:pt>
                <c:pt idx="6">
                  <c:v>4986412020.1368408</c:v>
                </c:pt>
                <c:pt idx="7">
                  <c:v>5022320426.9130096</c:v>
                </c:pt>
                <c:pt idx="8">
                  <c:v>5054181057.7023697</c:v>
                </c:pt>
                <c:pt idx="9">
                  <c:v>5079909301.5171213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54-4AA3-9BBC-B9E5CCD8B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126384"/>
        <c:axId val="574958048"/>
      </c:lineChart>
      <c:catAx>
        <c:axId val="87354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Budget Scenario</a:t>
                </a:r>
              </a:p>
            </c:rich>
          </c:tx>
          <c:layout>
            <c:manualLayout>
              <c:xMode val="edge"/>
              <c:yMode val="edge"/>
              <c:x val="0.43953884284093758"/>
              <c:y val="0.94233116774399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3671727"/>
        <c:crosses val="autoZero"/>
        <c:auto val="1"/>
        <c:lblAlgn val="ctr"/>
        <c:lblOffset val="100"/>
        <c:noMultiLvlLbl val="0"/>
      </c:catAx>
      <c:valAx>
        <c:axId val="1713671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($billions)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8.3594643629068752E-3"/>
              <c:y val="0.397246866511751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54800"/>
        <c:crosses val="autoZero"/>
        <c:crossBetween val="between"/>
        <c:dispUnits>
          <c:builtInUnit val="billions"/>
        </c:dispUnits>
      </c:valAx>
      <c:valAx>
        <c:axId val="574958048"/>
        <c:scaling>
          <c:orientation val="minMax"/>
        </c:scaling>
        <c:delete val="0"/>
        <c:axPos val="r"/>
        <c:numFmt formatCode="&quot;$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2126384"/>
        <c:crosses val="max"/>
        <c:crossBetween val="between"/>
      </c:valAx>
      <c:catAx>
        <c:axId val="1792126384"/>
        <c:scaling>
          <c:orientation val="minMax"/>
        </c:scaling>
        <c:delete val="1"/>
        <c:axPos val="b"/>
        <c:majorTickMark val="out"/>
        <c:minorTickMark val="none"/>
        <c:tickLblPos val="nextTo"/>
        <c:crossAx val="574958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66041188763022"/>
          <c:y val="0.13639987722106955"/>
          <c:w val="0.46531135434207643"/>
          <c:h val="0.245852243012226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27861894565623"/>
          <c:y val="7.2136379399910383E-2"/>
          <c:w val="0.85658743906883827"/>
          <c:h val="0.72165372161118824"/>
        </c:manualLayout>
      </c:layout>
      <c:lineChart>
        <c:grouping val="standard"/>
        <c:varyColors val="0"/>
        <c:ser>
          <c:idx val="6"/>
          <c:order val="0"/>
          <c:tx>
            <c:strRef>
              <c:f>'Figure Data Program Plan'!$E$51</c:f>
              <c:strCache>
                <c:ptCount val="1"/>
                <c:pt idx="0">
                  <c:v>Total Life-cycle Net Benefits - P50 (Average Storm Future)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'Figure Data Program Plan'!$H$8:$Q$8</c15:sqref>
                  </c15:fullRef>
                </c:ext>
              </c:extLst>
              <c:f>'Figure Data Program Plan'!$J$8:$Q$8</c:f>
              <c:strCache>
                <c:ptCount val="8"/>
                <c:pt idx="0">
                  <c:v>$750m</c:v>
                </c:pt>
                <c:pt idx="1">
                  <c:v>$1.0b</c:v>
                </c:pt>
                <c:pt idx="2">
                  <c:v>$1.25b</c:v>
                </c:pt>
                <c:pt idx="3">
                  <c:v>$1.50b</c:v>
                </c:pt>
                <c:pt idx="4">
                  <c:v>$1.75 </c:v>
                </c:pt>
                <c:pt idx="5">
                  <c:v>$2.0b</c:v>
                </c:pt>
                <c:pt idx="6">
                  <c:v>$2.25b</c:v>
                </c:pt>
                <c:pt idx="7">
                  <c:v>$2.5b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Data Program Plan'!$H$51:$Q$51</c15:sqref>
                  </c15:fullRef>
                </c:ext>
              </c:extLst>
              <c:f>'Figure Data Program Plan'!$J$51:$Q$51</c:f>
              <c:numCache>
                <c:formatCode>"$"#,##0</c:formatCode>
                <c:ptCount val="8"/>
                <c:pt idx="0">
                  <c:v>3138372449.9710245</c:v>
                </c:pt>
                <c:pt idx="1">
                  <c:v>3348159681.0841103</c:v>
                </c:pt>
                <c:pt idx="2">
                  <c:v>3450148976.8724651</c:v>
                </c:pt>
                <c:pt idx="3">
                  <c:v>3489848498.5779238</c:v>
                </c:pt>
                <c:pt idx="4">
                  <c:v>3489606988.7087212</c:v>
                </c:pt>
                <c:pt idx="5">
                  <c:v>3452375763.1116772</c:v>
                </c:pt>
                <c:pt idx="6">
                  <c:v>3381687140.1344042</c:v>
                </c:pt>
                <c:pt idx="7">
                  <c:v>3288051075.9795113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E0-4413-846B-DE88343E4590}"/>
            </c:ext>
          </c:extLst>
        </c:ser>
        <c:ser>
          <c:idx val="7"/>
          <c:order val="1"/>
          <c:tx>
            <c:strRef>
              <c:f>'Figure Data Program Plan'!$E$52</c:f>
              <c:strCache>
                <c:ptCount val="1"/>
                <c:pt idx="0">
                  <c:v>Total Life-cycle Net Benefits  - P75 (High Storm Future)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'Figure Data Program Plan'!$H$8:$Q$8</c15:sqref>
                  </c15:fullRef>
                </c:ext>
              </c:extLst>
              <c:f>'Figure Data Program Plan'!$J$8:$Q$8</c:f>
              <c:strCache>
                <c:ptCount val="8"/>
                <c:pt idx="0">
                  <c:v>$750m</c:v>
                </c:pt>
                <c:pt idx="1">
                  <c:v>$1.0b</c:v>
                </c:pt>
                <c:pt idx="2">
                  <c:v>$1.25b</c:v>
                </c:pt>
                <c:pt idx="3">
                  <c:v>$1.50b</c:v>
                </c:pt>
                <c:pt idx="4">
                  <c:v>$1.75 </c:v>
                </c:pt>
                <c:pt idx="5">
                  <c:v>$2.0b</c:v>
                </c:pt>
                <c:pt idx="6">
                  <c:v>$2.25b</c:v>
                </c:pt>
                <c:pt idx="7">
                  <c:v>$2.5b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Data Program Plan'!$H$52:$Q$52</c15:sqref>
                  </c15:fullRef>
                </c:ext>
              </c:extLst>
              <c:f>'Figure Data Program Plan'!$J$52:$Q$52</c:f>
              <c:numCache>
                <c:formatCode>"$"#,##0</c:formatCode>
                <c:ptCount val="8"/>
                <c:pt idx="0">
                  <c:v>3573491379.8720989</c:v>
                </c:pt>
                <c:pt idx="1">
                  <c:v>3822512451.465169</c:v>
                </c:pt>
                <c:pt idx="2">
                  <c:v>3956579794.3350697</c:v>
                </c:pt>
                <c:pt idx="3">
                  <c:v>4019939016.3397818</c:v>
                </c:pt>
                <c:pt idx="4">
                  <c:v>4034323404.5741024</c:v>
                </c:pt>
                <c:pt idx="5">
                  <c:v>4014172611.3289137</c:v>
                </c:pt>
                <c:pt idx="6">
                  <c:v>3963250621.5706272</c:v>
                </c:pt>
                <c:pt idx="7">
                  <c:v>3879785043.0347252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E0-4413-846B-DE88343E4590}"/>
            </c:ext>
          </c:extLst>
        </c:ser>
        <c:ser>
          <c:idx val="8"/>
          <c:order val="2"/>
          <c:tx>
            <c:strRef>
              <c:f>'Figure Data Program Plan'!$E$53</c:f>
              <c:strCache>
                <c:ptCount val="1"/>
                <c:pt idx="0">
                  <c:v>Total Life-cycle Net Benefits  - P95 (Very High Storm Future)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'Figure Data Program Plan'!$H$8:$Q$8</c15:sqref>
                  </c15:fullRef>
                </c:ext>
              </c:extLst>
              <c:f>'Figure Data Program Plan'!$J$8:$Q$8</c:f>
              <c:strCache>
                <c:ptCount val="8"/>
                <c:pt idx="0">
                  <c:v>$750m</c:v>
                </c:pt>
                <c:pt idx="1">
                  <c:v>$1.0b</c:v>
                </c:pt>
                <c:pt idx="2">
                  <c:v>$1.25b</c:v>
                </c:pt>
                <c:pt idx="3">
                  <c:v>$1.50b</c:v>
                </c:pt>
                <c:pt idx="4">
                  <c:v>$1.75 </c:v>
                </c:pt>
                <c:pt idx="5">
                  <c:v>$2.0b</c:v>
                </c:pt>
                <c:pt idx="6">
                  <c:v>$2.25b</c:v>
                </c:pt>
                <c:pt idx="7">
                  <c:v>$2.5b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Data Program Plan'!$H$53:$Q$53</c15:sqref>
                  </c15:fullRef>
                </c:ext>
              </c:extLst>
              <c:f>'Figure Data Program Plan'!$J$53:$Q$53</c:f>
              <c:numCache>
                <c:formatCode>"$"#,##0</c:formatCode>
                <c:ptCount val="8"/>
                <c:pt idx="0">
                  <c:v>4065504281.1124506</c:v>
                </c:pt>
                <c:pt idx="1">
                  <c:v>4368969999.6830072</c:v>
                </c:pt>
                <c:pt idx="2">
                  <c:v>4558117263.9153595</c:v>
                </c:pt>
                <c:pt idx="3">
                  <c:v>4667848883.139657</c:v>
                </c:pt>
                <c:pt idx="4">
                  <c:v>4720384391.1244354</c:v>
                </c:pt>
                <c:pt idx="5">
                  <c:v>4734736164.4389601</c:v>
                </c:pt>
                <c:pt idx="6">
                  <c:v>4711872728.1225805</c:v>
                </c:pt>
                <c:pt idx="7">
                  <c:v>4656723691.75665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E0-4413-846B-DE88343E4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354800"/>
        <c:axId val="1713671727"/>
      </c:lineChart>
      <c:catAx>
        <c:axId val="87354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Budget Scenario</a:t>
                </a:r>
              </a:p>
            </c:rich>
          </c:tx>
          <c:layout>
            <c:manualLayout>
              <c:xMode val="edge"/>
              <c:yMode val="edge"/>
              <c:x val="0.43953884284093758"/>
              <c:y val="0.94233116774399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3671727"/>
        <c:crosses val="autoZero"/>
        <c:auto val="1"/>
        <c:lblAlgn val="ctr"/>
        <c:lblOffset val="100"/>
        <c:noMultiLvlLbl val="0"/>
      </c:catAx>
      <c:valAx>
        <c:axId val="1713671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/>
                  <a:t>Life Cycle NPV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8.3594643629068752E-3"/>
              <c:y val="0.397246866511751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54800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994081509042145"/>
          <c:y val="0.59522198361568446"/>
          <c:w val="0.47541576329395069"/>
          <c:h val="0.137593750562531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34795681097481"/>
          <c:y val="6.1982700242408158E-2"/>
          <c:w val="0.87419308878995872"/>
          <c:h val="0.8085749755194363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Data Program Plan'!$F$21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Data Program Plan'!$H$8:$Q$8</c:f>
              <c:strCache>
                <c:ptCount val="10"/>
                <c:pt idx="0">
                  <c:v>$250m</c:v>
                </c:pt>
                <c:pt idx="1">
                  <c:v>$500m</c:v>
                </c:pt>
                <c:pt idx="2">
                  <c:v>$750m</c:v>
                </c:pt>
                <c:pt idx="3">
                  <c:v>$1.0b</c:v>
                </c:pt>
                <c:pt idx="4">
                  <c:v>$1.25b</c:v>
                </c:pt>
                <c:pt idx="5">
                  <c:v>$1.50b</c:v>
                </c:pt>
                <c:pt idx="6">
                  <c:v>$1.75 </c:v>
                </c:pt>
                <c:pt idx="7">
                  <c:v>$2.0b</c:v>
                </c:pt>
                <c:pt idx="8">
                  <c:v>$2.25b</c:v>
                </c:pt>
                <c:pt idx="9">
                  <c:v>$2.5b</c:v>
                </c:pt>
              </c:strCache>
            </c:strRef>
          </c:cat>
          <c:val>
            <c:numRef>
              <c:f>'Figure Data Program Plan'!$H$15:$Q$15</c:f>
              <c:numCache>
                <c:formatCode>"$"#,##0</c:formatCode>
                <c:ptCount val="10"/>
                <c:pt idx="0">
                  <c:v>251180963.1074242</c:v>
                </c:pt>
                <c:pt idx="1">
                  <c:v>501383353.56657505</c:v>
                </c:pt>
                <c:pt idx="2">
                  <c:v>751297439.202878</c:v>
                </c:pt>
                <c:pt idx="3">
                  <c:v>1000392667.2704231</c:v>
                </c:pt>
                <c:pt idx="4">
                  <c:v>1250205867.0753632</c:v>
                </c:pt>
                <c:pt idx="5">
                  <c:v>1499197141.6433899</c:v>
                </c:pt>
                <c:pt idx="6">
                  <c:v>1749258913.4767301</c:v>
                </c:pt>
                <c:pt idx="7">
                  <c:v>1999080894.86397</c:v>
                </c:pt>
                <c:pt idx="8">
                  <c:v>2249181146.0836601</c:v>
                </c:pt>
                <c:pt idx="9">
                  <c:v>2498901872.1651201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C-4526-914E-FA79EA33B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7354800"/>
        <c:axId val="1713671727"/>
      </c:barChart>
      <c:lineChart>
        <c:grouping val="standard"/>
        <c:varyColors val="0"/>
        <c:ser>
          <c:idx val="6"/>
          <c:order val="1"/>
          <c:tx>
            <c:strRef>
              <c:f>'Figure Data Program Plan'!$E$51</c:f>
              <c:strCache>
                <c:ptCount val="1"/>
                <c:pt idx="0">
                  <c:v>Total Life-cycle Net Benefits - P50 (Average Storm Future)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'Figure Data Program Plan'!$H$51:$Q$51</c:f>
              <c:numCache>
                <c:formatCode>"$"#,##0</c:formatCode>
                <c:ptCount val="10"/>
                <c:pt idx="0">
                  <c:v>2022376718.9130225</c:v>
                </c:pt>
                <c:pt idx="1">
                  <c:v>2758915534.3506947</c:v>
                </c:pt>
                <c:pt idx="2">
                  <c:v>3138372449.9710245</c:v>
                </c:pt>
                <c:pt idx="3">
                  <c:v>3348159681.0841103</c:v>
                </c:pt>
                <c:pt idx="4">
                  <c:v>3450148976.8724651</c:v>
                </c:pt>
                <c:pt idx="5">
                  <c:v>3489848498.5779238</c:v>
                </c:pt>
                <c:pt idx="6">
                  <c:v>3489606988.7087212</c:v>
                </c:pt>
                <c:pt idx="7">
                  <c:v>3452375763.1116772</c:v>
                </c:pt>
                <c:pt idx="8">
                  <c:v>3381687140.1344042</c:v>
                </c:pt>
                <c:pt idx="9">
                  <c:v>3288051075.9795113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AC-4526-914E-FA79EA33B4A9}"/>
            </c:ext>
          </c:extLst>
        </c:ser>
        <c:ser>
          <c:idx val="7"/>
          <c:order val="2"/>
          <c:tx>
            <c:strRef>
              <c:f>'Figure Data Program Plan'!$E$52</c:f>
              <c:strCache>
                <c:ptCount val="1"/>
                <c:pt idx="0">
                  <c:v>Total Life-cycle Net Benefits  - P75 (High Storm Future)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'Figure Data Program Plan'!$H$52:$Q$52</c:f>
              <c:numCache>
                <c:formatCode>"$"#,##0</c:formatCode>
                <c:ptCount val="10"/>
                <c:pt idx="0">
                  <c:v>2296699052.9486527</c:v>
                </c:pt>
                <c:pt idx="1">
                  <c:v>3130958037.4537692</c:v>
                </c:pt>
                <c:pt idx="2">
                  <c:v>3573491379.8720989</c:v>
                </c:pt>
                <c:pt idx="3">
                  <c:v>3822512451.465169</c:v>
                </c:pt>
                <c:pt idx="4">
                  <c:v>3956579794.3350697</c:v>
                </c:pt>
                <c:pt idx="5">
                  <c:v>4019939016.3397818</c:v>
                </c:pt>
                <c:pt idx="6">
                  <c:v>4034323404.5741024</c:v>
                </c:pt>
                <c:pt idx="7">
                  <c:v>4014172611.3289137</c:v>
                </c:pt>
                <c:pt idx="8">
                  <c:v>3963250621.5706272</c:v>
                </c:pt>
                <c:pt idx="9">
                  <c:v>3879785043.0347252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AC-4526-914E-FA79EA33B4A9}"/>
            </c:ext>
          </c:extLst>
        </c:ser>
        <c:ser>
          <c:idx val="8"/>
          <c:order val="3"/>
          <c:tx>
            <c:strRef>
              <c:f>'Figure Data Program Plan'!$E$53</c:f>
              <c:strCache>
                <c:ptCount val="1"/>
                <c:pt idx="0">
                  <c:v>Total Life-cycle Net Benefits  - P95 (Very High Storm Future)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'Figure Data Program Plan'!$H$53:$Q$53</c:f>
              <c:numCache>
                <c:formatCode>"$"#,##0</c:formatCode>
                <c:ptCount val="10"/>
                <c:pt idx="0">
                  <c:v>2609731659.2098012</c:v>
                </c:pt>
                <c:pt idx="1">
                  <c:v>3547920710.6286922</c:v>
                </c:pt>
                <c:pt idx="2">
                  <c:v>4065504281.1124506</c:v>
                </c:pt>
                <c:pt idx="3">
                  <c:v>4368969999.6830072</c:v>
                </c:pt>
                <c:pt idx="4">
                  <c:v>4558117263.9153595</c:v>
                </c:pt>
                <c:pt idx="5">
                  <c:v>4667848883.139657</c:v>
                </c:pt>
                <c:pt idx="6">
                  <c:v>4720384391.1244354</c:v>
                </c:pt>
                <c:pt idx="7">
                  <c:v>4734736164.4389601</c:v>
                </c:pt>
                <c:pt idx="8">
                  <c:v>4711872728.1225805</c:v>
                </c:pt>
                <c:pt idx="9">
                  <c:v>4656723691.75665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AC-4526-914E-FA79EA33B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54800"/>
        <c:axId val="1713671727"/>
      </c:lineChart>
      <c:catAx>
        <c:axId val="87354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Budget Scenario (2021$)</a:t>
                </a:r>
              </a:p>
            </c:rich>
          </c:tx>
          <c:layout>
            <c:manualLayout>
              <c:xMode val="edge"/>
              <c:yMode val="edge"/>
              <c:x val="0.43513632719034101"/>
              <c:y val="0.94233116774399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3671727"/>
        <c:crosses val="autoZero"/>
        <c:auto val="1"/>
        <c:lblAlgn val="ctr"/>
        <c:lblOffset val="100"/>
        <c:noMultiLvlLbl val="0"/>
      </c:catAx>
      <c:valAx>
        <c:axId val="1713671727"/>
        <c:scaling>
          <c:orientation val="minMax"/>
          <c:max val="550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($billions)</a:t>
                </a:r>
              </a:p>
            </c:rich>
          </c:tx>
          <c:layout>
            <c:manualLayout>
              <c:xMode val="edge"/>
              <c:yMode val="edge"/>
              <c:x val="8.3594643629068752E-3"/>
              <c:y val="0.397246866511751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54800"/>
        <c:crosses val="autoZero"/>
        <c:crossBetween val="between"/>
        <c:majorUnit val="500000000"/>
        <c:dispUnits>
          <c:builtInUnit val="billions"/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9.8480206112718155E-2"/>
          <c:y val="1.432588265107753E-2"/>
          <c:w val="0.48275328937827811"/>
          <c:h val="0.18209676409719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BB4AB6F-8875-490F-8F6D-1B3AA3D2F802}">
  <sheetPr codeName="Chart4">
    <tabColor theme="8" tint="0.59999389629810485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78ED538-4BD0-4FC5-9169-A8E89E1436AB}">
  <sheetPr codeName="Chart5">
    <tabColor theme="8" tint="0.59999389629810485"/>
  </sheetPr>
  <sheetViews>
    <sheetView zoomScale="60" workbookViewId="0" zoomToFit="1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A40BF93-2AF1-46C5-BAA5-720D2B1C5FA9}">
  <sheetPr codeName="Chart6">
    <tabColor theme="8" tint="0.59999389629810485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56338F8-CF23-468A-A86A-8B7068E3B13B}">
  <sheetPr>
    <tabColor theme="8" tint="0.59999389629810485"/>
  </sheetPr>
  <sheetViews>
    <sheetView zoomScale="168" workbookViewId="0" zoomToFit="1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B53C17F-41F1-4043-B2FC-C24EDAF85860}">
  <sheetPr codeName="Chart7">
    <tabColor theme="8" tint="0.59999389629810485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57C9AE5-880D-4E2D-8350-2BB7321E3780}">
  <sheetPr>
    <tabColor theme="8" tint="0.59999389629810485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7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06BC20-C1C6-4A7D-93B3-C47D5AD5196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65333"/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63D1DA25-0B66-4792-BA92-25CA4F74473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738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66F7DD27-B80C-4564-A724-1ACE2E17548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0.62116</cdr:x>
      <cdr:y>0.20881</cdr:y>
    </cdr:from>
    <cdr:to>
      <cdr:x>0.63059</cdr:x>
      <cdr:y>0.86994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A5CDD72E-250A-4436-BF41-96FA4A5D54BC}"/>
            </a:ext>
          </a:extLst>
        </cdr:cNvPr>
        <cdr:cNvSpPr/>
      </cdr:nvSpPr>
      <cdr:spPr>
        <a:xfrm xmlns:a="http://schemas.openxmlformats.org/drawingml/2006/main">
          <a:off x="5375613" y="1309843"/>
          <a:ext cx="81608" cy="4147198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0.2012</cdr:x>
      <cdr:y>0.56324</cdr:y>
    </cdr:from>
    <cdr:to>
      <cdr:x>0.55515</cdr:x>
      <cdr:y>0.66299</cdr:y>
    </cdr:to>
    <cdr:sp macro="" textlink="">
      <cdr:nvSpPr>
        <cdr:cNvPr id="4" name="Callout: Bent Line with Accent Bar 3">
          <a:extLst xmlns:a="http://schemas.openxmlformats.org/drawingml/2006/main">
            <a:ext uri="{FF2B5EF4-FFF2-40B4-BE49-F238E27FC236}">
              <a16:creationId xmlns:a16="http://schemas.microsoft.com/office/drawing/2014/main" id="{E28150FC-F630-49E1-B435-C6A80EC56B26}"/>
            </a:ext>
          </a:extLst>
        </cdr:cNvPr>
        <cdr:cNvSpPr/>
      </cdr:nvSpPr>
      <cdr:spPr>
        <a:xfrm xmlns:a="http://schemas.openxmlformats.org/drawingml/2006/main">
          <a:off x="1743075" y="3536165"/>
          <a:ext cx="3066525" cy="626260"/>
        </a:xfrm>
        <a:prstGeom xmlns:a="http://schemas.openxmlformats.org/drawingml/2006/main" prst="accentCallout2">
          <a:avLst>
            <a:gd name="adj1" fmla="val 8609"/>
            <a:gd name="adj2" fmla="val 102460"/>
            <a:gd name="adj3" fmla="val 7640"/>
            <a:gd name="adj4" fmla="val 105997"/>
            <a:gd name="adj5" fmla="val -11002"/>
            <a:gd name="adj6" fmla="val 120078"/>
          </a:avLst>
        </a:prstGeom>
        <a:solidFill xmlns:a="http://schemas.openxmlformats.org/drawingml/2006/main">
          <a:schemeClr val="bg2"/>
        </a:solidFill>
        <a:ln xmlns:a="http://schemas.openxmlformats.org/drawingml/2006/main">
          <a:solidFill>
            <a:schemeClr val="bg2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1600">
              <a:solidFill>
                <a:schemeClr val="tx1"/>
              </a:solidFill>
            </a:rPr>
            <a:t>TEC Storm</a:t>
          </a:r>
          <a:r>
            <a:rPr lang="en-US" sz="1600" baseline="0">
              <a:solidFill>
                <a:schemeClr val="tx1"/>
              </a:solidFill>
            </a:rPr>
            <a:t> Protection Plan 10 Year Investment Level</a:t>
          </a:r>
          <a:endParaRPr lang="en-US" sz="1600">
            <a:solidFill>
              <a:schemeClr val="tx1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8196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D5E805-06DA-4FF9-A60B-46192560B3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2987618" cy="9401735"/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C1138251-2B4C-48DF-82EF-B4B7BF77A0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2992100" cy="9410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20BA1D-331C-4F2F-8A97-102C4B519C7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0.60028</cdr:x>
      <cdr:y>0.21033</cdr:y>
    </cdr:from>
    <cdr:to>
      <cdr:x>0.60971</cdr:x>
      <cdr:y>0.87146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A5CDD72E-250A-4436-BF41-96FA4A5D54BC}"/>
            </a:ext>
          </a:extLst>
        </cdr:cNvPr>
        <cdr:cNvSpPr/>
      </cdr:nvSpPr>
      <cdr:spPr>
        <a:xfrm xmlns:a="http://schemas.openxmlformats.org/drawingml/2006/main">
          <a:off x="5203085" y="1320220"/>
          <a:ext cx="81736" cy="41498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0.28022</cdr:x>
      <cdr:y>0.56324</cdr:y>
    </cdr:from>
    <cdr:to>
      <cdr:x>0.55515</cdr:x>
      <cdr:y>0.6176</cdr:y>
    </cdr:to>
    <cdr:sp macro="" textlink="">
      <cdr:nvSpPr>
        <cdr:cNvPr id="4" name="Callout: Bent Line with Accent Bar 3">
          <a:extLst xmlns:a="http://schemas.openxmlformats.org/drawingml/2006/main">
            <a:ext uri="{FF2B5EF4-FFF2-40B4-BE49-F238E27FC236}">
              <a16:creationId xmlns:a16="http://schemas.microsoft.com/office/drawing/2014/main" id="{E28150FC-F630-49E1-B435-C6A80EC56B26}"/>
            </a:ext>
          </a:extLst>
        </cdr:cNvPr>
        <cdr:cNvSpPr/>
      </cdr:nvSpPr>
      <cdr:spPr>
        <a:xfrm xmlns:a="http://schemas.openxmlformats.org/drawingml/2006/main">
          <a:off x="2428875" y="3535444"/>
          <a:ext cx="2383026" cy="341232"/>
        </a:xfrm>
        <a:prstGeom xmlns:a="http://schemas.openxmlformats.org/drawingml/2006/main" prst="accentCallout2">
          <a:avLst>
            <a:gd name="adj1" fmla="val 8609"/>
            <a:gd name="adj2" fmla="val 102460"/>
            <a:gd name="adj3" fmla="val 7640"/>
            <a:gd name="adj4" fmla="val 105997"/>
            <a:gd name="adj5" fmla="val -11002"/>
            <a:gd name="adj6" fmla="val 120078"/>
          </a:avLst>
        </a:prstGeom>
        <a:solidFill xmlns:a="http://schemas.openxmlformats.org/drawingml/2006/main">
          <a:schemeClr val="bg2"/>
        </a:solidFill>
        <a:ln xmlns:a="http://schemas.openxmlformats.org/drawingml/2006/main">
          <a:solidFill>
            <a:schemeClr val="bg2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1600" baseline="0">
              <a:solidFill>
                <a:schemeClr val="tx1"/>
              </a:solidFill>
            </a:rPr>
            <a:t>10 Year Investment Level</a:t>
          </a:r>
          <a:endParaRPr lang="en-US" sz="1600">
            <a:solidFill>
              <a:schemeClr val="tx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BMcD">
      <a:dk1>
        <a:sysClr val="windowText" lastClr="000000"/>
      </a:dk1>
      <a:lt1>
        <a:srgbClr val="FFFFFF"/>
      </a:lt1>
      <a:dk2>
        <a:srgbClr val="0057B8"/>
      </a:dk2>
      <a:lt2>
        <a:srgbClr val="B1B3B3"/>
      </a:lt2>
      <a:accent1>
        <a:srgbClr val="0057B8"/>
      </a:accent1>
      <a:accent2>
        <a:srgbClr val="63666A"/>
      </a:accent2>
      <a:accent3>
        <a:srgbClr val="C4D600"/>
      </a:accent3>
      <a:accent4>
        <a:srgbClr val="71C5E8"/>
      </a:accent4>
      <a:accent5>
        <a:srgbClr val="FF6A39"/>
      </a:accent5>
      <a:accent6>
        <a:srgbClr val="00206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D67B6-9C03-40AA-8BCA-A4C9F7B28DF5}">
  <sheetPr codeName="Sheet1">
    <tabColor theme="1"/>
  </sheetPr>
  <dimension ref="A1:BI28"/>
  <sheetViews>
    <sheetView tabSelected="1" zoomScale="85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BI16"/>
    </sheetView>
  </sheetViews>
  <sheetFormatPr defaultRowHeight="15" x14ac:dyDescent="0.25"/>
  <cols>
    <col min="1" max="1" width="44.42578125" customWidth="1"/>
    <col min="2" max="2" width="38.5703125" customWidth="1"/>
    <col min="3" max="3" width="8.85546875" bestFit="1" customWidth="1"/>
    <col min="4" max="4" width="27.7109375" customWidth="1"/>
    <col min="5" max="5" width="32.85546875" bestFit="1" customWidth="1"/>
    <col min="6" max="6" width="33.28515625" bestFit="1" customWidth="1"/>
    <col min="7" max="7" width="27.42578125" bestFit="1" customWidth="1"/>
    <col min="8" max="8" width="26.28515625" bestFit="1" customWidth="1"/>
    <col min="9" max="9" width="23.5703125" bestFit="1" customWidth="1"/>
    <col min="10" max="10" width="30" bestFit="1" customWidth="1"/>
    <col min="11" max="11" width="30.28515625" bestFit="1" customWidth="1"/>
    <col min="12" max="12" width="27.7109375" bestFit="1" customWidth="1"/>
    <col min="13" max="13" width="26.28515625" bestFit="1" customWidth="1"/>
    <col min="14" max="14" width="23.5703125" bestFit="1" customWidth="1"/>
    <col min="15" max="15" width="30" bestFit="1" customWidth="1"/>
    <col min="16" max="16" width="30.28515625" bestFit="1" customWidth="1"/>
    <col min="17" max="17" width="27.7109375" bestFit="1" customWidth="1"/>
    <col min="18" max="18" width="26.28515625" bestFit="1" customWidth="1"/>
    <col min="19" max="19" width="23.5703125" bestFit="1" customWidth="1"/>
    <col min="20" max="20" width="30" bestFit="1" customWidth="1"/>
    <col min="21" max="21" width="30.28515625" bestFit="1" customWidth="1"/>
    <col min="22" max="22" width="27.7109375" bestFit="1" customWidth="1"/>
    <col min="23" max="23" width="26.28515625" bestFit="1" customWidth="1"/>
    <col min="24" max="24" width="23.5703125" bestFit="1" customWidth="1"/>
    <col min="25" max="25" width="30" bestFit="1" customWidth="1"/>
    <col min="26" max="26" width="30.28515625" bestFit="1" customWidth="1"/>
    <col min="27" max="27" width="27.7109375" bestFit="1" customWidth="1"/>
    <col min="28" max="28" width="26.28515625" bestFit="1" customWidth="1"/>
    <col min="29" max="29" width="23.5703125" bestFit="1" customWidth="1"/>
    <col min="30" max="30" width="30" bestFit="1" customWidth="1"/>
    <col min="31" max="31" width="30.28515625" bestFit="1" customWidth="1"/>
    <col min="32" max="32" width="27.7109375" bestFit="1" customWidth="1"/>
    <col min="33" max="33" width="26.28515625" bestFit="1" customWidth="1"/>
    <col min="34" max="34" width="23.5703125" bestFit="1" customWidth="1"/>
    <col min="35" max="35" width="30" bestFit="1" customWidth="1"/>
    <col min="36" max="36" width="30.28515625" bestFit="1" customWidth="1"/>
    <col min="37" max="37" width="27.7109375" bestFit="1" customWidth="1"/>
    <col min="38" max="38" width="26.28515625" bestFit="1" customWidth="1"/>
    <col min="39" max="39" width="23.5703125" bestFit="1" customWidth="1"/>
    <col min="40" max="40" width="35.140625" customWidth="1"/>
    <col min="41" max="41" width="35.7109375" customWidth="1"/>
    <col min="42" max="42" width="59.5703125" customWidth="1"/>
    <col min="43" max="43" width="36.85546875" customWidth="1"/>
    <col min="44" max="44" width="36.140625" customWidth="1"/>
    <col min="45" max="59" width="8.85546875" bestFit="1" customWidth="1"/>
  </cols>
  <sheetData>
    <row r="1" spans="1:61" x14ac:dyDescent="0.25">
      <c r="A1" s="17" t="s">
        <v>7</v>
      </c>
      <c r="B1" s="17" t="s">
        <v>0</v>
      </c>
      <c r="C1" s="17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21</v>
      </c>
      <c r="Q1" s="17" t="s">
        <v>22</v>
      </c>
      <c r="R1" s="17" t="s">
        <v>23</v>
      </c>
      <c r="S1" s="17" t="s">
        <v>24</v>
      </c>
      <c r="T1" s="17" t="s">
        <v>25</v>
      </c>
      <c r="U1" s="17" t="s">
        <v>26</v>
      </c>
      <c r="V1" s="17" t="s">
        <v>27</v>
      </c>
      <c r="W1" s="17" t="s">
        <v>28</v>
      </c>
      <c r="X1" s="17" t="s">
        <v>29</v>
      </c>
      <c r="Y1" s="17" t="s">
        <v>30</v>
      </c>
      <c r="Z1" s="17" t="s">
        <v>31</v>
      </c>
      <c r="AA1" s="17" t="s">
        <v>32</v>
      </c>
      <c r="AB1" s="17" t="s">
        <v>33</v>
      </c>
      <c r="AC1" s="17" t="s">
        <v>34</v>
      </c>
      <c r="AD1" s="17" t="s">
        <v>35</v>
      </c>
      <c r="AE1" s="17" t="s">
        <v>36</v>
      </c>
      <c r="AF1" s="17" t="s">
        <v>37</v>
      </c>
      <c r="AG1" s="17" t="s">
        <v>38</v>
      </c>
      <c r="AH1" s="17" t="s">
        <v>39</v>
      </c>
      <c r="AI1" s="17" t="s">
        <v>40</v>
      </c>
      <c r="AJ1" s="17" t="s">
        <v>41</v>
      </c>
      <c r="AK1" s="17" t="s">
        <v>42</v>
      </c>
      <c r="AL1" s="17" t="s">
        <v>43</v>
      </c>
      <c r="AM1" s="17" t="s">
        <v>44</v>
      </c>
      <c r="AN1" s="17" t="s">
        <v>45</v>
      </c>
      <c r="AO1" s="17" t="s">
        <v>46</v>
      </c>
      <c r="AP1" s="17" t="s">
        <v>47</v>
      </c>
      <c r="AQ1" s="17" t="s">
        <v>48</v>
      </c>
      <c r="AR1" s="17" t="s">
        <v>49</v>
      </c>
      <c r="AS1" s="17" t="s">
        <v>50</v>
      </c>
      <c r="AT1" s="17" t="s">
        <v>51</v>
      </c>
      <c r="AU1" s="17" t="s">
        <v>52</v>
      </c>
      <c r="AV1" s="17" t="s">
        <v>53</v>
      </c>
      <c r="AW1" s="17" t="s">
        <v>54</v>
      </c>
      <c r="AX1" s="17" t="s">
        <v>55</v>
      </c>
      <c r="AY1" s="17" t="s">
        <v>56</v>
      </c>
      <c r="AZ1" s="17" t="s">
        <v>57</v>
      </c>
      <c r="BA1" s="17" t="s">
        <v>58</v>
      </c>
      <c r="BB1" s="17" t="s">
        <v>59</v>
      </c>
      <c r="BC1" s="17" t="s">
        <v>60</v>
      </c>
      <c r="BD1" s="17" t="s">
        <v>61</v>
      </c>
      <c r="BE1" s="17" t="s">
        <v>62</v>
      </c>
      <c r="BF1" s="17" t="s">
        <v>76</v>
      </c>
      <c r="BG1" s="17" t="s">
        <v>77</v>
      </c>
      <c r="BH1" s="17" t="s">
        <v>795</v>
      </c>
      <c r="BI1" s="17" t="s">
        <v>796</v>
      </c>
    </row>
    <row r="2" spans="1:61" x14ac:dyDescent="0.25">
      <c r="A2" s="17" t="s">
        <v>78</v>
      </c>
      <c r="B2" s="17" t="s">
        <v>79</v>
      </c>
      <c r="C2" s="17">
        <v>0.5</v>
      </c>
      <c r="D2" s="17">
        <v>281072.92007616599</v>
      </c>
      <c r="E2" s="17">
        <v>6945390.1317975102</v>
      </c>
      <c r="F2" s="17">
        <v>4057460.1054469198</v>
      </c>
      <c r="G2" s="17">
        <v>11002850.237244399</v>
      </c>
      <c r="H2" s="17">
        <v>0</v>
      </c>
      <c r="I2" s="17">
        <v>281072.92007616599</v>
      </c>
      <c r="J2" s="17">
        <v>6945390.1317975102</v>
      </c>
      <c r="K2" s="17">
        <v>4057460.1054469198</v>
      </c>
      <c r="L2" s="17">
        <v>11002850.237244399</v>
      </c>
      <c r="M2" s="17">
        <v>0</v>
      </c>
      <c r="N2" s="17">
        <v>281072.92007616599</v>
      </c>
      <c r="O2" s="17">
        <v>6945390.1317975102</v>
      </c>
      <c r="P2" s="17">
        <v>4057460.1054469198</v>
      </c>
      <c r="Q2" s="17">
        <v>11002850.237244399</v>
      </c>
      <c r="R2" s="17">
        <v>2660000</v>
      </c>
      <c r="S2" s="17">
        <v>123684.69062284401</v>
      </c>
      <c r="T2" s="17">
        <v>3608595.3598200101</v>
      </c>
      <c r="U2" s="17">
        <v>3202415.1810439499</v>
      </c>
      <c r="V2" s="17">
        <v>6811010.5408639601</v>
      </c>
      <c r="W2" s="17">
        <v>2660000</v>
      </c>
      <c r="X2" s="17">
        <v>123684.69062284401</v>
      </c>
      <c r="Y2" s="17">
        <v>3608595.3598200101</v>
      </c>
      <c r="Z2" s="17">
        <v>3202415.1810439499</v>
      </c>
      <c r="AA2" s="17">
        <v>6811010.5408639601</v>
      </c>
      <c r="AB2" s="17">
        <v>5605000</v>
      </c>
      <c r="AC2" s="17">
        <v>118747.22875719699</v>
      </c>
      <c r="AD2" s="17">
        <v>3506583.0916271699</v>
      </c>
      <c r="AE2" s="17">
        <v>3048205.7822777899</v>
      </c>
      <c r="AF2" s="17">
        <v>6554788.8739049602</v>
      </c>
      <c r="AG2" s="17">
        <v>5605000</v>
      </c>
      <c r="AH2" s="17">
        <v>118747.22875719699</v>
      </c>
      <c r="AI2" s="17">
        <v>3506583.0916271699</v>
      </c>
      <c r="AJ2" s="17">
        <v>3048205.7822777899</v>
      </c>
      <c r="AK2" s="17">
        <v>6554788.8739049602</v>
      </c>
      <c r="AL2" s="17">
        <v>5605000</v>
      </c>
      <c r="AM2" s="17">
        <v>118747.22875719699</v>
      </c>
      <c r="AN2" s="17">
        <v>3506583.0916271699</v>
      </c>
      <c r="AO2" s="17">
        <v>3048205.7822777899</v>
      </c>
      <c r="AP2" s="17">
        <v>6554788.8739049602</v>
      </c>
      <c r="AQ2" s="17">
        <v>5605000</v>
      </c>
      <c r="AR2" s="17">
        <v>118747.22875719699</v>
      </c>
      <c r="AS2" s="17">
        <v>3506583.0916271699</v>
      </c>
      <c r="AT2" s="17">
        <v>3048205.7822777899</v>
      </c>
      <c r="AU2" s="17">
        <v>6554788.8739049602</v>
      </c>
      <c r="AV2" s="17">
        <v>5605000</v>
      </c>
      <c r="AW2" s="17">
        <v>118747.22875719699</v>
      </c>
      <c r="AX2" s="17">
        <v>3506583.0916271699</v>
      </c>
      <c r="AY2" s="17">
        <v>3048205.7822777899</v>
      </c>
      <c r="AZ2" s="17">
        <v>6554788.8739049602</v>
      </c>
      <c r="BA2" s="17">
        <v>9880000</v>
      </c>
      <c r="BB2" s="17">
        <v>27141.055387020901</v>
      </c>
      <c r="BC2" s="17">
        <v>753809.13545417995</v>
      </c>
      <c r="BD2" s="17">
        <v>1292871.70126856</v>
      </c>
      <c r="BE2" s="17">
        <v>2046680.83672274</v>
      </c>
      <c r="BF2" s="17">
        <v>500</v>
      </c>
      <c r="BG2" s="17">
        <v>356</v>
      </c>
      <c r="BH2" s="17" t="s">
        <v>797</v>
      </c>
      <c r="BI2" s="17" t="s">
        <v>806</v>
      </c>
    </row>
    <row r="3" spans="1:61" x14ac:dyDescent="0.25">
      <c r="A3" s="17" t="s">
        <v>80</v>
      </c>
      <c r="B3" s="17" t="s">
        <v>79</v>
      </c>
      <c r="C3" s="17">
        <v>0.75</v>
      </c>
      <c r="D3" s="17">
        <v>553443.98569760099</v>
      </c>
      <c r="E3" s="17">
        <v>13477055.985496201</v>
      </c>
      <c r="F3" s="17">
        <v>7197524.1819050098</v>
      </c>
      <c r="G3" s="17">
        <v>20674580.167401299</v>
      </c>
      <c r="H3" s="17">
        <v>0</v>
      </c>
      <c r="I3" s="17">
        <v>553443.98569760099</v>
      </c>
      <c r="J3" s="17">
        <v>13477055.985496201</v>
      </c>
      <c r="K3" s="17">
        <v>7197524.1819050098</v>
      </c>
      <c r="L3" s="17">
        <v>20674580.167401299</v>
      </c>
      <c r="M3" s="17">
        <v>0</v>
      </c>
      <c r="N3" s="17">
        <v>553443.98569760099</v>
      </c>
      <c r="O3" s="17">
        <v>13477055.985496201</v>
      </c>
      <c r="P3" s="17">
        <v>7197524.1819050098</v>
      </c>
      <c r="Q3" s="17">
        <v>20674580.167401299</v>
      </c>
      <c r="R3" s="17">
        <v>2660000</v>
      </c>
      <c r="S3" s="17">
        <v>273679.22968097799</v>
      </c>
      <c r="T3" s="17">
        <v>7366097.5453096796</v>
      </c>
      <c r="U3" s="17">
        <v>5676957.09927251</v>
      </c>
      <c r="V3" s="17">
        <v>13043054.6445821</v>
      </c>
      <c r="W3" s="17">
        <v>2660000</v>
      </c>
      <c r="X3" s="17">
        <v>273679.22968097799</v>
      </c>
      <c r="Y3" s="17">
        <v>7366097.5453096796</v>
      </c>
      <c r="Z3" s="17">
        <v>5676957.09927251</v>
      </c>
      <c r="AA3" s="17">
        <v>13043054.6445821</v>
      </c>
      <c r="AB3" s="17">
        <v>5605000</v>
      </c>
      <c r="AC3" s="17">
        <v>166780.292501052</v>
      </c>
      <c r="AD3" s="17">
        <v>5019604.7771041002</v>
      </c>
      <c r="AE3" s="17">
        <v>4904179.3828510698</v>
      </c>
      <c r="AF3" s="17">
        <v>9923784.15995517</v>
      </c>
      <c r="AG3" s="17">
        <v>5605000</v>
      </c>
      <c r="AH3" s="17">
        <v>166780.292501052</v>
      </c>
      <c r="AI3" s="17">
        <v>5019604.7771041002</v>
      </c>
      <c r="AJ3" s="17">
        <v>4904179.3828510698</v>
      </c>
      <c r="AK3" s="17">
        <v>9923784.15995517</v>
      </c>
      <c r="AL3" s="17">
        <v>5605000</v>
      </c>
      <c r="AM3" s="17">
        <v>166780.292501052</v>
      </c>
      <c r="AN3" s="17">
        <v>5019604.7771041002</v>
      </c>
      <c r="AO3" s="17">
        <v>4904179.3828510698</v>
      </c>
      <c r="AP3" s="17">
        <v>9923784.15995517</v>
      </c>
      <c r="AQ3" s="17">
        <v>5605000</v>
      </c>
      <c r="AR3" s="17">
        <v>166780.292501052</v>
      </c>
      <c r="AS3" s="17">
        <v>5019604.7771041002</v>
      </c>
      <c r="AT3" s="17">
        <v>4904179.3828510698</v>
      </c>
      <c r="AU3" s="17">
        <v>9923784.15995517</v>
      </c>
      <c r="AV3" s="17">
        <v>5605000</v>
      </c>
      <c r="AW3" s="17">
        <v>166780.292501052</v>
      </c>
      <c r="AX3" s="17">
        <v>5019604.7771041002</v>
      </c>
      <c r="AY3" s="17">
        <v>4904179.3828510698</v>
      </c>
      <c r="AZ3" s="17">
        <v>9923784.15995517</v>
      </c>
      <c r="BA3" s="17">
        <v>9880000</v>
      </c>
      <c r="BB3" s="17">
        <v>69858.846135142696</v>
      </c>
      <c r="BC3" s="17">
        <v>1928262.02794106</v>
      </c>
      <c r="BD3" s="17">
        <v>2775620.1944599901</v>
      </c>
      <c r="BE3" s="17">
        <v>4703882.2224010499</v>
      </c>
      <c r="BF3" s="17">
        <v>750</v>
      </c>
      <c r="BG3" s="17">
        <v>246</v>
      </c>
      <c r="BH3" s="17" t="s">
        <v>797</v>
      </c>
      <c r="BI3" s="17" t="s">
        <v>806</v>
      </c>
    </row>
    <row r="4" spans="1:61" x14ac:dyDescent="0.25">
      <c r="A4" s="17" t="s">
        <v>81</v>
      </c>
      <c r="B4" s="17" t="s">
        <v>79</v>
      </c>
      <c r="C4" s="17">
        <v>0.95</v>
      </c>
      <c r="D4" s="17">
        <v>1541414.2451714501</v>
      </c>
      <c r="E4" s="17">
        <v>31597596.791312601</v>
      </c>
      <c r="F4" s="17">
        <v>15597298.865936801</v>
      </c>
      <c r="G4" s="17">
        <v>47194895.657249399</v>
      </c>
      <c r="H4" s="17">
        <v>0</v>
      </c>
      <c r="I4" s="17">
        <v>1541414.2451714501</v>
      </c>
      <c r="J4" s="17">
        <v>31597596.791312601</v>
      </c>
      <c r="K4" s="17">
        <v>15597298.865936801</v>
      </c>
      <c r="L4" s="17">
        <v>47194895.657249399</v>
      </c>
      <c r="M4" s="17">
        <v>0</v>
      </c>
      <c r="N4" s="17">
        <v>1541414.2451714501</v>
      </c>
      <c r="O4" s="17">
        <v>31597596.791312601</v>
      </c>
      <c r="P4" s="17">
        <v>15597298.865936801</v>
      </c>
      <c r="Q4" s="17">
        <v>47194895.657249399</v>
      </c>
      <c r="R4" s="17">
        <v>2660000</v>
      </c>
      <c r="S4" s="17">
        <v>828121.01921501895</v>
      </c>
      <c r="T4" s="17">
        <v>17738132.5556283</v>
      </c>
      <c r="U4" s="17">
        <v>12280918.866652001</v>
      </c>
      <c r="V4" s="17">
        <v>30019051.4222803</v>
      </c>
      <c r="W4" s="17">
        <v>2660000</v>
      </c>
      <c r="X4" s="17">
        <v>828121.01921501895</v>
      </c>
      <c r="Y4" s="17">
        <v>17738132.5556283</v>
      </c>
      <c r="Z4" s="17">
        <v>12280918.866652001</v>
      </c>
      <c r="AA4" s="17">
        <v>30019051.4222803</v>
      </c>
      <c r="AB4" s="17">
        <v>5605000</v>
      </c>
      <c r="AC4" s="17">
        <v>317950.53436661599</v>
      </c>
      <c r="AD4" s="17">
        <v>8176788.7302264702</v>
      </c>
      <c r="AE4" s="17">
        <v>9625522.7149293404</v>
      </c>
      <c r="AF4" s="17">
        <v>17802311.445155799</v>
      </c>
      <c r="AG4" s="17">
        <v>5605000</v>
      </c>
      <c r="AH4" s="17">
        <v>317950.53436661599</v>
      </c>
      <c r="AI4" s="17">
        <v>8176788.7302264702</v>
      </c>
      <c r="AJ4" s="17">
        <v>9625522.7149293404</v>
      </c>
      <c r="AK4" s="17">
        <v>17802311.445155799</v>
      </c>
      <c r="AL4" s="17">
        <v>5605000</v>
      </c>
      <c r="AM4" s="17">
        <v>317950.53436661599</v>
      </c>
      <c r="AN4" s="17">
        <v>8176788.7302264702</v>
      </c>
      <c r="AO4" s="17">
        <v>9625522.7149293404</v>
      </c>
      <c r="AP4" s="17">
        <v>17802311.445155799</v>
      </c>
      <c r="AQ4" s="17">
        <v>5605000</v>
      </c>
      <c r="AR4" s="17">
        <v>317950.53436661599</v>
      </c>
      <c r="AS4" s="17">
        <v>8176788.7302264702</v>
      </c>
      <c r="AT4" s="17">
        <v>9625522.7149293404</v>
      </c>
      <c r="AU4" s="17">
        <v>17802311.445155799</v>
      </c>
      <c r="AV4" s="17">
        <v>5605000</v>
      </c>
      <c r="AW4" s="17">
        <v>317950.53436661599</v>
      </c>
      <c r="AX4" s="17">
        <v>8176788.7302264702</v>
      </c>
      <c r="AY4" s="17">
        <v>9625522.7149293404</v>
      </c>
      <c r="AZ4" s="17">
        <v>17802311.445155799</v>
      </c>
      <c r="BA4" s="17">
        <v>9880000</v>
      </c>
      <c r="BB4" s="17">
        <v>230456.05217614499</v>
      </c>
      <c r="BC4" s="17">
        <v>5182006.8308487199</v>
      </c>
      <c r="BD4" s="17">
        <v>6915145.7266243203</v>
      </c>
      <c r="BE4" s="17">
        <v>12097152.557473</v>
      </c>
      <c r="BF4" s="17">
        <v>950</v>
      </c>
      <c r="BG4" s="17">
        <v>814</v>
      </c>
      <c r="BH4" s="17" t="s">
        <v>797</v>
      </c>
      <c r="BI4" s="17" t="s">
        <v>806</v>
      </c>
    </row>
    <row r="5" spans="1:61" x14ac:dyDescent="0.25">
      <c r="A5" s="17" t="s">
        <v>85</v>
      </c>
      <c r="B5" s="17" t="s">
        <v>86</v>
      </c>
      <c r="C5" s="17">
        <v>0.5</v>
      </c>
      <c r="D5" s="17">
        <v>2014589.1369660799</v>
      </c>
      <c r="E5" s="17">
        <v>68950708.936450601</v>
      </c>
      <c r="F5" s="17">
        <v>9381688.8153600805</v>
      </c>
      <c r="G5" s="17">
        <v>78332397.7518107</v>
      </c>
      <c r="H5" s="17">
        <v>5077250</v>
      </c>
      <c r="I5" s="17">
        <v>1111444.5238578899</v>
      </c>
      <c r="J5" s="17">
        <v>30458101.301660001</v>
      </c>
      <c r="K5" s="17">
        <v>7163846.7510890197</v>
      </c>
      <c r="L5" s="17">
        <v>37621948.052749097</v>
      </c>
      <c r="M5" s="17">
        <v>7458904</v>
      </c>
      <c r="N5" s="17">
        <v>803584.01787797303</v>
      </c>
      <c r="O5" s="17">
        <v>22770165.445910402</v>
      </c>
      <c r="P5" s="17">
        <v>6561691.3726178296</v>
      </c>
      <c r="Q5" s="17">
        <v>29331856.818528201</v>
      </c>
      <c r="R5" s="17">
        <v>15325928</v>
      </c>
      <c r="S5" s="17">
        <v>281325.58508128102</v>
      </c>
      <c r="T5" s="17">
        <v>7432611.95215612</v>
      </c>
      <c r="U5" s="17">
        <v>2343355.4271910801</v>
      </c>
      <c r="V5" s="17">
        <v>9775967.3793471996</v>
      </c>
      <c r="W5" s="17">
        <v>18138688</v>
      </c>
      <c r="X5" s="17">
        <v>127361.499044511</v>
      </c>
      <c r="Y5" s="17">
        <v>3596843.70274784</v>
      </c>
      <c r="Z5" s="17">
        <v>1278584.6240537299</v>
      </c>
      <c r="AA5" s="17">
        <v>4875428.3268015701</v>
      </c>
      <c r="AB5" s="17">
        <v>20144741</v>
      </c>
      <c r="AC5" s="17">
        <v>51421.472890548001</v>
      </c>
      <c r="AD5" s="17">
        <v>1604426.39254326</v>
      </c>
      <c r="AE5" s="17">
        <v>436086.93904358399</v>
      </c>
      <c r="AF5" s="17">
        <v>2040513.3315868501</v>
      </c>
      <c r="AG5" s="17">
        <v>20515074</v>
      </c>
      <c r="AH5" s="17">
        <v>44859.626297408402</v>
      </c>
      <c r="AI5" s="17">
        <v>1214904.37121178</v>
      </c>
      <c r="AJ5" s="17">
        <v>380439.35936686402</v>
      </c>
      <c r="AK5" s="17">
        <v>1595343.73057865</v>
      </c>
      <c r="AL5" s="17">
        <v>20515074</v>
      </c>
      <c r="AM5" s="17">
        <v>44859.626297408402</v>
      </c>
      <c r="AN5" s="17">
        <v>1214904.37121178</v>
      </c>
      <c r="AO5" s="17">
        <v>380439.35936686402</v>
      </c>
      <c r="AP5" s="17">
        <v>1595343.73057865</v>
      </c>
      <c r="AQ5" s="17">
        <v>20873652</v>
      </c>
      <c r="AR5" s="17">
        <v>35316.005530827497</v>
      </c>
      <c r="AS5" s="17">
        <v>970501.172749636</v>
      </c>
      <c r="AT5" s="17">
        <v>366684.11686828302</v>
      </c>
      <c r="AU5" s="17">
        <v>1337185.28961791</v>
      </c>
      <c r="AV5" s="17">
        <v>20873652</v>
      </c>
      <c r="AW5" s="17">
        <v>35316.005530827497</v>
      </c>
      <c r="AX5" s="17">
        <v>970501.172749636</v>
      </c>
      <c r="AY5" s="17">
        <v>366684.11686828302</v>
      </c>
      <c r="AZ5" s="17">
        <v>1337185.28961791</v>
      </c>
      <c r="BA5" s="17">
        <v>20873652</v>
      </c>
      <c r="BB5" s="17">
        <v>35316.005530827497</v>
      </c>
      <c r="BC5" s="17">
        <v>970501.172749636</v>
      </c>
      <c r="BD5" s="17">
        <v>366684.11686828302</v>
      </c>
      <c r="BE5" s="17">
        <v>1337185.28961791</v>
      </c>
      <c r="BF5" s="17">
        <v>500</v>
      </c>
      <c r="BG5" s="17">
        <v>929</v>
      </c>
      <c r="BH5" s="17" t="s">
        <v>797</v>
      </c>
      <c r="BI5" s="17" t="s">
        <v>806</v>
      </c>
    </row>
    <row r="6" spans="1:61" x14ac:dyDescent="0.25">
      <c r="A6" s="17" t="s">
        <v>88</v>
      </c>
      <c r="B6" s="17" t="s">
        <v>86</v>
      </c>
      <c r="C6" s="17">
        <v>0.75</v>
      </c>
      <c r="D6" s="17">
        <v>2482010.10131766</v>
      </c>
      <c r="E6" s="17">
        <v>84496595.595847204</v>
      </c>
      <c r="F6" s="17">
        <v>11348734.405766999</v>
      </c>
      <c r="G6" s="17">
        <v>95845330.001614198</v>
      </c>
      <c r="H6" s="17">
        <v>5077250</v>
      </c>
      <c r="I6" s="17">
        <v>1376268.40128212</v>
      </c>
      <c r="J6" s="17">
        <v>37552078.1756965</v>
      </c>
      <c r="K6" s="17">
        <v>8654949.2723804899</v>
      </c>
      <c r="L6" s="17">
        <v>46207027.448077098</v>
      </c>
      <c r="M6" s="17">
        <v>7458904</v>
      </c>
      <c r="N6" s="17">
        <v>1017513.51817641</v>
      </c>
      <c r="O6" s="17">
        <v>28599083.172792502</v>
      </c>
      <c r="P6" s="17">
        <v>7881888.0634671301</v>
      </c>
      <c r="Q6" s="17">
        <v>36480971.236259699</v>
      </c>
      <c r="R6" s="17">
        <v>15325928</v>
      </c>
      <c r="S6" s="17">
        <v>380118.47816127102</v>
      </c>
      <c r="T6" s="17">
        <v>10003933.0370492</v>
      </c>
      <c r="U6" s="17">
        <v>2891030.9540347201</v>
      </c>
      <c r="V6" s="17">
        <v>12894963.991084</v>
      </c>
      <c r="W6" s="17">
        <v>18138688</v>
      </c>
      <c r="X6" s="17">
        <v>200885.22997734501</v>
      </c>
      <c r="Y6" s="17">
        <v>5551047.8423317</v>
      </c>
      <c r="Z6" s="17">
        <v>1644960.68984644</v>
      </c>
      <c r="AA6" s="17">
        <v>7196008.5321781402</v>
      </c>
      <c r="AB6" s="17">
        <v>20144741</v>
      </c>
      <c r="AC6" s="17">
        <v>100644.967973953</v>
      </c>
      <c r="AD6" s="17">
        <v>2953202.6125404499</v>
      </c>
      <c r="AE6" s="17">
        <v>652785.30865759903</v>
      </c>
      <c r="AF6" s="17">
        <v>3605987.92119805</v>
      </c>
      <c r="AG6" s="17">
        <v>20515074</v>
      </c>
      <c r="AH6" s="17">
        <v>92747.780818278203</v>
      </c>
      <c r="AI6" s="17">
        <v>2491116.6141654202</v>
      </c>
      <c r="AJ6" s="17">
        <v>587174.52020185604</v>
      </c>
      <c r="AK6" s="17">
        <v>3078291.1343672699</v>
      </c>
      <c r="AL6" s="17">
        <v>20515074</v>
      </c>
      <c r="AM6" s="17">
        <v>92747.780818278203</v>
      </c>
      <c r="AN6" s="17">
        <v>2491116.6141654202</v>
      </c>
      <c r="AO6" s="17">
        <v>587174.52020185604</v>
      </c>
      <c r="AP6" s="17">
        <v>3078291.1343672699</v>
      </c>
      <c r="AQ6" s="17">
        <v>20873652</v>
      </c>
      <c r="AR6" s="17">
        <v>71532.848214064201</v>
      </c>
      <c r="AS6" s="17">
        <v>1949244.2359551699</v>
      </c>
      <c r="AT6" s="17">
        <v>561309.66055174998</v>
      </c>
      <c r="AU6" s="17">
        <v>2510553.89650692</v>
      </c>
      <c r="AV6" s="17">
        <v>20873652</v>
      </c>
      <c r="AW6" s="17">
        <v>71532.848214064201</v>
      </c>
      <c r="AX6" s="17">
        <v>1949244.2359551699</v>
      </c>
      <c r="AY6" s="17">
        <v>561309.66055174998</v>
      </c>
      <c r="AZ6" s="17">
        <v>2510553.89650692</v>
      </c>
      <c r="BA6" s="17">
        <v>20873652</v>
      </c>
      <c r="BB6" s="17">
        <v>71532.848214064201</v>
      </c>
      <c r="BC6" s="17">
        <v>1949244.2359551699</v>
      </c>
      <c r="BD6" s="17">
        <v>561309.66055174998</v>
      </c>
      <c r="BE6" s="17">
        <v>2510553.89650692</v>
      </c>
      <c r="BF6" s="17">
        <v>750</v>
      </c>
      <c r="BG6" s="17">
        <v>101</v>
      </c>
      <c r="BH6" s="17" t="s">
        <v>797</v>
      </c>
      <c r="BI6" s="17" t="s">
        <v>806</v>
      </c>
    </row>
    <row r="7" spans="1:61" x14ac:dyDescent="0.25">
      <c r="A7" s="17" t="s">
        <v>89</v>
      </c>
      <c r="B7" s="17" t="s">
        <v>86</v>
      </c>
      <c r="C7" s="17">
        <v>0.95</v>
      </c>
      <c r="D7" s="17">
        <v>3404709.6074692002</v>
      </c>
      <c r="E7" s="17">
        <v>119239918.12940501</v>
      </c>
      <c r="F7" s="17">
        <v>10432866.203843299</v>
      </c>
      <c r="G7" s="17">
        <v>129672784.333248</v>
      </c>
      <c r="H7" s="17">
        <v>5077250</v>
      </c>
      <c r="I7" s="17">
        <v>1790606.4524612101</v>
      </c>
      <c r="J7" s="17">
        <v>49343595.281100497</v>
      </c>
      <c r="K7" s="17">
        <v>7979690.3604770601</v>
      </c>
      <c r="L7" s="17">
        <v>57323285.641577601</v>
      </c>
      <c r="M7" s="17">
        <v>7458904</v>
      </c>
      <c r="N7" s="17">
        <v>1269037.42006283</v>
      </c>
      <c r="O7" s="17">
        <v>36104263.892718501</v>
      </c>
      <c r="P7" s="17">
        <v>7238322.8262168104</v>
      </c>
      <c r="Q7" s="17">
        <v>43342586.718935303</v>
      </c>
      <c r="R7" s="17">
        <v>15325928</v>
      </c>
      <c r="S7" s="17">
        <v>448572.16646508197</v>
      </c>
      <c r="T7" s="17">
        <v>12067482.4028983</v>
      </c>
      <c r="U7" s="17">
        <v>2707626.68208797</v>
      </c>
      <c r="V7" s="17">
        <v>14775109.084986299</v>
      </c>
      <c r="W7" s="17">
        <v>18138688</v>
      </c>
      <c r="X7" s="17">
        <v>235515.61528434599</v>
      </c>
      <c r="Y7" s="17">
        <v>6522570.7651177002</v>
      </c>
      <c r="Z7" s="17">
        <v>1540632.06227527</v>
      </c>
      <c r="AA7" s="17">
        <v>8063202.8273929702</v>
      </c>
      <c r="AB7" s="17">
        <v>20144741</v>
      </c>
      <c r="AC7" s="17">
        <v>117462.389473602</v>
      </c>
      <c r="AD7" s="17">
        <v>3392085.7687700498</v>
      </c>
      <c r="AE7" s="17">
        <v>644568.01073898305</v>
      </c>
      <c r="AF7" s="17">
        <v>4036653.7795090298</v>
      </c>
      <c r="AG7" s="17">
        <v>20515074</v>
      </c>
      <c r="AH7" s="17">
        <v>109710.36054679099</v>
      </c>
      <c r="AI7" s="17">
        <v>2944798.7702958002</v>
      </c>
      <c r="AJ7" s="17">
        <v>581958.53746319597</v>
      </c>
      <c r="AK7" s="17">
        <v>3526757.3077589902</v>
      </c>
      <c r="AL7" s="17">
        <v>20515074</v>
      </c>
      <c r="AM7" s="17">
        <v>109710.36054679099</v>
      </c>
      <c r="AN7" s="17">
        <v>2944798.7702958002</v>
      </c>
      <c r="AO7" s="17">
        <v>581958.53746319597</v>
      </c>
      <c r="AP7" s="17">
        <v>3526757.3077589902</v>
      </c>
      <c r="AQ7" s="17">
        <v>20873652</v>
      </c>
      <c r="AR7" s="17">
        <v>84454.314446287099</v>
      </c>
      <c r="AS7" s="17">
        <v>2299539.0718711498</v>
      </c>
      <c r="AT7" s="17">
        <v>556093.67781309003</v>
      </c>
      <c r="AU7" s="17">
        <v>2855632.7496842402</v>
      </c>
      <c r="AV7" s="17">
        <v>20873652</v>
      </c>
      <c r="AW7" s="17">
        <v>84454.314446287099</v>
      </c>
      <c r="AX7" s="17">
        <v>2299539.0718711498</v>
      </c>
      <c r="AY7" s="17">
        <v>556093.67781309003</v>
      </c>
      <c r="AZ7" s="17">
        <v>2855632.7496842402</v>
      </c>
      <c r="BA7" s="17">
        <v>20873652</v>
      </c>
      <c r="BB7" s="17">
        <v>84454.314446287099</v>
      </c>
      <c r="BC7" s="17">
        <v>2299539.0718711498</v>
      </c>
      <c r="BD7" s="17">
        <v>556093.67781309003</v>
      </c>
      <c r="BE7" s="17">
        <v>2855632.7496842402</v>
      </c>
      <c r="BF7" s="17">
        <v>950</v>
      </c>
      <c r="BG7" s="17">
        <v>848</v>
      </c>
      <c r="BH7" s="17" t="s">
        <v>797</v>
      </c>
      <c r="BI7" s="17" t="s">
        <v>806</v>
      </c>
    </row>
    <row r="8" spans="1:61" x14ac:dyDescent="0.25">
      <c r="A8" s="17" t="s">
        <v>82</v>
      </c>
      <c r="B8" s="17" t="s">
        <v>83</v>
      </c>
      <c r="C8" s="17">
        <v>0.5</v>
      </c>
      <c r="D8" s="17">
        <v>5552668.4655569401</v>
      </c>
      <c r="E8" s="17">
        <v>111802380.793194</v>
      </c>
      <c r="F8" s="17">
        <v>56757495.1248658</v>
      </c>
      <c r="G8" s="17">
        <v>168559875.91806</v>
      </c>
      <c r="H8" s="17">
        <v>267600</v>
      </c>
      <c r="I8" s="17">
        <v>5551810.5520212604</v>
      </c>
      <c r="J8" s="17">
        <v>111785597.075241</v>
      </c>
      <c r="K8" s="17">
        <v>52973196.305294797</v>
      </c>
      <c r="L8" s="17">
        <v>164758793.38053501</v>
      </c>
      <c r="M8" s="17">
        <v>343680</v>
      </c>
      <c r="N8" s="17">
        <v>5551775.9246068997</v>
      </c>
      <c r="O8" s="17">
        <v>111784942.97577401</v>
      </c>
      <c r="P8" s="17">
        <v>52607804.603422701</v>
      </c>
      <c r="Q8" s="17">
        <v>164392747.57919601</v>
      </c>
      <c r="R8" s="17">
        <v>1827240</v>
      </c>
      <c r="S8" s="17">
        <v>5539916.6758344304</v>
      </c>
      <c r="T8" s="17">
        <v>111539465.75941999</v>
      </c>
      <c r="U8" s="17">
        <v>49656890.646356598</v>
      </c>
      <c r="V8" s="17">
        <v>161196356.40577599</v>
      </c>
      <c r="W8" s="17">
        <v>2664120</v>
      </c>
      <c r="X8" s="17">
        <v>5489734.4620376704</v>
      </c>
      <c r="Y8" s="17">
        <v>110513549.875646</v>
      </c>
      <c r="Z8" s="17">
        <v>48850809.120813601</v>
      </c>
      <c r="AA8" s="17">
        <v>159364358.99645999</v>
      </c>
      <c r="AB8" s="17">
        <v>3843360</v>
      </c>
      <c r="AC8" s="17">
        <v>5489375.7647958398</v>
      </c>
      <c r="AD8" s="17">
        <v>110506663.731653</v>
      </c>
      <c r="AE8" s="17">
        <v>47306528.812474199</v>
      </c>
      <c r="AF8" s="17">
        <v>157813192.54412699</v>
      </c>
      <c r="AG8" s="17">
        <v>17739840</v>
      </c>
      <c r="AH8" s="17">
        <v>5283400.3785508499</v>
      </c>
      <c r="AI8" s="17">
        <v>106343537.64924701</v>
      </c>
      <c r="AJ8" s="17">
        <v>36752413.126614802</v>
      </c>
      <c r="AK8" s="17">
        <v>143095950.77586201</v>
      </c>
      <c r="AL8" s="17">
        <v>18728880</v>
      </c>
      <c r="AM8" s="17">
        <v>5264723.2253657896</v>
      </c>
      <c r="AN8" s="17">
        <v>105984791.350963</v>
      </c>
      <c r="AO8" s="17">
        <v>36120127.637519598</v>
      </c>
      <c r="AP8" s="17">
        <v>142104918.98848301</v>
      </c>
      <c r="AQ8" s="17">
        <v>27953400</v>
      </c>
      <c r="AR8" s="17">
        <v>5113002.7048393004</v>
      </c>
      <c r="AS8" s="17">
        <v>102968007.583827</v>
      </c>
      <c r="AT8" s="17">
        <v>31635648.078714099</v>
      </c>
      <c r="AU8" s="17">
        <v>134603655.662541</v>
      </c>
      <c r="AV8" s="17">
        <v>46478880</v>
      </c>
      <c r="AW8" s="17">
        <v>4970252.7165983403</v>
      </c>
      <c r="AX8" s="17">
        <v>99951209.326595798</v>
      </c>
      <c r="AY8" s="17">
        <v>24348353.902431499</v>
      </c>
      <c r="AZ8" s="17">
        <v>124299563.229027</v>
      </c>
      <c r="BA8" s="17">
        <v>58594440</v>
      </c>
      <c r="BB8" s="17">
        <v>4853419.5557078701</v>
      </c>
      <c r="BC8" s="17">
        <v>97629375.632835805</v>
      </c>
      <c r="BD8" s="17">
        <v>19538794.473805498</v>
      </c>
      <c r="BE8" s="17">
        <v>117168170.10664099</v>
      </c>
      <c r="BF8" s="17">
        <v>500</v>
      </c>
      <c r="BG8" s="17">
        <v>322</v>
      </c>
      <c r="BH8" s="17" t="s">
        <v>797</v>
      </c>
      <c r="BI8" s="17" t="s">
        <v>806</v>
      </c>
    </row>
    <row r="9" spans="1:61" x14ac:dyDescent="0.25">
      <c r="A9" s="17" t="s">
        <v>84</v>
      </c>
      <c r="B9" s="17" t="s">
        <v>83</v>
      </c>
      <c r="C9" s="17">
        <v>0.75</v>
      </c>
      <c r="D9" s="17">
        <v>6780260.9236137001</v>
      </c>
      <c r="E9" s="17">
        <v>152953903.668542</v>
      </c>
      <c r="F9" s="17">
        <v>68296405.264019698</v>
      </c>
      <c r="G9" s="17">
        <v>221250308.93256199</v>
      </c>
      <c r="H9" s="17">
        <v>267600</v>
      </c>
      <c r="I9" s="17">
        <v>6779564.90280075</v>
      </c>
      <c r="J9" s="17">
        <v>152938395.08364001</v>
      </c>
      <c r="K9" s="17">
        <v>65282627.722380303</v>
      </c>
      <c r="L9" s="17">
        <v>218221022.806021</v>
      </c>
      <c r="M9" s="17">
        <v>343680</v>
      </c>
      <c r="N9" s="17">
        <v>6779534.5930495299</v>
      </c>
      <c r="O9" s="17">
        <v>152937711.705504</v>
      </c>
      <c r="P9" s="17">
        <v>64945167.681214899</v>
      </c>
      <c r="Q9" s="17">
        <v>217882879.38671899</v>
      </c>
      <c r="R9" s="17">
        <v>1827240</v>
      </c>
      <c r="S9" s="17">
        <v>6750892.2361722002</v>
      </c>
      <c r="T9" s="17">
        <v>152264007.32817</v>
      </c>
      <c r="U9" s="17">
        <v>61377994.375441603</v>
      </c>
      <c r="V9" s="17">
        <v>213642001.703612</v>
      </c>
      <c r="W9" s="17">
        <v>2664120</v>
      </c>
      <c r="X9" s="17">
        <v>6702653.47988817</v>
      </c>
      <c r="Y9" s="17">
        <v>151209698.48046499</v>
      </c>
      <c r="Z9" s="17">
        <v>60605381.126441903</v>
      </c>
      <c r="AA9" s="17">
        <v>211815079.60690701</v>
      </c>
      <c r="AB9" s="17">
        <v>3843360</v>
      </c>
      <c r="AC9" s="17">
        <v>6702035.7670208998</v>
      </c>
      <c r="AD9" s="17">
        <v>151195623.68524101</v>
      </c>
      <c r="AE9" s="17">
        <v>58773595.498736702</v>
      </c>
      <c r="AF9" s="17">
        <v>209969219.18397799</v>
      </c>
      <c r="AG9" s="17">
        <v>17739840</v>
      </c>
      <c r="AH9" s="17">
        <v>6418539.3899884298</v>
      </c>
      <c r="AI9" s="17">
        <v>144808997.44725299</v>
      </c>
      <c r="AJ9" s="17">
        <v>46520147.194988303</v>
      </c>
      <c r="AK9" s="17">
        <v>191329144.64224201</v>
      </c>
      <c r="AL9" s="17">
        <v>18728880</v>
      </c>
      <c r="AM9" s="17">
        <v>6402079.1368147302</v>
      </c>
      <c r="AN9" s="17">
        <v>144440564.31454501</v>
      </c>
      <c r="AO9" s="17">
        <v>45924979.873081498</v>
      </c>
      <c r="AP9" s="17">
        <v>190365544.187626</v>
      </c>
      <c r="AQ9" s="17">
        <v>27953400</v>
      </c>
      <c r="AR9" s="17">
        <v>6223735.5311546503</v>
      </c>
      <c r="AS9" s="17">
        <v>140473853.65730301</v>
      </c>
      <c r="AT9" s="17">
        <v>40992278.421543099</v>
      </c>
      <c r="AU9" s="17">
        <v>181466132.07884699</v>
      </c>
      <c r="AV9" s="17">
        <v>46478880</v>
      </c>
      <c r="AW9" s="17">
        <v>5870238.3734952305</v>
      </c>
      <c r="AX9" s="17">
        <v>132240198.09866799</v>
      </c>
      <c r="AY9" s="17">
        <v>31953177.399690501</v>
      </c>
      <c r="AZ9" s="17">
        <v>164193375.49835899</v>
      </c>
      <c r="BA9" s="17">
        <v>58594440</v>
      </c>
      <c r="BB9" s="17">
        <v>5752838.4439582303</v>
      </c>
      <c r="BC9" s="17">
        <v>129629027.54436</v>
      </c>
      <c r="BD9" s="17">
        <v>26606580.214796301</v>
      </c>
      <c r="BE9" s="17">
        <v>156235607.759157</v>
      </c>
      <c r="BF9" s="17">
        <v>750</v>
      </c>
      <c r="BG9" s="17">
        <v>143</v>
      </c>
      <c r="BH9" s="17" t="s">
        <v>797</v>
      </c>
      <c r="BI9" s="17" t="s">
        <v>806</v>
      </c>
    </row>
    <row r="10" spans="1:61" x14ac:dyDescent="0.25">
      <c r="A10" s="17" t="s">
        <v>87</v>
      </c>
      <c r="B10" s="17" t="s">
        <v>83</v>
      </c>
      <c r="C10" s="17">
        <v>0.95</v>
      </c>
      <c r="D10" s="17">
        <v>12321210.523004301</v>
      </c>
      <c r="E10" s="17">
        <v>248209520.10015199</v>
      </c>
      <c r="F10" s="17">
        <v>107359122.838682</v>
      </c>
      <c r="G10" s="17">
        <v>355568642.93883401</v>
      </c>
      <c r="H10" s="17">
        <v>267600</v>
      </c>
      <c r="I10" s="17">
        <v>12319364.892347399</v>
      </c>
      <c r="J10" s="17">
        <v>248173339.76469001</v>
      </c>
      <c r="K10" s="17">
        <v>100204563.101248</v>
      </c>
      <c r="L10" s="17">
        <v>348377902.86593902</v>
      </c>
      <c r="M10" s="17">
        <v>343680</v>
      </c>
      <c r="N10" s="17">
        <v>12319292.880924299</v>
      </c>
      <c r="O10" s="17">
        <v>248171981.127341</v>
      </c>
      <c r="P10" s="17">
        <v>99531827.114786893</v>
      </c>
      <c r="Q10" s="17">
        <v>347703808.24212801</v>
      </c>
      <c r="R10" s="17">
        <v>1827240</v>
      </c>
      <c r="S10" s="17">
        <v>12287659.7522799</v>
      </c>
      <c r="T10" s="17">
        <v>247518888.793957</v>
      </c>
      <c r="U10" s="17">
        <v>94532470.733044699</v>
      </c>
      <c r="V10" s="17">
        <v>342051359.52700198</v>
      </c>
      <c r="W10" s="17">
        <v>2664120</v>
      </c>
      <c r="X10" s="17">
        <v>12182872.231331199</v>
      </c>
      <c r="Y10" s="17">
        <v>245377500.653983</v>
      </c>
      <c r="Z10" s="17">
        <v>93046837.395568699</v>
      </c>
      <c r="AA10" s="17">
        <v>338424338.04955101</v>
      </c>
      <c r="AB10" s="17">
        <v>3843360</v>
      </c>
      <c r="AC10" s="17">
        <v>12182063.212493701</v>
      </c>
      <c r="AD10" s="17">
        <v>245362139.88372901</v>
      </c>
      <c r="AE10" s="17">
        <v>90324857.759545803</v>
      </c>
      <c r="AF10" s="17">
        <v>335686997.64327502</v>
      </c>
      <c r="AG10" s="17">
        <v>17739840</v>
      </c>
      <c r="AH10" s="17">
        <v>11724697.988588501</v>
      </c>
      <c r="AI10" s="17">
        <v>236117115.576554</v>
      </c>
      <c r="AJ10" s="17">
        <v>71676058.735342398</v>
      </c>
      <c r="AK10" s="17">
        <v>307793174.31189603</v>
      </c>
      <c r="AL10" s="17">
        <v>18728880</v>
      </c>
      <c r="AM10" s="17">
        <v>11685844.768331099</v>
      </c>
      <c r="AN10" s="17">
        <v>235371072.891065</v>
      </c>
      <c r="AO10" s="17">
        <v>70504539.717401296</v>
      </c>
      <c r="AP10" s="17">
        <v>305875612.60846698</v>
      </c>
      <c r="AQ10" s="17">
        <v>27953400</v>
      </c>
      <c r="AR10" s="17">
        <v>11364649.1162911</v>
      </c>
      <c r="AS10" s="17">
        <v>228991387.65811601</v>
      </c>
      <c r="AT10" s="17">
        <v>62355608.725238897</v>
      </c>
      <c r="AU10" s="17">
        <v>291346996.38335502</v>
      </c>
      <c r="AV10" s="17">
        <v>46478880</v>
      </c>
      <c r="AW10" s="17">
        <v>11005085.9258371</v>
      </c>
      <c r="AX10" s="17">
        <v>221464147.77374801</v>
      </c>
      <c r="AY10" s="17">
        <v>50013237.707546197</v>
      </c>
      <c r="AZ10" s="17">
        <v>271477385.48129398</v>
      </c>
      <c r="BA10" s="17">
        <v>58594440</v>
      </c>
      <c r="BB10" s="17">
        <v>10759040.3970547</v>
      </c>
      <c r="BC10" s="17">
        <v>216579733.885557</v>
      </c>
      <c r="BD10" s="17">
        <v>41364232.9494927</v>
      </c>
      <c r="BE10" s="17">
        <v>257943966.83504999</v>
      </c>
      <c r="BF10" s="17">
        <v>950</v>
      </c>
      <c r="BG10" s="17">
        <v>848</v>
      </c>
      <c r="BH10" s="17" t="s">
        <v>797</v>
      </c>
      <c r="BI10" s="17" t="s">
        <v>806</v>
      </c>
    </row>
    <row r="11" spans="1:61" x14ac:dyDescent="0.25">
      <c r="A11" s="17" t="s">
        <v>90</v>
      </c>
      <c r="B11" s="17" t="s">
        <v>91</v>
      </c>
      <c r="C11" s="17">
        <v>0.5</v>
      </c>
      <c r="D11" s="17">
        <v>94628369.010269597</v>
      </c>
      <c r="E11" s="17">
        <v>2363266377.3113298</v>
      </c>
      <c r="F11" s="17">
        <v>212780108.06067699</v>
      </c>
      <c r="G11" s="17">
        <v>2576046485.3720102</v>
      </c>
      <c r="H11" s="17">
        <v>186512779</v>
      </c>
      <c r="I11" s="17">
        <v>46459604.589642003</v>
      </c>
      <c r="J11" s="17">
        <v>785432365.78493702</v>
      </c>
      <c r="K11" s="17">
        <v>93051803.561272293</v>
      </c>
      <c r="L11" s="17">
        <v>878484169.34621</v>
      </c>
      <c r="M11" s="17">
        <v>254010494</v>
      </c>
      <c r="N11" s="17">
        <v>30952292.4361539</v>
      </c>
      <c r="O11" s="17">
        <v>545489445.29329705</v>
      </c>
      <c r="P11" s="17">
        <v>58510168.925145097</v>
      </c>
      <c r="Q11" s="17">
        <v>603999614.21844196</v>
      </c>
      <c r="R11" s="17">
        <v>278825461</v>
      </c>
      <c r="S11" s="17">
        <v>26547531.0575273</v>
      </c>
      <c r="T11" s="17">
        <v>489494308.349222</v>
      </c>
      <c r="U11" s="17">
        <v>48425582.503656097</v>
      </c>
      <c r="V11" s="17">
        <v>537919890.85287905</v>
      </c>
      <c r="W11" s="17">
        <v>304545682</v>
      </c>
      <c r="X11" s="17">
        <v>23857660.770303</v>
      </c>
      <c r="Y11" s="17">
        <v>448279762.576437</v>
      </c>
      <c r="Z11" s="17">
        <v>40138498.397708602</v>
      </c>
      <c r="AA11" s="17">
        <v>488418260.97414601</v>
      </c>
      <c r="AB11" s="17">
        <v>320418874</v>
      </c>
      <c r="AC11" s="17">
        <v>22674357.097972501</v>
      </c>
      <c r="AD11" s="17">
        <v>427630061.799972</v>
      </c>
      <c r="AE11" s="17">
        <v>36307069.998495601</v>
      </c>
      <c r="AF11" s="17">
        <v>463937131.79846901</v>
      </c>
      <c r="AG11" s="17">
        <v>332065835</v>
      </c>
      <c r="AH11" s="17">
        <v>21912333.078474902</v>
      </c>
      <c r="AI11" s="17">
        <v>416129031.58487201</v>
      </c>
      <c r="AJ11" s="17">
        <v>33201737.9134885</v>
      </c>
      <c r="AK11" s="17">
        <v>449330769.49836099</v>
      </c>
      <c r="AL11" s="17">
        <v>346009146</v>
      </c>
      <c r="AM11" s="17">
        <v>20802295.2937885</v>
      </c>
      <c r="AN11" s="17">
        <v>405785744.43568701</v>
      </c>
      <c r="AO11" s="17">
        <v>29146386.175789401</v>
      </c>
      <c r="AP11" s="17">
        <v>434932130.61147702</v>
      </c>
      <c r="AQ11" s="17">
        <v>359171493</v>
      </c>
      <c r="AR11" s="17">
        <v>20400367.692074001</v>
      </c>
      <c r="AS11" s="17">
        <v>398233977.76649803</v>
      </c>
      <c r="AT11" s="17">
        <v>24844756.7469972</v>
      </c>
      <c r="AU11" s="17">
        <v>423078734.51349503</v>
      </c>
      <c r="AV11" s="17">
        <v>370255331</v>
      </c>
      <c r="AW11" s="17">
        <v>20016191.962412398</v>
      </c>
      <c r="AX11" s="17">
        <v>393260036.88255399</v>
      </c>
      <c r="AY11" s="17">
        <v>21505080.8624558</v>
      </c>
      <c r="AZ11" s="17">
        <v>414765117.74501002</v>
      </c>
      <c r="BA11" s="17">
        <v>386693306</v>
      </c>
      <c r="BB11" s="17">
        <v>19478500.529066902</v>
      </c>
      <c r="BC11" s="17">
        <v>387245041.134978</v>
      </c>
      <c r="BD11" s="17">
        <v>17915357.174081601</v>
      </c>
      <c r="BE11" s="17">
        <v>405160398.30905998</v>
      </c>
      <c r="BF11" s="17">
        <v>500</v>
      </c>
      <c r="BG11" s="17">
        <v>10</v>
      </c>
      <c r="BH11" s="17" t="s">
        <v>797</v>
      </c>
      <c r="BI11" s="17" t="s">
        <v>806</v>
      </c>
    </row>
    <row r="12" spans="1:61" x14ac:dyDescent="0.25">
      <c r="A12" s="17" t="s">
        <v>92</v>
      </c>
      <c r="B12" s="17" t="s">
        <v>91</v>
      </c>
      <c r="C12" s="17">
        <v>0.75</v>
      </c>
      <c r="D12" s="17">
        <v>96010362.391606495</v>
      </c>
      <c r="E12" s="17">
        <v>2699868257.3579602</v>
      </c>
      <c r="F12" s="17">
        <v>196818026.145401</v>
      </c>
      <c r="G12" s="17">
        <v>2896686283.5033698</v>
      </c>
      <c r="H12" s="17">
        <v>186512779</v>
      </c>
      <c r="I12" s="17">
        <v>46240423.5531542</v>
      </c>
      <c r="J12" s="17">
        <v>875675569.98987806</v>
      </c>
      <c r="K12" s="17">
        <v>88692219.397233993</v>
      </c>
      <c r="L12" s="17">
        <v>964367789.38711095</v>
      </c>
      <c r="M12" s="17">
        <v>254010494</v>
      </c>
      <c r="N12" s="17">
        <v>30365296.6847541</v>
      </c>
      <c r="O12" s="17">
        <v>604013131.93186903</v>
      </c>
      <c r="P12" s="17">
        <v>58760136.208808303</v>
      </c>
      <c r="Q12" s="17">
        <v>662773268.140679</v>
      </c>
      <c r="R12" s="17">
        <v>278825461</v>
      </c>
      <c r="S12" s="17">
        <v>26038637.6875613</v>
      </c>
      <c r="T12" s="17">
        <v>543067677.98409605</v>
      </c>
      <c r="U12" s="17">
        <v>50856742.242999397</v>
      </c>
      <c r="V12" s="17">
        <v>593924420.22709596</v>
      </c>
      <c r="W12" s="17">
        <v>304545682</v>
      </c>
      <c r="X12" s="17">
        <v>23437122.166257199</v>
      </c>
      <c r="Y12" s="17">
        <v>498399867.30929798</v>
      </c>
      <c r="Z12" s="17">
        <v>44627556.827159002</v>
      </c>
      <c r="AA12" s="17">
        <v>543027424.13645697</v>
      </c>
      <c r="AB12" s="17">
        <v>320418874</v>
      </c>
      <c r="AC12" s="17">
        <v>22303848.295954</v>
      </c>
      <c r="AD12" s="17">
        <v>475839986.056431</v>
      </c>
      <c r="AE12" s="17">
        <v>41823990.356673799</v>
      </c>
      <c r="AF12" s="17">
        <v>517663976.413104</v>
      </c>
      <c r="AG12" s="17">
        <v>332065835</v>
      </c>
      <c r="AH12" s="17">
        <v>21574146.681286201</v>
      </c>
      <c r="AI12" s="17">
        <v>463315689.83783197</v>
      </c>
      <c r="AJ12" s="17">
        <v>39582003.221924998</v>
      </c>
      <c r="AK12" s="17">
        <v>502897693.05975699</v>
      </c>
      <c r="AL12" s="17">
        <v>346009146</v>
      </c>
      <c r="AM12" s="17">
        <v>20487625.0007165</v>
      </c>
      <c r="AN12" s="17">
        <v>452030558.98934698</v>
      </c>
      <c r="AO12" s="17">
        <v>36439612.390798099</v>
      </c>
      <c r="AP12" s="17">
        <v>488470171.38014501</v>
      </c>
      <c r="AQ12" s="17">
        <v>359171493</v>
      </c>
      <c r="AR12" s="17">
        <v>20102294.431935199</v>
      </c>
      <c r="AS12" s="17">
        <v>443881099.52837503</v>
      </c>
      <c r="AT12" s="17">
        <v>33054373.648992699</v>
      </c>
      <c r="AU12" s="17">
        <v>476935473.17736697</v>
      </c>
      <c r="AV12" s="17">
        <v>370255331</v>
      </c>
      <c r="AW12" s="17">
        <v>19732693.304118302</v>
      </c>
      <c r="AX12" s="17">
        <v>438410557.92458999</v>
      </c>
      <c r="AY12" s="17">
        <v>30516315.572149299</v>
      </c>
      <c r="AZ12" s="17">
        <v>468926873.49673897</v>
      </c>
      <c r="BA12" s="17">
        <v>386693306</v>
      </c>
      <c r="BB12" s="17">
        <v>19217146.420058601</v>
      </c>
      <c r="BC12" s="17">
        <v>431880029.06274199</v>
      </c>
      <c r="BD12" s="17">
        <v>27950651.391143601</v>
      </c>
      <c r="BE12" s="17">
        <v>459830680.45388597</v>
      </c>
      <c r="BF12" s="17">
        <v>750</v>
      </c>
      <c r="BG12" s="17">
        <v>116</v>
      </c>
      <c r="BH12" s="17" t="s">
        <v>797</v>
      </c>
      <c r="BI12" s="17" t="s">
        <v>806</v>
      </c>
    </row>
    <row r="13" spans="1:61" x14ac:dyDescent="0.25">
      <c r="A13" s="17" t="s">
        <v>93</v>
      </c>
      <c r="B13" s="17" t="s">
        <v>91</v>
      </c>
      <c r="C13" s="17">
        <v>0.95</v>
      </c>
      <c r="D13" s="17">
        <v>111547277.33587299</v>
      </c>
      <c r="E13" s="17">
        <v>3083736301.4239202</v>
      </c>
      <c r="F13" s="17">
        <v>232581555.09138301</v>
      </c>
      <c r="G13" s="17">
        <v>3316317856.5152998</v>
      </c>
      <c r="H13" s="17">
        <v>186512779</v>
      </c>
      <c r="I13" s="17">
        <v>53792936.216023497</v>
      </c>
      <c r="J13" s="17">
        <v>1013038072.9394799</v>
      </c>
      <c r="K13" s="17">
        <v>103303585.073549</v>
      </c>
      <c r="L13" s="17">
        <v>1116341658.0130301</v>
      </c>
      <c r="M13" s="17">
        <v>254010494</v>
      </c>
      <c r="N13" s="17">
        <v>35386655.014021799</v>
      </c>
      <c r="O13" s="17">
        <v>698420992.70951295</v>
      </c>
      <c r="P13" s="17">
        <v>67382125.874643102</v>
      </c>
      <c r="Q13" s="17">
        <v>765803118.58415604</v>
      </c>
      <c r="R13" s="17">
        <v>278825461</v>
      </c>
      <c r="S13" s="17">
        <v>30307092.292217098</v>
      </c>
      <c r="T13" s="17">
        <v>627474023.51194894</v>
      </c>
      <c r="U13" s="17">
        <v>57705318.393888198</v>
      </c>
      <c r="V13" s="17">
        <v>685179341.90583706</v>
      </c>
      <c r="W13" s="17">
        <v>304545682</v>
      </c>
      <c r="X13" s="17">
        <v>27267385.880300201</v>
      </c>
      <c r="Y13" s="17">
        <v>575651998.91628599</v>
      </c>
      <c r="Z13" s="17">
        <v>50089291.786529198</v>
      </c>
      <c r="AA13" s="17">
        <v>625741290.70281398</v>
      </c>
      <c r="AB13" s="17">
        <v>320418874</v>
      </c>
      <c r="AC13" s="17">
        <v>25949465.8911006</v>
      </c>
      <c r="AD13" s="17">
        <v>549350710.09776795</v>
      </c>
      <c r="AE13" s="17">
        <v>46674718.215731502</v>
      </c>
      <c r="AF13" s="17">
        <v>596025428.31349897</v>
      </c>
      <c r="AG13" s="17">
        <v>332065835</v>
      </c>
      <c r="AH13" s="17">
        <v>25100930.0784242</v>
      </c>
      <c r="AI13" s="17">
        <v>534714705.61574298</v>
      </c>
      <c r="AJ13" s="17">
        <v>43938207.8859751</v>
      </c>
      <c r="AK13" s="17">
        <v>578652913.50171804</v>
      </c>
      <c r="AL13" s="17">
        <v>346009146</v>
      </c>
      <c r="AM13" s="17">
        <v>23837310.1795603</v>
      </c>
      <c r="AN13" s="17">
        <v>521567265.76375598</v>
      </c>
      <c r="AO13" s="17">
        <v>40106106.516766898</v>
      </c>
      <c r="AP13" s="17">
        <v>561673372.28052294</v>
      </c>
      <c r="AQ13" s="17">
        <v>359171493</v>
      </c>
      <c r="AR13" s="17">
        <v>23388712.2974815</v>
      </c>
      <c r="AS13" s="17">
        <v>512124328.19744301</v>
      </c>
      <c r="AT13" s="17">
        <v>35982835.093245201</v>
      </c>
      <c r="AU13" s="17">
        <v>548107163.29068804</v>
      </c>
      <c r="AV13" s="17">
        <v>370255331</v>
      </c>
      <c r="AW13" s="17">
        <v>22958946.4780447</v>
      </c>
      <c r="AX13" s="17">
        <v>505734585.566311</v>
      </c>
      <c r="AY13" s="17">
        <v>32878704.969393902</v>
      </c>
      <c r="AZ13" s="17">
        <v>538613290.53570497</v>
      </c>
      <c r="BA13" s="17">
        <v>386693306</v>
      </c>
      <c r="BB13" s="17">
        <v>22359387.654712498</v>
      </c>
      <c r="BC13" s="17">
        <v>498113195.844311</v>
      </c>
      <c r="BD13" s="17">
        <v>29727137.0794698</v>
      </c>
      <c r="BE13" s="17">
        <v>527840332.92378098</v>
      </c>
      <c r="BF13" s="17">
        <v>950</v>
      </c>
      <c r="BG13" s="17">
        <v>975</v>
      </c>
      <c r="BH13" s="17" t="s">
        <v>797</v>
      </c>
      <c r="BI13" s="17" t="s">
        <v>806</v>
      </c>
    </row>
    <row r="14" spans="1:61" x14ac:dyDescent="0.25">
      <c r="A14" s="17" t="s">
        <v>94</v>
      </c>
      <c r="B14" s="17" t="s">
        <v>1</v>
      </c>
      <c r="C14" s="17">
        <v>0.5</v>
      </c>
      <c r="D14" s="17">
        <v>405369148.553801</v>
      </c>
      <c r="E14" s="17">
        <v>3510572308.5284901</v>
      </c>
      <c r="F14" s="17">
        <v>712320380.22864401</v>
      </c>
      <c r="G14" s="17">
        <v>4222892688.7571201</v>
      </c>
      <c r="H14" s="17">
        <v>35956424.242424197</v>
      </c>
      <c r="I14" s="17">
        <v>394630202.23595399</v>
      </c>
      <c r="J14" s="17">
        <v>3276650845.2122102</v>
      </c>
      <c r="K14" s="17">
        <v>702641178.50255299</v>
      </c>
      <c r="L14" s="17">
        <v>3979292023.7147598</v>
      </c>
      <c r="M14" s="17">
        <v>190692557.00757501</v>
      </c>
      <c r="N14" s="17">
        <v>365078219.23620403</v>
      </c>
      <c r="O14" s="17">
        <v>2721455719.9103198</v>
      </c>
      <c r="P14" s="17">
        <v>664646187.17406797</v>
      </c>
      <c r="Q14" s="17">
        <v>3386101907.0843902</v>
      </c>
      <c r="R14" s="17">
        <v>380302191.28787798</v>
      </c>
      <c r="S14" s="17">
        <v>328943611.43347901</v>
      </c>
      <c r="T14" s="17">
        <v>2296243460.3485398</v>
      </c>
      <c r="U14" s="17">
        <v>619251660.39209402</v>
      </c>
      <c r="V14" s="17">
        <v>2915495120.7406301</v>
      </c>
      <c r="W14" s="17">
        <v>586910692.99242306</v>
      </c>
      <c r="X14" s="17">
        <v>295585128.85206699</v>
      </c>
      <c r="Y14" s="17">
        <v>1971869805.7205501</v>
      </c>
      <c r="Z14" s="17">
        <v>570497792.16489005</v>
      </c>
      <c r="AA14" s="17">
        <v>2542367597.8854499</v>
      </c>
      <c r="AB14" s="17">
        <v>806301957.38636303</v>
      </c>
      <c r="AC14" s="17">
        <v>264371016.080484</v>
      </c>
      <c r="AD14" s="17">
        <v>1714087018.5306001</v>
      </c>
      <c r="AE14" s="17">
        <v>520447747.867432</v>
      </c>
      <c r="AF14" s="17">
        <v>2234534766.3980398</v>
      </c>
      <c r="AG14" s="17">
        <v>1020407537.6893899</v>
      </c>
      <c r="AH14" s="17">
        <v>239871543.308622</v>
      </c>
      <c r="AI14" s="17">
        <v>1516162944.5544</v>
      </c>
      <c r="AJ14" s="17">
        <v>473092398.09467298</v>
      </c>
      <c r="AK14" s="17">
        <v>1989255342.6490901</v>
      </c>
      <c r="AL14" s="17">
        <v>1250081458.5227301</v>
      </c>
      <c r="AM14" s="17">
        <v>210696830.711299</v>
      </c>
      <c r="AN14" s="17">
        <v>1339785393.9741299</v>
      </c>
      <c r="AO14" s="17">
        <v>421196027.79660398</v>
      </c>
      <c r="AP14" s="17">
        <v>1760981421.77074</v>
      </c>
      <c r="AQ14" s="17">
        <v>1472523150.65697</v>
      </c>
      <c r="AR14" s="17">
        <v>188466856.70226699</v>
      </c>
      <c r="AS14" s="17">
        <v>1197830629.84219</v>
      </c>
      <c r="AT14" s="17">
        <v>376668367.62881702</v>
      </c>
      <c r="AU14" s="17">
        <v>1574498997.47101</v>
      </c>
      <c r="AV14" s="17">
        <v>1692185403.8766601</v>
      </c>
      <c r="AW14" s="17">
        <v>165104050.48185799</v>
      </c>
      <c r="AX14" s="17">
        <v>1083726160.57882</v>
      </c>
      <c r="AY14" s="17">
        <v>331327890.969688</v>
      </c>
      <c r="AZ14" s="17">
        <v>1415054051.5485101</v>
      </c>
      <c r="BA14" s="17">
        <v>1907120813.97212</v>
      </c>
      <c r="BB14" s="17">
        <v>146802303.18783</v>
      </c>
      <c r="BC14" s="17">
        <v>994675673.86185396</v>
      </c>
      <c r="BD14" s="17">
        <v>286975225.601753</v>
      </c>
      <c r="BE14" s="17">
        <v>1281650899.4635999</v>
      </c>
      <c r="BF14" s="17">
        <v>500</v>
      </c>
      <c r="BG14" s="17">
        <v>240</v>
      </c>
      <c r="BH14" s="17" t="s">
        <v>797</v>
      </c>
      <c r="BI14" s="17" t="s">
        <v>806</v>
      </c>
    </row>
    <row r="15" spans="1:61" x14ac:dyDescent="0.25">
      <c r="A15" s="17" t="s">
        <v>95</v>
      </c>
      <c r="B15" s="17" t="s">
        <v>1</v>
      </c>
      <c r="C15" s="17">
        <v>0.75</v>
      </c>
      <c r="D15" s="17">
        <v>466346258.05754799</v>
      </c>
      <c r="E15" s="17">
        <v>3881883750.72118</v>
      </c>
      <c r="F15" s="17">
        <v>774774354.26250398</v>
      </c>
      <c r="G15" s="17">
        <v>4656658104.9836903</v>
      </c>
      <c r="H15" s="17">
        <v>35956424.242424197</v>
      </c>
      <c r="I15" s="17">
        <v>453961197.59655201</v>
      </c>
      <c r="J15" s="17">
        <v>3617241932.1672301</v>
      </c>
      <c r="K15" s="17">
        <v>764405408.272421</v>
      </c>
      <c r="L15" s="17">
        <v>4381647340.4396496</v>
      </c>
      <c r="M15" s="17">
        <v>190692557.00757501</v>
      </c>
      <c r="N15" s="17">
        <v>420090717.458085</v>
      </c>
      <c r="O15" s="17">
        <v>2995429137.6691098</v>
      </c>
      <c r="P15" s="17">
        <v>723825945.78694105</v>
      </c>
      <c r="Q15" s="17">
        <v>3719255083.4560599</v>
      </c>
      <c r="R15" s="17">
        <v>380302191.28787798</v>
      </c>
      <c r="S15" s="17">
        <v>379125332.47847801</v>
      </c>
      <c r="T15" s="17">
        <v>2521446119.0531802</v>
      </c>
      <c r="U15" s="17">
        <v>675409165.95124197</v>
      </c>
      <c r="V15" s="17">
        <v>3196855285.0044398</v>
      </c>
      <c r="W15" s="17">
        <v>586910692.99242198</v>
      </c>
      <c r="X15" s="17">
        <v>341348139.27043903</v>
      </c>
      <c r="Y15" s="17">
        <v>2163221891.4402699</v>
      </c>
      <c r="Z15" s="17">
        <v>623460737.53465104</v>
      </c>
      <c r="AA15" s="17">
        <v>2786682628.9749298</v>
      </c>
      <c r="AB15" s="17">
        <v>806301957.38636196</v>
      </c>
      <c r="AC15" s="17">
        <v>305969280.64696902</v>
      </c>
      <c r="AD15" s="17">
        <v>1881201498.05023</v>
      </c>
      <c r="AE15" s="17">
        <v>570365419.30744302</v>
      </c>
      <c r="AF15" s="17">
        <v>2451566917.3576798</v>
      </c>
      <c r="AG15" s="17">
        <v>1020407537.6893899</v>
      </c>
      <c r="AH15" s="17">
        <v>278012802.52036899</v>
      </c>
      <c r="AI15" s="17">
        <v>1666883864.5787399</v>
      </c>
      <c r="AJ15" s="17">
        <v>519909209.74325901</v>
      </c>
      <c r="AK15" s="17">
        <v>2186793074.32201</v>
      </c>
      <c r="AL15" s="17">
        <v>1250081458.5227201</v>
      </c>
      <c r="AM15" s="17">
        <v>245670756.145293</v>
      </c>
      <c r="AN15" s="17">
        <v>1478272879.10725</v>
      </c>
      <c r="AO15" s="17">
        <v>465621827.69284397</v>
      </c>
      <c r="AP15" s="17">
        <v>1943894706.8001001</v>
      </c>
      <c r="AQ15" s="17">
        <v>1472523150.65697</v>
      </c>
      <c r="AR15" s="17">
        <v>220084627.091438</v>
      </c>
      <c r="AS15" s="17">
        <v>1323937398.7105999</v>
      </c>
      <c r="AT15" s="17">
        <v>417783481.12244701</v>
      </c>
      <c r="AU15" s="17">
        <v>1741720879.83305</v>
      </c>
      <c r="AV15" s="17">
        <v>1692185403.8766601</v>
      </c>
      <c r="AW15" s="17">
        <v>193783370.233513</v>
      </c>
      <c r="AX15" s="17">
        <v>1199851041.5241001</v>
      </c>
      <c r="AY15" s="17">
        <v>369321906.22657597</v>
      </c>
      <c r="AZ15" s="17">
        <v>1569172947.75068</v>
      </c>
      <c r="BA15" s="17">
        <v>1907120813.97212</v>
      </c>
      <c r="BB15" s="17">
        <v>173039390.56052899</v>
      </c>
      <c r="BC15" s="17">
        <v>1104451647.17535</v>
      </c>
      <c r="BD15" s="17">
        <v>322177304.99552</v>
      </c>
      <c r="BE15" s="17">
        <v>1426628952.1708701</v>
      </c>
      <c r="BF15" s="17">
        <v>750</v>
      </c>
      <c r="BG15" s="17">
        <v>258</v>
      </c>
      <c r="BH15" s="17" t="s">
        <v>797</v>
      </c>
      <c r="BI15" s="17" t="s">
        <v>806</v>
      </c>
    </row>
    <row r="16" spans="1:61" x14ac:dyDescent="0.25">
      <c r="A16" s="17" t="s">
        <v>96</v>
      </c>
      <c r="B16" s="17" t="s">
        <v>1</v>
      </c>
      <c r="C16" s="17">
        <v>0.95</v>
      </c>
      <c r="D16" s="17">
        <v>521086532.39363599</v>
      </c>
      <c r="E16" s="17">
        <v>4242780395.6547399</v>
      </c>
      <c r="F16" s="17">
        <v>885965115.80539703</v>
      </c>
      <c r="G16" s="17">
        <v>5128745511.4601297</v>
      </c>
      <c r="H16" s="17">
        <v>35956424.242424197</v>
      </c>
      <c r="I16" s="17">
        <v>507307010.65558702</v>
      </c>
      <c r="J16" s="17">
        <v>3961255522.0201602</v>
      </c>
      <c r="K16" s="17">
        <v>873976973.10528898</v>
      </c>
      <c r="L16" s="17">
        <v>4835232495.1254396</v>
      </c>
      <c r="M16" s="17">
        <v>190692557.00757501</v>
      </c>
      <c r="N16" s="17">
        <v>469512669.57672399</v>
      </c>
      <c r="O16" s="17">
        <v>3295362913.28686</v>
      </c>
      <c r="P16" s="17">
        <v>827081870.03898501</v>
      </c>
      <c r="Q16" s="17">
        <v>4122444783.32585</v>
      </c>
      <c r="R16" s="17">
        <v>380302191.28787798</v>
      </c>
      <c r="S16" s="17">
        <v>423586443.25777</v>
      </c>
      <c r="T16" s="17">
        <v>2781549727.55373</v>
      </c>
      <c r="U16" s="17">
        <v>771157318.15275896</v>
      </c>
      <c r="V16" s="17">
        <v>3552707045.70648</v>
      </c>
      <c r="W16" s="17">
        <v>586910692.99242401</v>
      </c>
      <c r="X16" s="17">
        <v>381121189.29296798</v>
      </c>
      <c r="Y16" s="17">
        <v>2388365933.8245602</v>
      </c>
      <c r="Z16" s="17">
        <v>711077914.16674304</v>
      </c>
      <c r="AA16" s="17">
        <v>3099443847.9913001</v>
      </c>
      <c r="AB16" s="17">
        <v>806301957.38636303</v>
      </c>
      <c r="AC16" s="17">
        <v>341333037.43947899</v>
      </c>
      <c r="AD16" s="17">
        <v>2074435940.0740199</v>
      </c>
      <c r="AE16" s="17">
        <v>649590167.51629102</v>
      </c>
      <c r="AF16" s="17">
        <v>2724026107.5903101</v>
      </c>
      <c r="AG16" s="17">
        <v>1020407537.6893899</v>
      </c>
      <c r="AH16" s="17">
        <v>309927559.91889501</v>
      </c>
      <c r="AI16" s="17">
        <v>1833527481.58708</v>
      </c>
      <c r="AJ16" s="17">
        <v>591194565.68098295</v>
      </c>
      <c r="AK16" s="17">
        <v>2424722047.2680502</v>
      </c>
      <c r="AL16" s="17">
        <v>1250081458.5227201</v>
      </c>
      <c r="AM16" s="17">
        <v>273107813.98317498</v>
      </c>
      <c r="AN16" s="17">
        <v>1619443037.9456</v>
      </c>
      <c r="AO16" s="17">
        <v>527735502.84048301</v>
      </c>
      <c r="AP16" s="17">
        <v>2147178540.7860799</v>
      </c>
      <c r="AQ16" s="17">
        <v>1472523150.65697</v>
      </c>
      <c r="AR16" s="17">
        <v>244489970.41280699</v>
      </c>
      <c r="AS16" s="17">
        <v>1445587330.4621401</v>
      </c>
      <c r="AT16" s="17">
        <v>472678919.02078903</v>
      </c>
      <c r="AU16" s="17">
        <v>1918266249.4829199</v>
      </c>
      <c r="AV16" s="17">
        <v>1692185403.8766601</v>
      </c>
      <c r="AW16" s="17">
        <v>214767641.75125501</v>
      </c>
      <c r="AX16" s="17">
        <v>1304961220.43626</v>
      </c>
      <c r="AY16" s="17">
        <v>416780670.91832298</v>
      </c>
      <c r="AZ16" s="17">
        <v>1721741891.3545699</v>
      </c>
      <c r="BA16" s="17">
        <v>1907120813.97212</v>
      </c>
      <c r="BB16" s="17">
        <v>191409786.016947</v>
      </c>
      <c r="BC16" s="17">
        <v>1196284132.2960601</v>
      </c>
      <c r="BD16" s="17">
        <v>362334893.73497599</v>
      </c>
      <c r="BE16" s="17">
        <v>1558619026.0310299</v>
      </c>
      <c r="BF16" s="17">
        <v>950</v>
      </c>
      <c r="BG16" s="17">
        <v>452</v>
      </c>
      <c r="BH16" s="17" t="s">
        <v>797</v>
      </c>
      <c r="BI16" s="17" t="s">
        <v>806</v>
      </c>
    </row>
    <row r="21" spans="1:61" x14ac:dyDescent="0.25">
      <c r="A21" t="s">
        <v>7</v>
      </c>
      <c r="B21" t="s">
        <v>0</v>
      </c>
      <c r="C21" t="s">
        <v>8</v>
      </c>
      <c r="D21" t="s">
        <v>9</v>
      </c>
      <c r="E21" t="s">
        <v>10</v>
      </c>
      <c r="F21" t="s">
        <v>11</v>
      </c>
      <c r="G21" t="s">
        <v>12</v>
      </c>
      <c r="H21" t="s">
        <v>13</v>
      </c>
      <c r="I21" t="s">
        <v>14</v>
      </c>
      <c r="J21" t="s">
        <v>15</v>
      </c>
      <c r="K21" t="s">
        <v>16</v>
      </c>
      <c r="L21" t="s">
        <v>17</v>
      </c>
      <c r="M21" t="s">
        <v>18</v>
      </c>
      <c r="N21" t="s">
        <v>19</v>
      </c>
      <c r="O21" t="s">
        <v>20</v>
      </c>
      <c r="P21" t="s">
        <v>21</v>
      </c>
      <c r="Q21" t="s">
        <v>22</v>
      </c>
      <c r="R21" t="s">
        <v>23</v>
      </c>
      <c r="S21" t="s">
        <v>24</v>
      </c>
      <c r="T21" t="s">
        <v>25</v>
      </c>
      <c r="U21" t="s">
        <v>26</v>
      </c>
      <c r="V21" t="s">
        <v>27</v>
      </c>
      <c r="W21" t="s">
        <v>28</v>
      </c>
      <c r="X21" t="s">
        <v>29</v>
      </c>
      <c r="Y21" t="s">
        <v>30</v>
      </c>
      <c r="Z21" t="s">
        <v>31</v>
      </c>
      <c r="AA21" t="s">
        <v>32</v>
      </c>
      <c r="AB21" t="s">
        <v>33</v>
      </c>
      <c r="AC21" t="s">
        <v>34</v>
      </c>
      <c r="AD21" t="s">
        <v>35</v>
      </c>
      <c r="AE21" t="s">
        <v>36</v>
      </c>
      <c r="AF21" t="s">
        <v>37</v>
      </c>
      <c r="AG21" t="s">
        <v>38</v>
      </c>
      <c r="AH21" t="s">
        <v>39</v>
      </c>
      <c r="AI21" t="s">
        <v>40</v>
      </c>
      <c r="AJ21" t="s">
        <v>41</v>
      </c>
      <c r="AK21" t="s">
        <v>42</v>
      </c>
      <c r="AL21" t="s">
        <v>43</v>
      </c>
      <c r="AM21" t="s">
        <v>44</v>
      </c>
      <c r="AN21" t="s">
        <v>45</v>
      </c>
      <c r="AO21" t="s">
        <v>46</v>
      </c>
      <c r="AP21" t="s">
        <v>47</v>
      </c>
      <c r="AQ21" t="s">
        <v>48</v>
      </c>
      <c r="AR21" t="s">
        <v>49</v>
      </c>
      <c r="AS21" t="s">
        <v>50</v>
      </c>
      <c r="AT21" t="s">
        <v>51</v>
      </c>
      <c r="AU21" t="s">
        <v>52</v>
      </c>
      <c r="AV21" t="s">
        <v>53</v>
      </c>
      <c r="AW21" t="s">
        <v>54</v>
      </c>
      <c r="AX21" t="s">
        <v>55</v>
      </c>
      <c r="AY21" t="s">
        <v>56</v>
      </c>
      <c r="AZ21" t="s">
        <v>57</v>
      </c>
      <c r="BA21" t="s">
        <v>58</v>
      </c>
      <c r="BB21" t="s">
        <v>59</v>
      </c>
      <c r="BC21" t="s">
        <v>60</v>
      </c>
      <c r="BD21" t="s">
        <v>61</v>
      </c>
      <c r="BE21" t="s">
        <v>62</v>
      </c>
      <c r="BF21" t="s">
        <v>76</v>
      </c>
      <c r="BG21" t="s">
        <v>77</v>
      </c>
      <c r="BH21" t="s">
        <v>795</v>
      </c>
      <c r="BI21" t="s">
        <v>796</v>
      </c>
    </row>
    <row r="22" spans="1:61" x14ac:dyDescent="0.25">
      <c r="A22">
        <f>IF(A21=A1,0,1)</f>
        <v>0</v>
      </c>
      <c r="B22">
        <f t="shared" ref="B22:BI22" si="0">IF(B21=B1,0,1)</f>
        <v>0</v>
      </c>
      <c r="C22">
        <f t="shared" si="0"/>
        <v>0</v>
      </c>
      <c r="D22">
        <f t="shared" si="0"/>
        <v>0</v>
      </c>
      <c r="E22">
        <f t="shared" si="0"/>
        <v>0</v>
      </c>
      <c r="F22">
        <f t="shared" si="0"/>
        <v>0</v>
      </c>
      <c r="G22">
        <f t="shared" si="0"/>
        <v>0</v>
      </c>
      <c r="H22">
        <f t="shared" si="0"/>
        <v>0</v>
      </c>
      <c r="I22">
        <f t="shared" si="0"/>
        <v>0</v>
      </c>
      <c r="J22">
        <f t="shared" si="0"/>
        <v>0</v>
      </c>
      <c r="K22">
        <f t="shared" si="0"/>
        <v>0</v>
      </c>
      <c r="L22">
        <f t="shared" si="0"/>
        <v>0</v>
      </c>
      <c r="M22">
        <f t="shared" si="0"/>
        <v>0</v>
      </c>
      <c r="N22">
        <f t="shared" si="0"/>
        <v>0</v>
      </c>
      <c r="O22">
        <f t="shared" si="0"/>
        <v>0</v>
      </c>
      <c r="P22">
        <f t="shared" si="0"/>
        <v>0</v>
      </c>
      <c r="Q22">
        <f t="shared" si="0"/>
        <v>0</v>
      </c>
      <c r="R22">
        <f t="shared" si="0"/>
        <v>0</v>
      </c>
      <c r="S22">
        <f t="shared" si="0"/>
        <v>0</v>
      </c>
      <c r="T22">
        <f t="shared" si="0"/>
        <v>0</v>
      </c>
      <c r="U22">
        <f t="shared" si="0"/>
        <v>0</v>
      </c>
      <c r="V22">
        <f t="shared" si="0"/>
        <v>0</v>
      </c>
      <c r="W22">
        <f t="shared" si="0"/>
        <v>0</v>
      </c>
      <c r="X22">
        <f t="shared" si="0"/>
        <v>0</v>
      </c>
      <c r="Y22">
        <f t="shared" si="0"/>
        <v>0</v>
      </c>
      <c r="Z22">
        <f t="shared" si="0"/>
        <v>0</v>
      </c>
      <c r="AA22">
        <f t="shared" si="0"/>
        <v>0</v>
      </c>
      <c r="AB22">
        <f t="shared" si="0"/>
        <v>0</v>
      </c>
      <c r="AC22">
        <f t="shared" si="0"/>
        <v>0</v>
      </c>
      <c r="AD22">
        <f t="shared" si="0"/>
        <v>0</v>
      </c>
      <c r="AE22">
        <f t="shared" si="0"/>
        <v>0</v>
      </c>
      <c r="AF22">
        <f t="shared" si="0"/>
        <v>0</v>
      </c>
      <c r="AG22">
        <f t="shared" si="0"/>
        <v>0</v>
      </c>
      <c r="AH22">
        <f t="shared" si="0"/>
        <v>0</v>
      </c>
      <c r="AI22">
        <f t="shared" si="0"/>
        <v>0</v>
      </c>
      <c r="AJ22">
        <f t="shared" si="0"/>
        <v>0</v>
      </c>
      <c r="AK22">
        <f t="shared" si="0"/>
        <v>0</v>
      </c>
      <c r="AL22">
        <f t="shared" si="0"/>
        <v>0</v>
      </c>
      <c r="AM22">
        <f t="shared" si="0"/>
        <v>0</v>
      </c>
      <c r="AN22">
        <f t="shared" si="0"/>
        <v>0</v>
      </c>
      <c r="AO22">
        <f t="shared" si="0"/>
        <v>0</v>
      </c>
      <c r="AP22">
        <f t="shared" si="0"/>
        <v>0</v>
      </c>
      <c r="AQ22">
        <f t="shared" si="0"/>
        <v>0</v>
      </c>
      <c r="AR22">
        <f t="shared" si="0"/>
        <v>0</v>
      </c>
      <c r="AS22">
        <f t="shared" si="0"/>
        <v>0</v>
      </c>
      <c r="AT22">
        <f t="shared" si="0"/>
        <v>0</v>
      </c>
      <c r="AU22">
        <f t="shared" si="0"/>
        <v>0</v>
      </c>
      <c r="AV22">
        <f t="shared" si="0"/>
        <v>0</v>
      </c>
      <c r="AW22">
        <f t="shared" si="0"/>
        <v>0</v>
      </c>
      <c r="AX22">
        <f t="shared" si="0"/>
        <v>0</v>
      </c>
      <c r="AY22">
        <f t="shared" si="0"/>
        <v>0</v>
      </c>
      <c r="AZ22">
        <f t="shared" si="0"/>
        <v>0</v>
      </c>
      <c r="BA22">
        <f t="shared" si="0"/>
        <v>0</v>
      </c>
      <c r="BB22">
        <f t="shared" si="0"/>
        <v>0</v>
      </c>
      <c r="BC22">
        <f t="shared" si="0"/>
        <v>0</v>
      </c>
      <c r="BD22">
        <f t="shared" si="0"/>
        <v>0</v>
      </c>
      <c r="BE22">
        <f t="shared" si="0"/>
        <v>0</v>
      </c>
      <c r="BF22">
        <f t="shared" si="0"/>
        <v>0</v>
      </c>
      <c r="BG22">
        <f t="shared" si="0"/>
        <v>0</v>
      </c>
      <c r="BH22">
        <f t="shared" si="0"/>
        <v>0</v>
      </c>
      <c r="BI22">
        <f t="shared" si="0"/>
        <v>0</v>
      </c>
    </row>
    <row r="28" spans="1:61" x14ac:dyDescent="0.25">
      <c r="E28" s="15"/>
      <c r="F28" s="10"/>
    </row>
  </sheetData>
  <autoFilter ref="A1:BI16" xr:uid="{A09D67B6-9C03-40AA-8BCA-A4C9F7B28DF5}">
    <sortState xmlns:xlrd2="http://schemas.microsoft.com/office/spreadsheetml/2017/richdata2" ref="A2:BI16">
      <sortCondition ref="A1:A16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00DAD-793C-4139-93C2-1C1834D8153F}">
  <sheetPr codeName="Sheet2">
    <tabColor theme="1"/>
  </sheetPr>
  <dimension ref="A1:BD786"/>
  <sheetViews>
    <sheetView zoomScale="70" zoomScaleNormal="70" workbookViewId="0">
      <selection sqref="A1:BD772"/>
    </sheetView>
  </sheetViews>
  <sheetFormatPr defaultRowHeight="15" x14ac:dyDescent="0.25"/>
  <cols>
    <col min="3" max="12" width="14.5703125" customWidth="1"/>
    <col min="13" max="14" width="32.42578125" customWidth="1"/>
    <col min="15" max="15" width="33.5703125" customWidth="1"/>
    <col min="16" max="16" width="39" customWidth="1"/>
    <col min="17" max="17" width="55.85546875" customWidth="1"/>
    <col min="18" max="18" width="28" bestFit="1" customWidth="1"/>
    <col min="19" max="19" width="14.140625" bestFit="1" customWidth="1"/>
    <col min="20" max="20" width="13" bestFit="1" customWidth="1"/>
    <col min="21" max="21" width="14.5703125" bestFit="1" customWidth="1"/>
    <col min="22" max="22" width="18" bestFit="1" customWidth="1"/>
    <col min="23" max="23" width="24" bestFit="1" customWidth="1"/>
    <col min="24" max="24" width="22.85546875" bestFit="1" customWidth="1"/>
    <col min="25" max="25" width="20.5703125" bestFit="1" customWidth="1"/>
    <col min="26" max="26" width="24" bestFit="1" customWidth="1"/>
    <col min="27" max="27" width="18.42578125" bestFit="1" customWidth="1"/>
    <col min="28" max="28" width="17.28515625" bestFit="1" customWidth="1"/>
    <col min="29" max="29" width="19" bestFit="1" customWidth="1"/>
    <col min="30" max="30" width="22.42578125" bestFit="1" customWidth="1"/>
    <col min="31" max="31" width="28.28515625" bestFit="1" customWidth="1"/>
    <col min="32" max="32" width="26.7109375" bestFit="1" customWidth="1"/>
    <col min="33" max="33" width="25" bestFit="1" customWidth="1"/>
    <col min="34" max="34" width="28.42578125" bestFit="1" customWidth="1"/>
    <col min="35" max="35" width="14.28515625" bestFit="1" customWidth="1"/>
    <col min="36" max="36" width="23" bestFit="1" customWidth="1"/>
    <col min="37" max="45" width="28.5703125" bestFit="1" customWidth="1"/>
    <col min="46" max="46" width="29.7109375" bestFit="1" customWidth="1"/>
    <col min="47" max="55" width="22.5703125" bestFit="1" customWidth="1"/>
    <col min="56" max="56" width="23.5703125" bestFit="1" customWidth="1"/>
  </cols>
  <sheetData>
    <row r="1" spans="1:56" x14ac:dyDescent="0.25">
      <c r="A1" s="16" t="s">
        <v>97</v>
      </c>
      <c r="B1" s="16" t="s">
        <v>98</v>
      </c>
      <c r="C1" s="16" t="s">
        <v>99</v>
      </c>
      <c r="D1" s="16" t="s">
        <v>100</v>
      </c>
      <c r="E1" s="16" t="s">
        <v>101</v>
      </c>
      <c r="F1" s="16" t="s">
        <v>102</v>
      </c>
      <c r="G1" s="16" t="s">
        <v>103</v>
      </c>
      <c r="H1" s="16" t="s">
        <v>104</v>
      </c>
      <c r="I1" s="16" t="s">
        <v>105</v>
      </c>
      <c r="J1" s="16" t="s">
        <v>106</v>
      </c>
      <c r="K1" s="16" t="s">
        <v>107</v>
      </c>
      <c r="L1" s="16" t="s">
        <v>108</v>
      </c>
      <c r="M1" s="16" t="s">
        <v>795</v>
      </c>
      <c r="N1" s="16" t="s">
        <v>796</v>
      </c>
      <c r="O1" s="16" t="s">
        <v>0</v>
      </c>
      <c r="P1" s="16" t="s">
        <v>109</v>
      </c>
      <c r="Q1" s="16" t="s">
        <v>110</v>
      </c>
      <c r="R1" s="16" t="s">
        <v>111</v>
      </c>
      <c r="S1" s="16" t="s">
        <v>112</v>
      </c>
      <c r="T1" s="16" t="s">
        <v>113</v>
      </c>
      <c r="U1" s="16" t="s">
        <v>114</v>
      </c>
      <c r="V1" s="16" t="s">
        <v>115</v>
      </c>
      <c r="W1" s="16" t="s">
        <v>116</v>
      </c>
      <c r="X1" s="16" t="s">
        <v>117</v>
      </c>
      <c r="Y1" s="16" t="s">
        <v>118</v>
      </c>
      <c r="Z1" s="16" t="s">
        <v>119</v>
      </c>
      <c r="AA1" s="16" t="s">
        <v>120</v>
      </c>
      <c r="AB1" s="16" t="s">
        <v>121</v>
      </c>
      <c r="AC1" s="16" t="s">
        <v>122</v>
      </c>
      <c r="AD1" s="16" t="s">
        <v>123</v>
      </c>
      <c r="AE1" s="16" t="s">
        <v>124</v>
      </c>
      <c r="AF1" s="16" t="s">
        <v>125</v>
      </c>
      <c r="AG1" s="16" t="s">
        <v>126</v>
      </c>
      <c r="AH1" s="16" t="s">
        <v>127</v>
      </c>
      <c r="AI1" s="16" t="s">
        <v>128</v>
      </c>
      <c r="AJ1" s="16" t="s">
        <v>129</v>
      </c>
      <c r="AK1" s="16" t="s">
        <v>15</v>
      </c>
      <c r="AL1" s="16" t="s">
        <v>20</v>
      </c>
      <c r="AM1" s="16" t="s">
        <v>25</v>
      </c>
      <c r="AN1" s="16" t="s">
        <v>30</v>
      </c>
      <c r="AO1" s="16" t="s">
        <v>35</v>
      </c>
      <c r="AP1" s="16" t="s">
        <v>40</v>
      </c>
      <c r="AQ1" s="16" t="s">
        <v>45</v>
      </c>
      <c r="AR1" s="16" t="s">
        <v>50</v>
      </c>
      <c r="AS1" s="16" t="s">
        <v>55</v>
      </c>
      <c r="AT1" s="16" t="s">
        <v>60</v>
      </c>
      <c r="AU1" s="16" t="s">
        <v>14</v>
      </c>
      <c r="AV1" s="16" t="s">
        <v>19</v>
      </c>
      <c r="AW1" s="16" t="s">
        <v>24</v>
      </c>
      <c r="AX1" s="16" t="s">
        <v>29</v>
      </c>
      <c r="AY1" s="16" t="s">
        <v>34</v>
      </c>
      <c r="AZ1" s="16" t="s">
        <v>39</v>
      </c>
      <c r="BA1" s="16" t="s">
        <v>44</v>
      </c>
      <c r="BB1" s="16" t="s">
        <v>49</v>
      </c>
      <c r="BC1" s="16" t="s">
        <v>54</v>
      </c>
      <c r="BD1" s="16" t="s">
        <v>59</v>
      </c>
    </row>
    <row r="2" spans="1:56" x14ac:dyDescent="0.25">
      <c r="A2" s="16" t="s">
        <v>432</v>
      </c>
      <c r="B2" s="16">
        <v>13001</v>
      </c>
      <c r="C2" s="16">
        <v>0</v>
      </c>
      <c r="D2" s="16">
        <v>0</v>
      </c>
      <c r="E2" s="16">
        <v>0</v>
      </c>
      <c r="F2" s="16">
        <v>0</v>
      </c>
      <c r="G2" s="16">
        <v>0</v>
      </c>
      <c r="H2" s="16">
        <v>0</v>
      </c>
      <c r="I2" s="16">
        <v>0</v>
      </c>
      <c r="J2" s="16">
        <v>0</v>
      </c>
      <c r="K2" s="16">
        <v>0</v>
      </c>
      <c r="L2" s="16">
        <v>0</v>
      </c>
      <c r="M2" s="16" t="s">
        <v>797</v>
      </c>
      <c r="N2" s="16" t="s">
        <v>806</v>
      </c>
      <c r="O2" s="16" t="s">
        <v>3</v>
      </c>
      <c r="P2" s="16">
        <v>13001</v>
      </c>
      <c r="Q2" s="16">
        <v>1097714.8629999999</v>
      </c>
      <c r="R2" s="16">
        <v>78062.952207999901</v>
      </c>
      <c r="S2" s="16">
        <v>8105824.2982456004</v>
      </c>
      <c r="T2" s="16">
        <v>5592915.9210526301</v>
      </c>
      <c r="U2" s="16">
        <v>2512908.3771929699</v>
      </c>
      <c r="V2" s="16">
        <v>0.31001268775796897</v>
      </c>
      <c r="W2" s="16">
        <v>6509205.9687774898</v>
      </c>
      <c r="X2" s="16">
        <v>2511931.40286336</v>
      </c>
      <c r="Y2" s="16">
        <v>3997274.5659141201</v>
      </c>
      <c r="Z2" s="16">
        <v>0.61409557249958402</v>
      </c>
      <c r="AA2" s="16">
        <v>437062.14912280702</v>
      </c>
      <c r="AB2" s="16">
        <v>412714.78070175397</v>
      </c>
      <c r="AC2" s="16">
        <v>24347.368421052601</v>
      </c>
      <c r="AD2" s="16">
        <v>5.5706879376121503E-2</v>
      </c>
      <c r="AE2" s="16">
        <v>309988.18148327502</v>
      </c>
      <c r="AF2" s="16">
        <v>90569.122946538293</v>
      </c>
      <c r="AG2" s="16">
        <v>219419.05853673699</v>
      </c>
      <c r="AH2" s="16">
        <v>0.70783040013599696</v>
      </c>
      <c r="AI2" s="16">
        <v>2821496.7511061202</v>
      </c>
      <c r="AJ2" s="16">
        <v>-956358.756271263</v>
      </c>
      <c r="AK2" s="16">
        <v>309988.18148327502</v>
      </c>
      <c r="AL2" s="16">
        <v>309988.18148327502</v>
      </c>
      <c r="AM2" s="16">
        <v>309988.18148327502</v>
      </c>
      <c r="AN2" s="16">
        <v>309988.18148327502</v>
      </c>
      <c r="AO2" s="16">
        <v>309988.18148327502</v>
      </c>
      <c r="AP2" s="16">
        <v>309988.18148327502</v>
      </c>
      <c r="AQ2" s="16">
        <v>309988.18148327502</v>
      </c>
      <c r="AR2" s="16">
        <v>309988.18148327502</v>
      </c>
      <c r="AS2" s="16">
        <v>309988.18148327502</v>
      </c>
      <c r="AT2" s="16">
        <v>309988.18148327502</v>
      </c>
      <c r="AU2" s="16">
        <v>437062.14912280702</v>
      </c>
      <c r="AV2" s="16">
        <v>437062.14912280702</v>
      </c>
      <c r="AW2" s="16">
        <v>437062.14912280702</v>
      </c>
      <c r="AX2" s="16">
        <v>437062.14912280702</v>
      </c>
      <c r="AY2" s="16">
        <v>437062.14912280702</v>
      </c>
      <c r="AZ2" s="16">
        <v>437062.14912280702</v>
      </c>
      <c r="BA2" s="16">
        <v>437062.14912280702</v>
      </c>
      <c r="BB2" s="16">
        <v>437062.14912280702</v>
      </c>
      <c r="BC2" s="16">
        <v>437062.14912280702</v>
      </c>
      <c r="BD2" s="16">
        <v>437062.14912280702</v>
      </c>
    </row>
    <row r="3" spans="1:56" x14ac:dyDescent="0.25">
      <c r="A3" s="16" t="s">
        <v>471</v>
      </c>
      <c r="B3" s="16">
        <v>13003</v>
      </c>
      <c r="C3" s="16">
        <v>0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 t="s">
        <v>797</v>
      </c>
      <c r="N3" s="16" t="s">
        <v>806</v>
      </c>
      <c r="O3" s="16" t="s">
        <v>3</v>
      </c>
      <c r="P3" s="16">
        <v>13003</v>
      </c>
      <c r="Q3" s="16">
        <v>500000</v>
      </c>
      <c r="R3" s="16">
        <v>39031.476103999899</v>
      </c>
      <c r="S3" s="16">
        <v>12122489.210526301</v>
      </c>
      <c r="T3" s="16">
        <v>10010283.9035087</v>
      </c>
      <c r="U3" s="16">
        <v>2112205.3070175201</v>
      </c>
      <c r="V3" s="16">
        <v>0.17423858007507501</v>
      </c>
      <c r="W3" s="16">
        <v>5213728.9884434696</v>
      </c>
      <c r="X3" s="16">
        <v>2659362.6619654102</v>
      </c>
      <c r="Y3" s="16">
        <v>2554366.3264780501</v>
      </c>
      <c r="Z3" s="16">
        <v>0.48993078315730498</v>
      </c>
      <c r="AA3" s="16">
        <v>2981399.3421052601</v>
      </c>
      <c r="AB3" s="16">
        <v>2753399.3421052601</v>
      </c>
      <c r="AC3" s="16">
        <v>227999.99999999901</v>
      </c>
      <c r="AD3" s="16">
        <v>7.64741565412035E-2</v>
      </c>
      <c r="AE3" s="16">
        <v>310002.01164672303</v>
      </c>
      <c r="AF3" s="16">
        <v>165790.85432498</v>
      </c>
      <c r="AG3" s="16">
        <v>144211.157321743</v>
      </c>
      <c r="AH3" s="16">
        <v>0.465194262952349</v>
      </c>
      <c r="AI3" s="16">
        <v>2015334.85037405</v>
      </c>
      <c r="AJ3" s="16">
        <v>-394820.31878225598</v>
      </c>
      <c r="AK3" s="16">
        <v>310002.01164672303</v>
      </c>
      <c r="AL3" s="16">
        <v>310002.01164672303</v>
      </c>
      <c r="AM3" s="16">
        <v>310002.01164672303</v>
      </c>
      <c r="AN3" s="16">
        <v>310002.01164672303</v>
      </c>
      <c r="AO3" s="16">
        <v>310002.01164672303</v>
      </c>
      <c r="AP3" s="16">
        <v>310002.01164672303</v>
      </c>
      <c r="AQ3" s="16">
        <v>310002.01164672303</v>
      </c>
      <c r="AR3" s="16">
        <v>310002.01164672303</v>
      </c>
      <c r="AS3" s="16">
        <v>310002.01164672303</v>
      </c>
      <c r="AT3" s="16">
        <v>310002.01164672303</v>
      </c>
      <c r="AU3" s="16">
        <v>2981399.3421052601</v>
      </c>
      <c r="AV3" s="16">
        <v>2981399.3421052601</v>
      </c>
      <c r="AW3" s="16">
        <v>2981399.3421052601</v>
      </c>
      <c r="AX3" s="16">
        <v>2981399.3421052601</v>
      </c>
      <c r="AY3" s="16">
        <v>2981399.3421052601</v>
      </c>
      <c r="AZ3" s="16">
        <v>2981399.3421052601</v>
      </c>
      <c r="BA3" s="16">
        <v>2981399.3421052601</v>
      </c>
      <c r="BB3" s="16">
        <v>2981399.3421052601</v>
      </c>
      <c r="BC3" s="16">
        <v>2981399.3421052601</v>
      </c>
      <c r="BD3" s="16">
        <v>2981399.3421052601</v>
      </c>
    </row>
    <row r="4" spans="1:56" x14ac:dyDescent="0.25">
      <c r="A4" s="16" t="s">
        <v>435</v>
      </c>
      <c r="B4" s="16">
        <v>13005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1</v>
      </c>
      <c r="L4" s="16">
        <v>1</v>
      </c>
      <c r="M4" s="16" t="s">
        <v>797</v>
      </c>
      <c r="N4" s="16" t="s">
        <v>806</v>
      </c>
      <c r="O4" s="16" t="s">
        <v>3</v>
      </c>
      <c r="P4" s="16">
        <v>13005</v>
      </c>
      <c r="Q4" s="16">
        <v>109560</v>
      </c>
      <c r="R4" s="16">
        <v>28133.477118120001</v>
      </c>
      <c r="S4" s="16">
        <v>3865507.98245613</v>
      </c>
      <c r="T4" s="16">
        <v>3059493.2456140299</v>
      </c>
      <c r="U4" s="16">
        <v>806014.73684210598</v>
      </c>
      <c r="V4" s="16">
        <v>0.208514570529994</v>
      </c>
      <c r="W4" s="16">
        <v>2945385.09594402</v>
      </c>
      <c r="X4" s="16">
        <v>2097137.4442884999</v>
      </c>
      <c r="Y4" s="16">
        <v>848247.65165551705</v>
      </c>
      <c r="Z4" s="16">
        <v>0.28799210426630001</v>
      </c>
      <c r="AA4" s="16">
        <v>993179.298245613</v>
      </c>
      <c r="AB4" s="16">
        <v>657702.89473684202</v>
      </c>
      <c r="AC4" s="16">
        <v>335476.40350877098</v>
      </c>
      <c r="AD4" s="16">
        <v>0.33778030220864302</v>
      </c>
      <c r="AE4" s="16">
        <v>677396.96995369799</v>
      </c>
      <c r="AF4" s="16">
        <v>420966.79207017599</v>
      </c>
      <c r="AG4" s="16">
        <v>256430.177883522</v>
      </c>
      <c r="AH4" s="16">
        <v>0.37855229541556701</v>
      </c>
      <c r="AI4" s="16">
        <v>710554.17453739699</v>
      </c>
      <c r="AJ4" s="16">
        <v>118736.700765402</v>
      </c>
      <c r="AK4" s="16">
        <v>677396.96995369799</v>
      </c>
      <c r="AL4" s="16">
        <v>677396.96995369799</v>
      </c>
      <c r="AM4" s="16">
        <v>677396.96995369799</v>
      </c>
      <c r="AN4" s="16">
        <v>677396.96995369799</v>
      </c>
      <c r="AO4" s="16">
        <v>677396.96995369799</v>
      </c>
      <c r="AP4" s="16">
        <v>677396.96995369799</v>
      </c>
      <c r="AQ4" s="16">
        <v>677396.96995369799</v>
      </c>
      <c r="AR4" s="16">
        <v>677396.96995369799</v>
      </c>
      <c r="AS4" s="16">
        <v>420966.79207017599</v>
      </c>
      <c r="AT4" s="16">
        <v>420966.79207017599</v>
      </c>
      <c r="AU4" s="16">
        <v>993179.298245613</v>
      </c>
      <c r="AV4" s="16">
        <v>993179.298245613</v>
      </c>
      <c r="AW4" s="16">
        <v>993179.298245613</v>
      </c>
      <c r="AX4" s="16">
        <v>993179.298245613</v>
      </c>
      <c r="AY4" s="16">
        <v>993179.298245613</v>
      </c>
      <c r="AZ4" s="16">
        <v>993179.298245613</v>
      </c>
      <c r="BA4" s="16">
        <v>993179.298245613</v>
      </c>
      <c r="BB4" s="16">
        <v>993179.298245613</v>
      </c>
      <c r="BC4" s="16">
        <v>657702.89473684202</v>
      </c>
      <c r="BD4" s="16">
        <v>657702.89473684202</v>
      </c>
    </row>
    <row r="5" spans="1:56" x14ac:dyDescent="0.25">
      <c r="A5" s="16" t="s">
        <v>148</v>
      </c>
      <c r="B5" s="16">
        <v>13006</v>
      </c>
      <c r="C5" s="16">
        <v>1</v>
      </c>
      <c r="D5" s="16">
        <v>1</v>
      </c>
      <c r="E5" s="16">
        <v>1</v>
      </c>
      <c r="F5" s="16">
        <v>1</v>
      </c>
      <c r="G5" s="16">
        <v>1</v>
      </c>
      <c r="H5" s="16">
        <v>1</v>
      </c>
      <c r="I5" s="16">
        <v>1</v>
      </c>
      <c r="J5" s="16">
        <v>1</v>
      </c>
      <c r="K5" s="16">
        <v>1</v>
      </c>
      <c r="L5" s="16">
        <v>1</v>
      </c>
      <c r="M5" s="16" t="s">
        <v>797</v>
      </c>
      <c r="N5" s="16" t="s">
        <v>806</v>
      </c>
      <c r="O5" s="16" t="s">
        <v>3</v>
      </c>
      <c r="P5" s="16">
        <v>13006</v>
      </c>
      <c r="Q5" s="16">
        <v>668000</v>
      </c>
      <c r="R5" s="16">
        <v>97578.690259999901</v>
      </c>
      <c r="S5" s="16">
        <v>39360200.043859601</v>
      </c>
      <c r="T5" s="16">
        <v>15129331.535087699</v>
      </c>
      <c r="U5" s="16">
        <v>24230868.5087719</v>
      </c>
      <c r="V5" s="16">
        <v>0.61561853043864301</v>
      </c>
      <c r="W5" s="16">
        <v>26338224.983057499</v>
      </c>
      <c r="X5" s="16">
        <v>7361765.6452746298</v>
      </c>
      <c r="Y5" s="16">
        <v>18976459.337782901</v>
      </c>
      <c r="Z5" s="16">
        <v>0.72049120052660298</v>
      </c>
      <c r="AA5" s="16">
        <v>24019647.807017501</v>
      </c>
      <c r="AB5" s="16">
        <v>7146342.8947368301</v>
      </c>
      <c r="AC5" s="16">
        <v>16873304.912280701</v>
      </c>
      <c r="AD5" s="16">
        <v>0.70247928062255005</v>
      </c>
      <c r="AE5" s="16">
        <v>12973315.827888399</v>
      </c>
      <c r="AF5" s="16">
        <v>3329516.1504724799</v>
      </c>
      <c r="AG5" s="16">
        <v>9643799.6774159893</v>
      </c>
      <c r="AH5" s="16">
        <v>0.74335657940932098</v>
      </c>
      <c r="AI5" s="16">
        <v>18210880.6475229</v>
      </c>
      <c r="AJ5" s="16">
        <v>8878220.9871559907</v>
      </c>
      <c r="AK5" s="16">
        <v>3329516.1504724799</v>
      </c>
      <c r="AL5" s="16">
        <v>3329516.1504724799</v>
      </c>
      <c r="AM5" s="16">
        <v>3329516.1504724799</v>
      </c>
      <c r="AN5" s="16">
        <v>3329516.1504724799</v>
      </c>
      <c r="AO5" s="16">
        <v>3329516.1504724799</v>
      </c>
      <c r="AP5" s="16">
        <v>3329516.1504724799</v>
      </c>
      <c r="AQ5" s="16">
        <v>3329516.1504724799</v>
      </c>
      <c r="AR5" s="16">
        <v>3329516.1504724799</v>
      </c>
      <c r="AS5" s="16">
        <v>3329516.1504724799</v>
      </c>
      <c r="AT5" s="16">
        <v>3329516.1504724799</v>
      </c>
      <c r="AU5" s="16">
        <v>7146342.8947368301</v>
      </c>
      <c r="AV5" s="16">
        <v>7146342.8947368301</v>
      </c>
      <c r="AW5" s="16">
        <v>7146342.8947368301</v>
      </c>
      <c r="AX5" s="16">
        <v>7146342.8947368301</v>
      </c>
      <c r="AY5" s="16">
        <v>7146342.8947368301</v>
      </c>
      <c r="AZ5" s="16">
        <v>7146342.8947368301</v>
      </c>
      <c r="BA5" s="16">
        <v>7146342.8947368301</v>
      </c>
      <c r="BB5" s="16">
        <v>7146342.8947368301</v>
      </c>
      <c r="BC5" s="16">
        <v>7146342.8947368301</v>
      </c>
      <c r="BD5" s="16">
        <v>7146342.8947368301</v>
      </c>
    </row>
    <row r="6" spans="1:56" x14ac:dyDescent="0.25">
      <c r="A6" s="16" t="s">
        <v>336</v>
      </c>
      <c r="B6" s="16">
        <v>13010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1</v>
      </c>
      <c r="M6" s="16" t="s">
        <v>797</v>
      </c>
      <c r="N6" s="16" t="s">
        <v>806</v>
      </c>
      <c r="O6" s="16" t="s">
        <v>3</v>
      </c>
      <c r="P6" s="16">
        <v>13010</v>
      </c>
      <c r="Q6" s="16">
        <v>977660.98600000003</v>
      </c>
      <c r="R6" s="16">
        <v>78062.952207999901</v>
      </c>
      <c r="S6" s="16">
        <v>17689904.868420999</v>
      </c>
      <c r="T6" s="16">
        <v>8807634.4298245609</v>
      </c>
      <c r="U6" s="16">
        <v>8882270.4385964796</v>
      </c>
      <c r="V6" s="16">
        <v>0.50210956501256099</v>
      </c>
      <c r="W6" s="16">
        <v>20895446.374323301</v>
      </c>
      <c r="X6" s="16">
        <v>6857889.7855577096</v>
      </c>
      <c r="Y6" s="16">
        <v>14037556.5887655</v>
      </c>
      <c r="Z6" s="16">
        <v>0.67179979490723796</v>
      </c>
      <c r="AA6" s="16">
        <v>1138645.6578947301</v>
      </c>
      <c r="AB6" s="16">
        <v>423519.868421052</v>
      </c>
      <c r="AC6" s="16">
        <v>715125.78947368404</v>
      </c>
      <c r="AD6" s="16">
        <v>0.62804945903530096</v>
      </c>
      <c r="AE6" s="16">
        <v>805221.33941093995</v>
      </c>
      <c r="AF6" s="16">
        <v>206802.51400984899</v>
      </c>
      <c r="AG6" s="16">
        <v>598418.82540109102</v>
      </c>
      <c r="AH6" s="16">
        <v>0.74317308311633201</v>
      </c>
      <c r="AI6" s="16">
        <v>12981832.650957501</v>
      </c>
      <c r="AJ6" s="16">
        <v>-457305.112406909</v>
      </c>
      <c r="AK6" s="16">
        <v>805221.33941093995</v>
      </c>
      <c r="AL6" s="16">
        <v>805221.33941093995</v>
      </c>
      <c r="AM6" s="16">
        <v>805221.33941093995</v>
      </c>
      <c r="AN6" s="16">
        <v>805221.33941093995</v>
      </c>
      <c r="AO6" s="16">
        <v>805221.33941093995</v>
      </c>
      <c r="AP6" s="16">
        <v>805221.33941093995</v>
      </c>
      <c r="AQ6" s="16">
        <v>805221.33941093995</v>
      </c>
      <c r="AR6" s="16">
        <v>805221.33941093995</v>
      </c>
      <c r="AS6" s="16">
        <v>805221.33941093995</v>
      </c>
      <c r="AT6" s="16">
        <v>206802.51400984899</v>
      </c>
      <c r="AU6" s="16">
        <v>1138645.6578947301</v>
      </c>
      <c r="AV6" s="16">
        <v>1138645.6578947301</v>
      </c>
      <c r="AW6" s="16">
        <v>1138645.6578947301</v>
      </c>
      <c r="AX6" s="16">
        <v>1138645.6578947301</v>
      </c>
      <c r="AY6" s="16">
        <v>1138645.6578947301</v>
      </c>
      <c r="AZ6" s="16">
        <v>1138645.6578947301</v>
      </c>
      <c r="BA6" s="16">
        <v>1138645.6578947301</v>
      </c>
      <c r="BB6" s="16">
        <v>1138645.6578947301</v>
      </c>
      <c r="BC6" s="16">
        <v>1138645.6578947301</v>
      </c>
      <c r="BD6" s="16">
        <v>423519.868421052</v>
      </c>
    </row>
    <row r="7" spans="1:56" x14ac:dyDescent="0.25">
      <c r="A7" s="16" t="s">
        <v>581</v>
      </c>
      <c r="B7" s="16">
        <v>13019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 t="s">
        <v>797</v>
      </c>
      <c r="N7" s="16" t="s">
        <v>806</v>
      </c>
      <c r="O7" s="16" t="s">
        <v>3</v>
      </c>
      <c r="P7" s="16">
        <v>13019</v>
      </c>
      <c r="Q7" s="16">
        <v>988598.01699999999</v>
      </c>
      <c r="R7" s="16">
        <v>78062.952207999901</v>
      </c>
      <c r="S7" s="16">
        <v>10134918.991227999</v>
      </c>
      <c r="T7" s="16">
        <v>6836620.83333332</v>
      </c>
      <c r="U7" s="16">
        <v>3298298.1578947301</v>
      </c>
      <c r="V7" s="16">
        <v>0.32543902528964103</v>
      </c>
      <c r="W7" s="16">
        <v>10488965.467818201</v>
      </c>
      <c r="X7" s="16">
        <v>3643724.99037955</v>
      </c>
      <c r="Y7" s="16">
        <v>6845240.4774386697</v>
      </c>
      <c r="Z7" s="16">
        <v>0.65261350115423</v>
      </c>
      <c r="AA7" s="16">
        <v>267153.114035087</v>
      </c>
      <c r="AB7" s="16">
        <v>267153.114035087</v>
      </c>
      <c r="AC7" s="16">
        <v>0</v>
      </c>
      <c r="AD7" s="16">
        <v>0</v>
      </c>
      <c r="AE7" s="16">
        <v>4901.7583309603797</v>
      </c>
      <c r="AF7" s="16">
        <v>4901.7583309603797</v>
      </c>
      <c r="AG7" s="16">
        <v>0</v>
      </c>
      <c r="AH7" s="16">
        <v>0</v>
      </c>
      <c r="AI7" s="16">
        <v>5778579.5086306697</v>
      </c>
      <c r="AJ7" s="16">
        <v>-1066660.968808</v>
      </c>
      <c r="AK7" s="16">
        <v>4901.7583309603797</v>
      </c>
      <c r="AL7" s="16">
        <v>4901.7583309603797</v>
      </c>
      <c r="AM7" s="16">
        <v>4901.7583309603797</v>
      </c>
      <c r="AN7" s="16">
        <v>4901.7583309603797</v>
      </c>
      <c r="AO7" s="16">
        <v>4901.7583309603797</v>
      </c>
      <c r="AP7" s="16">
        <v>4901.7583309603797</v>
      </c>
      <c r="AQ7" s="16">
        <v>4901.7583309603797</v>
      </c>
      <c r="AR7" s="16">
        <v>4901.7583309603797</v>
      </c>
      <c r="AS7" s="16">
        <v>4901.7583309603797</v>
      </c>
      <c r="AT7" s="16">
        <v>4901.7583309603797</v>
      </c>
      <c r="AU7" s="16">
        <v>267153.114035087</v>
      </c>
      <c r="AV7" s="16">
        <v>267153.114035087</v>
      </c>
      <c r="AW7" s="16">
        <v>267153.114035087</v>
      </c>
      <c r="AX7" s="16">
        <v>267153.114035087</v>
      </c>
      <c r="AY7" s="16">
        <v>267153.114035087</v>
      </c>
      <c r="AZ7" s="16">
        <v>267153.114035087</v>
      </c>
      <c r="BA7" s="16">
        <v>267153.114035087</v>
      </c>
      <c r="BB7" s="16">
        <v>267153.114035087</v>
      </c>
      <c r="BC7" s="16">
        <v>267153.114035087</v>
      </c>
      <c r="BD7" s="16">
        <v>267153.114035087</v>
      </c>
    </row>
    <row r="8" spans="1:56" x14ac:dyDescent="0.25">
      <c r="A8" s="16" t="s">
        <v>278</v>
      </c>
      <c r="B8" s="16">
        <v>13020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1</v>
      </c>
      <c r="I8" s="16">
        <v>1</v>
      </c>
      <c r="J8" s="16">
        <v>1</v>
      </c>
      <c r="K8" s="16">
        <v>1</v>
      </c>
      <c r="L8" s="16">
        <v>1</v>
      </c>
      <c r="M8" s="16" t="s">
        <v>797</v>
      </c>
      <c r="N8" s="16" t="s">
        <v>806</v>
      </c>
      <c r="O8" s="16" t="s">
        <v>3</v>
      </c>
      <c r="P8" s="16">
        <v>13020</v>
      </c>
      <c r="Q8" s="16">
        <v>1281660.986</v>
      </c>
      <c r="R8" s="16">
        <v>156125.90441599899</v>
      </c>
      <c r="S8" s="16">
        <v>12716278.421052599</v>
      </c>
      <c r="T8" s="16">
        <v>7846435.70175438</v>
      </c>
      <c r="U8" s="16">
        <v>4869842.71929825</v>
      </c>
      <c r="V8" s="16">
        <v>0.38296131604321398</v>
      </c>
      <c r="W8" s="16">
        <v>9419152.4451872502</v>
      </c>
      <c r="X8" s="16">
        <v>3637891.3311878801</v>
      </c>
      <c r="Y8" s="16">
        <v>5781261.1139993696</v>
      </c>
      <c r="Z8" s="16">
        <v>0.61377721059746904</v>
      </c>
      <c r="AA8" s="16">
        <v>4988405.1754385903</v>
      </c>
      <c r="AB8" s="16">
        <v>2693803.2456140299</v>
      </c>
      <c r="AC8" s="16">
        <v>2294601.9298245599</v>
      </c>
      <c r="AD8" s="16">
        <v>0.45998707986321702</v>
      </c>
      <c r="AE8" s="16">
        <v>3052276.4219642598</v>
      </c>
      <c r="AF8" s="16">
        <v>1564722.5695603499</v>
      </c>
      <c r="AG8" s="16">
        <v>1487553.8524039099</v>
      </c>
      <c r="AH8" s="16">
        <v>0.48735882559634403</v>
      </c>
      <c r="AI8" s="16">
        <v>4343474.2239833698</v>
      </c>
      <c r="AJ8" s="16">
        <v>49766.962387917498</v>
      </c>
      <c r="AK8" s="16">
        <v>3052276.4219642598</v>
      </c>
      <c r="AL8" s="16">
        <v>3052276.4219642598</v>
      </c>
      <c r="AM8" s="16">
        <v>3052276.4219642598</v>
      </c>
      <c r="AN8" s="16">
        <v>3052276.4219642598</v>
      </c>
      <c r="AO8" s="16">
        <v>3052276.4219642598</v>
      </c>
      <c r="AP8" s="16">
        <v>1564722.5695603499</v>
      </c>
      <c r="AQ8" s="16">
        <v>1564722.5695603499</v>
      </c>
      <c r="AR8" s="16">
        <v>1564722.5695603499</v>
      </c>
      <c r="AS8" s="16">
        <v>1564722.5695603499</v>
      </c>
      <c r="AT8" s="16">
        <v>1564722.5695603499</v>
      </c>
      <c r="AU8" s="16">
        <v>4988405.1754385903</v>
      </c>
      <c r="AV8" s="16">
        <v>4988405.1754385903</v>
      </c>
      <c r="AW8" s="16">
        <v>4988405.1754385903</v>
      </c>
      <c r="AX8" s="16">
        <v>4988405.1754385903</v>
      </c>
      <c r="AY8" s="16">
        <v>4988405.1754385903</v>
      </c>
      <c r="AZ8" s="16">
        <v>2693803.2456140299</v>
      </c>
      <c r="BA8" s="16">
        <v>2693803.2456140299</v>
      </c>
      <c r="BB8" s="16">
        <v>2693803.2456140299</v>
      </c>
      <c r="BC8" s="16">
        <v>2693803.2456140299</v>
      </c>
      <c r="BD8" s="16">
        <v>2693803.2456140299</v>
      </c>
    </row>
    <row r="9" spans="1:56" x14ac:dyDescent="0.25">
      <c r="A9" s="16" t="s">
        <v>343</v>
      </c>
      <c r="B9" s="16">
        <v>13022</v>
      </c>
      <c r="C9" s="16">
        <v>0</v>
      </c>
      <c r="D9" s="16">
        <v>0</v>
      </c>
      <c r="E9" s="16">
        <v>0</v>
      </c>
      <c r="F9" s="16">
        <v>0</v>
      </c>
      <c r="G9" s="16">
        <v>1</v>
      </c>
      <c r="H9" s="16">
        <v>1</v>
      </c>
      <c r="I9" s="16">
        <v>1</v>
      </c>
      <c r="J9" s="16">
        <v>1</v>
      </c>
      <c r="K9" s="16">
        <v>1</v>
      </c>
      <c r="L9" s="16">
        <v>1</v>
      </c>
      <c r="M9" s="16" t="s">
        <v>797</v>
      </c>
      <c r="N9" s="16" t="s">
        <v>806</v>
      </c>
      <c r="O9" s="16" t="s">
        <v>3</v>
      </c>
      <c r="P9" s="16">
        <v>13022</v>
      </c>
      <c r="Q9" s="16">
        <v>380000</v>
      </c>
      <c r="R9" s="16">
        <v>39031.476103999899</v>
      </c>
      <c r="S9" s="16">
        <v>6274083.2894736798</v>
      </c>
      <c r="T9" s="16">
        <v>3363454.6052631498</v>
      </c>
      <c r="U9" s="16">
        <v>2910628.6842105198</v>
      </c>
      <c r="V9" s="16">
        <v>0.46391298137431802</v>
      </c>
      <c r="W9" s="16">
        <v>5107209.4043565001</v>
      </c>
      <c r="X9" s="16">
        <v>2112341.4100064901</v>
      </c>
      <c r="Y9" s="16">
        <v>2994867.9943500101</v>
      </c>
      <c r="Z9" s="16">
        <v>0.58640007824925999</v>
      </c>
      <c r="AA9" s="16">
        <v>2879238.2456140299</v>
      </c>
      <c r="AB9" s="16">
        <v>1558307.5877192901</v>
      </c>
      <c r="AC9" s="16">
        <v>1320930.6578947301</v>
      </c>
      <c r="AD9" s="16">
        <v>0.45877782427588898</v>
      </c>
      <c r="AE9" s="16">
        <v>1308360.22433548</v>
      </c>
      <c r="AF9" s="16">
        <v>689445.93608409003</v>
      </c>
      <c r="AG9" s="16">
        <v>618914.28825139196</v>
      </c>
      <c r="AH9" s="16">
        <v>0.47304578413467002</v>
      </c>
      <c r="AI9" s="16">
        <v>2575836.5182460099</v>
      </c>
      <c r="AJ9" s="16">
        <v>199882.81214739199</v>
      </c>
      <c r="AK9" s="16">
        <v>1308360.22433548</v>
      </c>
      <c r="AL9" s="16">
        <v>1308360.22433548</v>
      </c>
      <c r="AM9" s="16">
        <v>1308360.22433548</v>
      </c>
      <c r="AN9" s="16">
        <v>1308360.22433548</v>
      </c>
      <c r="AO9" s="16">
        <v>689445.93608409003</v>
      </c>
      <c r="AP9" s="16">
        <v>689445.93608409003</v>
      </c>
      <c r="AQ9" s="16">
        <v>689445.93608409003</v>
      </c>
      <c r="AR9" s="16">
        <v>689445.93608409003</v>
      </c>
      <c r="AS9" s="16">
        <v>689445.93608409003</v>
      </c>
      <c r="AT9" s="16">
        <v>689445.93608409003</v>
      </c>
      <c r="AU9" s="16">
        <v>2879238.2456140299</v>
      </c>
      <c r="AV9" s="16">
        <v>2879238.2456140299</v>
      </c>
      <c r="AW9" s="16">
        <v>2879238.2456140299</v>
      </c>
      <c r="AX9" s="16">
        <v>2879238.2456140299</v>
      </c>
      <c r="AY9" s="16">
        <v>1558307.5877192901</v>
      </c>
      <c r="AZ9" s="16">
        <v>1558307.5877192901</v>
      </c>
      <c r="BA9" s="16">
        <v>1558307.5877192901</v>
      </c>
      <c r="BB9" s="16">
        <v>1558307.5877192901</v>
      </c>
      <c r="BC9" s="16">
        <v>1558307.5877192901</v>
      </c>
      <c r="BD9" s="16">
        <v>1558307.5877192901</v>
      </c>
    </row>
    <row r="10" spans="1:56" x14ac:dyDescent="0.25">
      <c r="A10" s="16" t="s">
        <v>461</v>
      </c>
      <c r="B10" s="16">
        <v>13023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 t="s">
        <v>797</v>
      </c>
      <c r="N10" s="16" t="s">
        <v>806</v>
      </c>
      <c r="O10" s="16" t="s">
        <v>3</v>
      </c>
      <c r="P10" s="16">
        <v>13023</v>
      </c>
      <c r="Q10" s="16">
        <v>983695.21</v>
      </c>
      <c r="R10" s="16">
        <v>78062.952207999901</v>
      </c>
      <c r="S10" s="16">
        <v>10300572.0175438</v>
      </c>
      <c r="T10" s="16">
        <v>7406184.8684210395</v>
      </c>
      <c r="U10" s="16">
        <v>2894387.1491228002</v>
      </c>
      <c r="V10" s="16">
        <v>0.28099285594946599</v>
      </c>
      <c r="W10" s="16">
        <v>6049499.3174705701</v>
      </c>
      <c r="X10" s="16">
        <v>1995784.9708409</v>
      </c>
      <c r="Y10" s="16">
        <v>4053714.3466296601</v>
      </c>
      <c r="Z10" s="16">
        <v>0.67009088420306095</v>
      </c>
      <c r="AA10" s="16">
        <v>371545.92105263099</v>
      </c>
      <c r="AB10" s="16">
        <v>234655.39473684199</v>
      </c>
      <c r="AC10" s="16">
        <v>136890.526315789</v>
      </c>
      <c r="AD10" s="16">
        <v>0.36843501316866301</v>
      </c>
      <c r="AE10" s="16">
        <v>344933.61768249603</v>
      </c>
      <c r="AF10" s="16">
        <v>179977.27992941899</v>
      </c>
      <c r="AG10" s="16">
        <v>164956.33775307701</v>
      </c>
      <c r="AH10" s="16">
        <v>0.47822632905823498</v>
      </c>
      <c r="AI10" s="16">
        <v>2991956.1848216602</v>
      </c>
      <c r="AJ10" s="16">
        <v>-896801.82405492198</v>
      </c>
      <c r="AK10" s="16">
        <v>344933.61768249603</v>
      </c>
      <c r="AL10" s="16">
        <v>344933.61768249603</v>
      </c>
      <c r="AM10" s="16">
        <v>344933.61768249603</v>
      </c>
      <c r="AN10" s="16">
        <v>344933.61768249603</v>
      </c>
      <c r="AO10" s="16">
        <v>344933.61768249603</v>
      </c>
      <c r="AP10" s="16">
        <v>344933.61768249603</v>
      </c>
      <c r="AQ10" s="16">
        <v>344933.61768249603</v>
      </c>
      <c r="AR10" s="16">
        <v>344933.61768249603</v>
      </c>
      <c r="AS10" s="16">
        <v>344933.61768249603</v>
      </c>
      <c r="AT10" s="16">
        <v>344933.61768249603</v>
      </c>
      <c r="AU10" s="16">
        <v>371545.92105263099</v>
      </c>
      <c r="AV10" s="16">
        <v>371545.92105263099</v>
      </c>
      <c r="AW10" s="16">
        <v>371545.92105263099</v>
      </c>
      <c r="AX10" s="16">
        <v>371545.92105263099</v>
      </c>
      <c r="AY10" s="16">
        <v>371545.92105263099</v>
      </c>
      <c r="AZ10" s="16">
        <v>371545.92105263099</v>
      </c>
      <c r="BA10" s="16">
        <v>371545.92105263099</v>
      </c>
      <c r="BB10" s="16">
        <v>371545.92105263099</v>
      </c>
      <c r="BC10" s="16">
        <v>371545.92105263099</v>
      </c>
      <c r="BD10" s="16">
        <v>371545.92105263099</v>
      </c>
    </row>
    <row r="11" spans="1:56" x14ac:dyDescent="0.25">
      <c r="A11" s="16" t="s">
        <v>246</v>
      </c>
      <c r="B11" s="16">
        <v>13024</v>
      </c>
      <c r="C11" s="16">
        <v>0</v>
      </c>
      <c r="D11" s="16">
        <v>0</v>
      </c>
      <c r="E11" s="16">
        <v>1</v>
      </c>
      <c r="F11" s="16">
        <v>1</v>
      </c>
      <c r="G11" s="16">
        <v>1</v>
      </c>
      <c r="H11" s="16">
        <v>1</v>
      </c>
      <c r="I11" s="16">
        <v>1</v>
      </c>
      <c r="J11" s="16">
        <v>1</v>
      </c>
      <c r="K11" s="16">
        <v>1</v>
      </c>
      <c r="L11" s="16">
        <v>1</v>
      </c>
      <c r="M11" s="16" t="s">
        <v>797</v>
      </c>
      <c r="N11" s="16" t="s">
        <v>806</v>
      </c>
      <c r="O11" s="16" t="s">
        <v>3</v>
      </c>
      <c r="P11" s="16">
        <v>13024</v>
      </c>
      <c r="Q11" s="16">
        <v>1043090.152</v>
      </c>
      <c r="R11" s="16">
        <v>58547.2141559999</v>
      </c>
      <c r="S11" s="16">
        <v>13837798.6403508</v>
      </c>
      <c r="T11" s="16">
        <v>7795254.78070175</v>
      </c>
      <c r="U11" s="16">
        <v>6042543.8596491199</v>
      </c>
      <c r="V11" s="16">
        <v>0.43666944553081699</v>
      </c>
      <c r="W11" s="16">
        <v>8060367.9524894599</v>
      </c>
      <c r="X11" s="16">
        <v>2813499.24383573</v>
      </c>
      <c r="Y11" s="16">
        <v>5246868.7086537303</v>
      </c>
      <c r="Z11" s="16">
        <v>0.650946549782906</v>
      </c>
      <c r="AA11" s="16">
        <v>8453187.85087719</v>
      </c>
      <c r="AB11" s="16">
        <v>3985928.7719298201</v>
      </c>
      <c r="AC11" s="16">
        <v>4467259.0789473597</v>
      </c>
      <c r="AD11" s="16">
        <v>0.52847034252099301</v>
      </c>
      <c r="AE11" s="16">
        <v>4121655.99297518</v>
      </c>
      <c r="AF11" s="16">
        <v>1367314.84068924</v>
      </c>
      <c r="AG11" s="16">
        <v>2754341.1522859298</v>
      </c>
      <c r="AH11" s="16">
        <v>0.66826080511821995</v>
      </c>
      <c r="AI11" s="16">
        <v>4145231.34207955</v>
      </c>
      <c r="AJ11" s="16">
        <v>1652703.7857117499</v>
      </c>
      <c r="AK11" s="16">
        <v>4121655.99297518</v>
      </c>
      <c r="AL11" s="16">
        <v>4121655.99297518</v>
      </c>
      <c r="AM11" s="16">
        <v>1367314.84068924</v>
      </c>
      <c r="AN11" s="16">
        <v>1367314.84068924</v>
      </c>
      <c r="AO11" s="16">
        <v>1367314.84068924</v>
      </c>
      <c r="AP11" s="16">
        <v>1367314.84068924</v>
      </c>
      <c r="AQ11" s="16">
        <v>1367314.84068924</v>
      </c>
      <c r="AR11" s="16">
        <v>1367314.84068924</v>
      </c>
      <c r="AS11" s="16">
        <v>1367314.84068924</v>
      </c>
      <c r="AT11" s="16">
        <v>1367314.84068924</v>
      </c>
      <c r="AU11" s="16">
        <v>8453187.85087719</v>
      </c>
      <c r="AV11" s="16">
        <v>8453187.85087719</v>
      </c>
      <c r="AW11" s="16">
        <v>3985928.7719298201</v>
      </c>
      <c r="AX11" s="16">
        <v>3985928.7719298201</v>
      </c>
      <c r="AY11" s="16">
        <v>3985928.7719298201</v>
      </c>
      <c r="AZ11" s="16">
        <v>3985928.7719298201</v>
      </c>
      <c r="BA11" s="16">
        <v>3985928.7719298201</v>
      </c>
      <c r="BB11" s="16">
        <v>3985928.7719298201</v>
      </c>
      <c r="BC11" s="16">
        <v>3985928.7719298201</v>
      </c>
      <c r="BD11" s="16">
        <v>3985928.7719298201</v>
      </c>
    </row>
    <row r="12" spans="1:56" x14ac:dyDescent="0.25">
      <c r="A12" s="16" t="s">
        <v>229</v>
      </c>
      <c r="B12" s="16">
        <v>13026</v>
      </c>
      <c r="C12" s="16">
        <v>0</v>
      </c>
      <c r="D12" s="16">
        <v>0</v>
      </c>
      <c r="E12" s="16">
        <v>1</v>
      </c>
      <c r="F12" s="16">
        <v>1</v>
      </c>
      <c r="G12" s="16">
        <v>1</v>
      </c>
      <c r="H12" s="16">
        <v>1</v>
      </c>
      <c r="I12" s="16">
        <v>1</v>
      </c>
      <c r="J12" s="16">
        <v>1</v>
      </c>
      <c r="K12" s="16">
        <v>1</v>
      </c>
      <c r="L12" s="16">
        <v>1</v>
      </c>
      <c r="M12" s="16" t="s">
        <v>797</v>
      </c>
      <c r="N12" s="16" t="s">
        <v>806</v>
      </c>
      <c r="O12" s="16" t="s">
        <v>3</v>
      </c>
      <c r="P12" s="16">
        <v>13026</v>
      </c>
      <c r="Q12" s="16">
        <v>1053660.986</v>
      </c>
      <c r="R12" s="16">
        <v>97578.690259999901</v>
      </c>
      <c r="S12" s="16">
        <v>12943523.0701754</v>
      </c>
      <c r="T12" s="16">
        <v>5005556.7105263099</v>
      </c>
      <c r="U12" s="16">
        <v>7937966.3596491199</v>
      </c>
      <c r="V12" s="16">
        <v>0.61327710520637502</v>
      </c>
      <c r="W12" s="16">
        <v>13191616.736550201</v>
      </c>
      <c r="X12" s="16">
        <v>2852115.6682804101</v>
      </c>
      <c r="Y12" s="16">
        <v>10339501.0682698</v>
      </c>
      <c r="Z12" s="16">
        <v>0.78379331925418905</v>
      </c>
      <c r="AA12" s="16">
        <v>3117484.9561403501</v>
      </c>
      <c r="AB12" s="16">
        <v>584986.49122806999</v>
      </c>
      <c r="AC12" s="16">
        <v>2532498.46491228</v>
      </c>
      <c r="AD12" s="16">
        <v>0.81235306682848496</v>
      </c>
      <c r="AE12" s="16">
        <v>3104881.97390487</v>
      </c>
      <c r="AF12" s="16">
        <v>607979.43914172996</v>
      </c>
      <c r="AG12" s="16">
        <v>2496902.5347631401</v>
      </c>
      <c r="AH12" s="16">
        <v>0.80418597413636905</v>
      </c>
      <c r="AI12" s="16">
        <v>9188261.3924098592</v>
      </c>
      <c r="AJ12" s="16">
        <v>1345662.8589031401</v>
      </c>
      <c r="AK12" s="16">
        <v>3104881.97390487</v>
      </c>
      <c r="AL12" s="16">
        <v>3104881.97390487</v>
      </c>
      <c r="AM12" s="16">
        <v>607979.43914172996</v>
      </c>
      <c r="AN12" s="16">
        <v>607979.43914172996</v>
      </c>
      <c r="AO12" s="16">
        <v>607979.43914172996</v>
      </c>
      <c r="AP12" s="16">
        <v>607979.43914172996</v>
      </c>
      <c r="AQ12" s="16">
        <v>607979.43914172996</v>
      </c>
      <c r="AR12" s="16">
        <v>607979.43914172996</v>
      </c>
      <c r="AS12" s="16">
        <v>607979.43914172996</v>
      </c>
      <c r="AT12" s="16">
        <v>607979.43914172996</v>
      </c>
      <c r="AU12" s="16">
        <v>3117484.9561403501</v>
      </c>
      <c r="AV12" s="16">
        <v>3117484.9561403501</v>
      </c>
      <c r="AW12" s="16">
        <v>584986.49122806999</v>
      </c>
      <c r="AX12" s="16">
        <v>584986.49122806999</v>
      </c>
      <c r="AY12" s="16">
        <v>584986.49122806999</v>
      </c>
      <c r="AZ12" s="16">
        <v>584986.49122806999</v>
      </c>
      <c r="BA12" s="16">
        <v>584986.49122806999</v>
      </c>
      <c r="BB12" s="16">
        <v>584986.49122806999</v>
      </c>
      <c r="BC12" s="16">
        <v>584986.49122806999</v>
      </c>
      <c r="BD12" s="16">
        <v>584986.49122806999</v>
      </c>
    </row>
    <row r="13" spans="1:56" x14ac:dyDescent="0.25">
      <c r="A13" s="16" t="s">
        <v>313</v>
      </c>
      <c r="B13" s="16">
        <v>13027</v>
      </c>
      <c r="C13" s="16">
        <v>0</v>
      </c>
      <c r="D13" s="16">
        <v>0</v>
      </c>
      <c r="E13" s="16">
        <v>0</v>
      </c>
      <c r="F13" s="16">
        <v>0</v>
      </c>
      <c r="G13" s="16">
        <v>1</v>
      </c>
      <c r="H13" s="16">
        <v>1</v>
      </c>
      <c r="I13" s="16">
        <v>1</v>
      </c>
      <c r="J13" s="16">
        <v>1</v>
      </c>
      <c r="K13" s="16">
        <v>1</v>
      </c>
      <c r="L13" s="16">
        <v>1</v>
      </c>
      <c r="M13" s="16" t="s">
        <v>797</v>
      </c>
      <c r="N13" s="16" t="s">
        <v>806</v>
      </c>
      <c r="O13" s="16" t="s">
        <v>3</v>
      </c>
      <c r="P13" s="16">
        <v>13027</v>
      </c>
      <c r="Q13" s="16">
        <v>512528.26299999998</v>
      </c>
      <c r="R13" s="16">
        <v>58547.2141559999</v>
      </c>
      <c r="S13" s="16">
        <v>13794441.3157894</v>
      </c>
      <c r="T13" s="16">
        <v>10229415.5263157</v>
      </c>
      <c r="U13" s="16">
        <v>3565025.7894736598</v>
      </c>
      <c r="V13" s="16">
        <v>0.25843930231469697</v>
      </c>
      <c r="W13" s="16">
        <v>5740630.2213575197</v>
      </c>
      <c r="X13" s="16">
        <v>2668214.9580205102</v>
      </c>
      <c r="Y13" s="16">
        <v>3072415.2633370101</v>
      </c>
      <c r="Z13" s="16">
        <v>0.53520522048369401</v>
      </c>
      <c r="AA13" s="16">
        <v>3909677.85087719</v>
      </c>
      <c r="AB13" s="16">
        <v>2765890.5701754298</v>
      </c>
      <c r="AC13" s="16">
        <v>1143787.28070175</v>
      </c>
      <c r="AD13" s="16">
        <v>0.29255282003480898</v>
      </c>
      <c r="AE13" s="16">
        <v>1619375.6757824</v>
      </c>
      <c r="AF13" s="16">
        <v>777028.08307125396</v>
      </c>
      <c r="AG13" s="16">
        <v>842347.59271114797</v>
      </c>
      <c r="AH13" s="16">
        <v>0.52016811497688198</v>
      </c>
      <c r="AI13" s="16">
        <v>2501339.7861810098</v>
      </c>
      <c r="AJ13" s="16">
        <v>271272.11555514799</v>
      </c>
      <c r="AK13" s="16">
        <v>1619375.6757824</v>
      </c>
      <c r="AL13" s="16">
        <v>1619375.6757824</v>
      </c>
      <c r="AM13" s="16">
        <v>1619375.6757824</v>
      </c>
      <c r="AN13" s="16">
        <v>1619375.6757824</v>
      </c>
      <c r="AO13" s="16">
        <v>777028.08307125396</v>
      </c>
      <c r="AP13" s="16">
        <v>777028.08307125396</v>
      </c>
      <c r="AQ13" s="16">
        <v>777028.08307125396</v>
      </c>
      <c r="AR13" s="16">
        <v>777028.08307125396</v>
      </c>
      <c r="AS13" s="16">
        <v>777028.08307125396</v>
      </c>
      <c r="AT13" s="16">
        <v>777028.08307125396</v>
      </c>
      <c r="AU13" s="16">
        <v>3909677.85087719</v>
      </c>
      <c r="AV13" s="16">
        <v>3909677.85087719</v>
      </c>
      <c r="AW13" s="16">
        <v>3909677.85087719</v>
      </c>
      <c r="AX13" s="16">
        <v>3909677.85087719</v>
      </c>
      <c r="AY13" s="16">
        <v>2765890.5701754298</v>
      </c>
      <c r="AZ13" s="16">
        <v>2765890.5701754298</v>
      </c>
      <c r="BA13" s="16">
        <v>2765890.5701754298</v>
      </c>
      <c r="BB13" s="16">
        <v>2765890.5701754298</v>
      </c>
      <c r="BC13" s="16">
        <v>2765890.5701754298</v>
      </c>
      <c r="BD13" s="16">
        <v>2765890.5701754298</v>
      </c>
    </row>
    <row r="14" spans="1:56" x14ac:dyDescent="0.25">
      <c r="A14" s="16" t="s">
        <v>220</v>
      </c>
      <c r="B14" s="16">
        <v>13028</v>
      </c>
      <c r="C14" s="16">
        <v>0</v>
      </c>
      <c r="D14" s="16">
        <v>1</v>
      </c>
      <c r="E14" s="16">
        <v>1</v>
      </c>
      <c r="F14" s="16">
        <v>1</v>
      </c>
      <c r="G14" s="16">
        <v>1</v>
      </c>
      <c r="H14" s="16">
        <v>1</v>
      </c>
      <c r="I14" s="16">
        <v>1</v>
      </c>
      <c r="J14" s="16">
        <v>1</v>
      </c>
      <c r="K14" s="16">
        <v>1</v>
      </c>
      <c r="L14" s="16">
        <v>1</v>
      </c>
      <c r="M14" s="16" t="s">
        <v>797</v>
      </c>
      <c r="N14" s="16" t="s">
        <v>806</v>
      </c>
      <c r="O14" s="16" t="s">
        <v>3</v>
      </c>
      <c r="P14" s="16">
        <v>13028</v>
      </c>
      <c r="Q14" s="16">
        <v>608000</v>
      </c>
      <c r="R14" s="16">
        <v>97578.690259999901</v>
      </c>
      <c r="S14" s="16">
        <v>17404293.6403508</v>
      </c>
      <c r="T14" s="16">
        <v>6374542.4999999898</v>
      </c>
      <c r="U14" s="16">
        <v>11029751.1403508</v>
      </c>
      <c r="V14" s="16">
        <v>0.63373736207133502</v>
      </c>
      <c r="W14" s="16">
        <v>11804923.360869899</v>
      </c>
      <c r="X14" s="16">
        <v>2818105.9108694401</v>
      </c>
      <c r="Y14" s="16">
        <v>8986817.4500004593</v>
      </c>
      <c r="Z14" s="16">
        <v>0.761277068497479</v>
      </c>
      <c r="AA14" s="16">
        <v>6619918.2456140304</v>
      </c>
      <c r="AB14" s="16">
        <v>1300781.4912280701</v>
      </c>
      <c r="AC14" s="16">
        <v>5319136.7543859603</v>
      </c>
      <c r="AD14" s="16">
        <v>0.80350490097216898</v>
      </c>
      <c r="AE14" s="16">
        <v>3721994.23002961</v>
      </c>
      <c r="AF14" s="16">
        <v>645974.04931560601</v>
      </c>
      <c r="AG14" s="16">
        <v>3076020.180714</v>
      </c>
      <c r="AH14" s="16">
        <v>0.82644410243739996</v>
      </c>
      <c r="AI14" s="16">
        <v>8281238.7597404597</v>
      </c>
      <c r="AJ14" s="16">
        <v>2370441.490454</v>
      </c>
      <c r="AK14" s="16">
        <v>3721994.23002961</v>
      </c>
      <c r="AL14" s="16">
        <v>645974.04931560601</v>
      </c>
      <c r="AM14" s="16">
        <v>645974.04931560601</v>
      </c>
      <c r="AN14" s="16">
        <v>645974.04931560601</v>
      </c>
      <c r="AO14" s="16">
        <v>645974.04931560601</v>
      </c>
      <c r="AP14" s="16">
        <v>645974.04931560601</v>
      </c>
      <c r="AQ14" s="16">
        <v>645974.04931560601</v>
      </c>
      <c r="AR14" s="16">
        <v>645974.04931560601</v>
      </c>
      <c r="AS14" s="16">
        <v>645974.04931560601</v>
      </c>
      <c r="AT14" s="16">
        <v>645974.04931560601</v>
      </c>
      <c r="AU14" s="16">
        <v>6619918.2456140304</v>
      </c>
      <c r="AV14" s="16">
        <v>1300781.4912280701</v>
      </c>
      <c r="AW14" s="16">
        <v>1300781.4912280701</v>
      </c>
      <c r="AX14" s="16">
        <v>1300781.4912280701</v>
      </c>
      <c r="AY14" s="16">
        <v>1300781.4912280701</v>
      </c>
      <c r="AZ14" s="16">
        <v>1300781.4912280701</v>
      </c>
      <c r="BA14" s="16">
        <v>1300781.4912280701</v>
      </c>
      <c r="BB14" s="16">
        <v>1300781.4912280701</v>
      </c>
      <c r="BC14" s="16">
        <v>1300781.4912280701</v>
      </c>
      <c r="BD14" s="16">
        <v>1300781.4912280701</v>
      </c>
    </row>
    <row r="15" spans="1:56" x14ac:dyDescent="0.25">
      <c r="A15" s="16" t="s">
        <v>582</v>
      </c>
      <c r="B15" s="16">
        <v>13029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 t="s">
        <v>797</v>
      </c>
      <c r="N15" s="16" t="s">
        <v>806</v>
      </c>
      <c r="O15" s="16" t="s">
        <v>3</v>
      </c>
      <c r="P15" s="16">
        <v>13029</v>
      </c>
      <c r="Q15" s="16">
        <v>538970.57999999996</v>
      </c>
      <c r="R15" s="16">
        <v>58547.2141559999</v>
      </c>
      <c r="S15" s="16">
        <v>6779894.6491227997</v>
      </c>
      <c r="T15" s="16">
        <v>3942039.2982456102</v>
      </c>
      <c r="U15" s="16">
        <v>2837855.35087719</v>
      </c>
      <c r="V15" s="16">
        <v>0.41856924004628199</v>
      </c>
      <c r="W15" s="16">
        <v>5679093.84353875</v>
      </c>
      <c r="X15" s="16">
        <v>1919271.1131130999</v>
      </c>
      <c r="Y15" s="16">
        <v>3759822.73042564</v>
      </c>
      <c r="Z15" s="16">
        <v>0.66204624082824204</v>
      </c>
      <c r="AA15" s="16">
        <v>182114.60526315699</v>
      </c>
      <c r="AB15" s="16">
        <v>182114.60526315699</v>
      </c>
      <c r="AC15" s="16">
        <v>0</v>
      </c>
      <c r="AD15" s="16">
        <v>0</v>
      </c>
      <c r="AE15" s="16">
        <v>3256.5400236036699</v>
      </c>
      <c r="AF15" s="16">
        <v>3256.5400236036699</v>
      </c>
      <c r="AG15" s="16">
        <v>0</v>
      </c>
      <c r="AH15" s="16">
        <v>0</v>
      </c>
      <c r="AI15" s="16">
        <v>3162304.93626964</v>
      </c>
      <c r="AJ15" s="16">
        <v>-597517.79415599897</v>
      </c>
      <c r="AK15" s="16">
        <v>3256.5400236036699</v>
      </c>
      <c r="AL15" s="16">
        <v>3256.5400236036699</v>
      </c>
      <c r="AM15" s="16">
        <v>3256.5400236036699</v>
      </c>
      <c r="AN15" s="16">
        <v>3256.5400236036699</v>
      </c>
      <c r="AO15" s="16">
        <v>3256.5400236036699</v>
      </c>
      <c r="AP15" s="16">
        <v>3256.5400236036699</v>
      </c>
      <c r="AQ15" s="16">
        <v>3256.5400236036699</v>
      </c>
      <c r="AR15" s="16">
        <v>3256.5400236036699</v>
      </c>
      <c r="AS15" s="16">
        <v>3256.5400236036699</v>
      </c>
      <c r="AT15" s="16">
        <v>3256.5400236036699</v>
      </c>
      <c r="AU15" s="16">
        <v>182114.60526315699</v>
      </c>
      <c r="AV15" s="16">
        <v>182114.60526315699</v>
      </c>
      <c r="AW15" s="16">
        <v>182114.60526315699</v>
      </c>
      <c r="AX15" s="16">
        <v>182114.60526315699</v>
      </c>
      <c r="AY15" s="16">
        <v>182114.60526315699</v>
      </c>
      <c r="AZ15" s="16">
        <v>182114.60526315699</v>
      </c>
      <c r="BA15" s="16">
        <v>182114.60526315699</v>
      </c>
      <c r="BB15" s="16">
        <v>182114.60526315699</v>
      </c>
      <c r="BC15" s="16">
        <v>182114.60526315699</v>
      </c>
      <c r="BD15" s="16">
        <v>182114.60526315699</v>
      </c>
    </row>
    <row r="16" spans="1:56" x14ac:dyDescent="0.25">
      <c r="A16" s="16" t="s">
        <v>583</v>
      </c>
      <c r="B16" s="16">
        <v>13031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 t="s">
        <v>797</v>
      </c>
      <c r="N16" s="16" t="s">
        <v>806</v>
      </c>
      <c r="O16" s="16" t="s">
        <v>3</v>
      </c>
      <c r="P16" s="16">
        <v>13031</v>
      </c>
      <c r="Q16" s="16">
        <v>560000</v>
      </c>
      <c r="R16" s="16">
        <v>39031.476103999899</v>
      </c>
      <c r="S16" s="16">
        <v>3295977.1491228002</v>
      </c>
      <c r="T16" s="16">
        <v>2794500.13157894</v>
      </c>
      <c r="U16" s="16">
        <v>501477.01754385699</v>
      </c>
      <c r="V16" s="16">
        <v>0.15214820821112801</v>
      </c>
      <c r="W16" s="16">
        <v>2055819.3936253099</v>
      </c>
      <c r="X16" s="16">
        <v>1112487.2778428199</v>
      </c>
      <c r="Y16" s="16">
        <v>943332.11578249699</v>
      </c>
      <c r="Z16" s="16">
        <v>0.45885943031162102</v>
      </c>
      <c r="AA16" s="16">
        <v>117439.385964912</v>
      </c>
      <c r="AB16" s="16">
        <v>117439.385964912</v>
      </c>
      <c r="AC16" s="16">
        <v>0</v>
      </c>
      <c r="AD16" s="16">
        <v>0</v>
      </c>
      <c r="AE16" s="16">
        <v>18252.949864141199</v>
      </c>
      <c r="AF16" s="16">
        <v>18252.949864141199</v>
      </c>
      <c r="AG16" s="16">
        <v>0</v>
      </c>
      <c r="AH16" s="16">
        <v>0</v>
      </c>
      <c r="AI16" s="16">
        <v>344300.63967849698</v>
      </c>
      <c r="AJ16" s="16">
        <v>-599031.476104</v>
      </c>
      <c r="AK16" s="16">
        <v>18252.949864141199</v>
      </c>
      <c r="AL16" s="16">
        <v>18252.949864141199</v>
      </c>
      <c r="AM16" s="16">
        <v>18252.949864141199</v>
      </c>
      <c r="AN16" s="16">
        <v>18252.949864141199</v>
      </c>
      <c r="AO16" s="16">
        <v>18252.949864141199</v>
      </c>
      <c r="AP16" s="16">
        <v>18252.949864141199</v>
      </c>
      <c r="AQ16" s="16">
        <v>18252.949864141199</v>
      </c>
      <c r="AR16" s="16">
        <v>18252.949864141199</v>
      </c>
      <c r="AS16" s="16">
        <v>18252.949864141199</v>
      </c>
      <c r="AT16" s="16">
        <v>18252.949864141199</v>
      </c>
      <c r="AU16" s="16">
        <v>117439.385964912</v>
      </c>
      <c r="AV16" s="16">
        <v>117439.385964912</v>
      </c>
      <c r="AW16" s="16">
        <v>117439.385964912</v>
      </c>
      <c r="AX16" s="16">
        <v>117439.385964912</v>
      </c>
      <c r="AY16" s="16">
        <v>117439.385964912</v>
      </c>
      <c r="AZ16" s="16">
        <v>117439.385964912</v>
      </c>
      <c r="BA16" s="16">
        <v>117439.385964912</v>
      </c>
      <c r="BB16" s="16">
        <v>117439.385964912</v>
      </c>
      <c r="BC16" s="16">
        <v>117439.385964912</v>
      </c>
      <c r="BD16" s="16">
        <v>117439.385964912</v>
      </c>
    </row>
    <row r="17" spans="1:56" x14ac:dyDescent="0.25">
      <c r="A17" s="16" t="s">
        <v>244</v>
      </c>
      <c r="B17" s="16">
        <v>13037</v>
      </c>
      <c r="C17" s="16">
        <v>0</v>
      </c>
      <c r="D17" s="16">
        <v>0</v>
      </c>
      <c r="E17" s="16">
        <v>1</v>
      </c>
      <c r="F17" s="16">
        <v>1</v>
      </c>
      <c r="G17" s="16">
        <v>1</v>
      </c>
      <c r="H17" s="16">
        <v>1</v>
      </c>
      <c r="I17" s="16">
        <v>1</v>
      </c>
      <c r="J17" s="16">
        <v>1</v>
      </c>
      <c r="K17" s="16">
        <v>1</v>
      </c>
      <c r="L17" s="16">
        <v>1</v>
      </c>
      <c r="M17" s="16" t="s">
        <v>797</v>
      </c>
      <c r="N17" s="16" t="s">
        <v>806</v>
      </c>
      <c r="O17" s="16" t="s">
        <v>3</v>
      </c>
      <c r="P17" s="16">
        <v>13037</v>
      </c>
      <c r="Q17" s="16">
        <v>696000</v>
      </c>
      <c r="R17" s="16">
        <v>58547.2141559999</v>
      </c>
      <c r="S17" s="16">
        <v>11116543.596491201</v>
      </c>
      <c r="T17" s="16">
        <v>5668465.13157894</v>
      </c>
      <c r="U17" s="16">
        <v>5448078.4649122804</v>
      </c>
      <c r="V17" s="16">
        <v>0.490087446482186</v>
      </c>
      <c r="W17" s="16">
        <v>8614298.3702090494</v>
      </c>
      <c r="X17" s="16">
        <v>3635328.8307174202</v>
      </c>
      <c r="Y17" s="16">
        <v>4978969.5394916302</v>
      </c>
      <c r="Z17" s="16">
        <v>0.57798898128609799</v>
      </c>
      <c r="AA17" s="16">
        <v>6605129.0789473597</v>
      </c>
      <c r="AB17" s="16">
        <v>2880090.6140350802</v>
      </c>
      <c r="AC17" s="16">
        <v>3725038.46491228</v>
      </c>
      <c r="AD17" s="16">
        <v>0.56396149422501896</v>
      </c>
      <c r="AE17" s="16">
        <v>3668044.5873544798</v>
      </c>
      <c r="AF17" s="16">
        <v>1473796.08087896</v>
      </c>
      <c r="AG17" s="16">
        <v>2194248.5064755199</v>
      </c>
      <c r="AH17" s="16">
        <v>0.59820660687717697</v>
      </c>
      <c r="AI17" s="16">
        <v>4224422.3253356302</v>
      </c>
      <c r="AJ17" s="16">
        <v>1439701.2923195199</v>
      </c>
      <c r="AK17" s="16">
        <v>3668044.5873544798</v>
      </c>
      <c r="AL17" s="16">
        <v>3668044.5873544798</v>
      </c>
      <c r="AM17" s="16">
        <v>1473796.08087896</v>
      </c>
      <c r="AN17" s="16">
        <v>1473796.08087896</v>
      </c>
      <c r="AO17" s="16">
        <v>1473796.08087896</v>
      </c>
      <c r="AP17" s="16">
        <v>1473796.08087896</v>
      </c>
      <c r="AQ17" s="16">
        <v>1473796.08087896</v>
      </c>
      <c r="AR17" s="16">
        <v>1473796.08087896</v>
      </c>
      <c r="AS17" s="16">
        <v>1473796.08087896</v>
      </c>
      <c r="AT17" s="16">
        <v>1473796.08087896</v>
      </c>
      <c r="AU17" s="16">
        <v>6605129.0789473597</v>
      </c>
      <c r="AV17" s="16">
        <v>6605129.0789473597</v>
      </c>
      <c r="AW17" s="16">
        <v>2880090.6140350802</v>
      </c>
      <c r="AX17" s="16">
        <v>2880090.6140350802</v>
      </c>
      <c r="AY17" s="16">
        <v>2880090.6140350802</v>
      </c>
      <c r="AZ17" s="16">
        <v>2880090.6140350802</v>
      </c>
      <c r="BA17" s="16">
        <v>2880090.6140350802</v>
      </c>
      <c r="BB17" s="16">
        <v>2880090.6140350802</v>
      </c>
      <c r="BC17" s="16">
        <v>2880090.6140350802</v>
      </c>
      <c r="BD17" s="16">
        <v>2880090.6140350802</v>
      </c>
    </row>
    <row r="18" spans="1:56" x14ac:dyDescent="0.25">
      <c r="A18" s="16" t="s">
        <v>498</v>
      </c>
      <c r="B18" s="16">
        <v>13038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1</v>
      </c>
      <c r="M18" s="16" t="s">
        <v>797</v>
      </c>
      <c r="N18" s="16" t="s">
        <v>806</v>
      </c>
      <c r="O18" s="16" t="s">
        <v>3</v>
      </c>
      <c r="P18" s="16">
        <v>13038</v>
      </c>
      <c r="Q18" s="16">
        <v>304000</v>
      </c>
      <c r="R18" s="16">
        <v>28133.477118120001</v>
      </c>
      <c r="S18" s="16">
        <v>4963820.4385964796</v>
      </c>
      <c r="T18" s="16">
        <v>4408017.3684210498</v>
      </c>
      <c r="U18" s="16">
        <v>555803.07017543598</v>
      </c>
      <c r="V18" s="16">
        <v>0.111970825103534</v>
      </c>
      <c r="W18" s="16">
        <v>2507579.3842702298</v>
      </c>
      <c r="X18" s="16">
        <v>1474596.80864306</v>
      </c>
      <c r="Y18" s="16">
        <v>1032982.57562716</v>
      </c>
      <c r="Z18" s="16">
        <v>0.41194411714617901</v>
      </c>
      <c r="AA18" s="16">
        <v>1689870.9210526301</v>
      </c>
      <c r="AB18" s="16">
        <v>1584387.36842105</v>
      </c>
      <c r="AC18" s="16">
        <v>105483.552631578</v>
      </c>
      <c r="AD18" s="16">
        <v>6.2421070933555298E-2</v>
      </c>
      <c r="AE18" s="16">
        <v>464135.69867730601</v>
      </c>
      <c r="AF18" s="16">
        <v>344284.535136386</v>
      </c>
      <c r="AG18" s="16">
        <v>119851.16354091901</v>
      </c>
      <c r="AH18" s="16">
        <v>0.25822440265308499</v>
      </c>
      <c r="AI18" s="16">
        <v>700849.09850904101</v>
      </c>
      <c r="AJ18" s="16">
        <v>-212282.3135772</v>
      </c>
      <c r="AK18" s="16">
        <v>464135.69867730601</v>
      </c>
      <c r="AL18" s="16">
        <v>464135.69867730601</v>
      </c>
      <c r="AM18" s="16">
        <v>464135.69867730601</v>
      </c>
      <c r="AN18" s="16">
        <v>464135.69867730601</v>
      </c>
      <c r="AO18" s="16">
        <v>464135.69867730601</v>
      </c>
      <c r="AP18" s="16">
        <v>464135.69867730601</v>
      </c>
      <c r="AQ18" s="16">
        <v>464135.69867730601</v>
      </c>
      <c r="AR18" s="16">
        <v>464135.69867730601</v>
      </c>
      <c r="AS18" s="16">
        <v>464135.69867730601</v>
      </c>
      <c r="AT18" s="16">
        <v>344284.535136386</v>
      </c>
      <c r="AU18" s="16">
        <v>1689870.9210526301</v>
      </c>
      <c r="AV18" s="16">
        <v>1689870.9210526301</v>
      </c>
      <c r="AW18" s="16">
        <v>1689870.9210526301</v>
      </c>
      <c r="AX18" s="16">
        <v>1689870.9210526301</v>
      </c>
      <c r="AY18" s="16">
        <v>1689870.9210526301</v>
      </c>
      <c r="AZ18" s="16">
        <v>1689870.9210526301</v>
      </c>
      <c r="BA18" s="16">
        <v>1689870.9210526301</v>
      </c>
      <c r="BB18" s="16">
        <v>1689870.9210526301</v>
      </c>
      <c r="BC18" s="16">
        <v>1689870.9210526301</v>
      </c>
      <c r="BD18" s="16">
        <v>1584387.36842105</v>
      </c>
    </row>
    <row r="19" spans="1:56" x14ac:dyDescent="0.25">
      <c r="A19" s="16" t="s">
        <v>232</v>
      </c>
      <c r="B19" s="16">
        <v>13039</v>
      </c>
      <c r="C19" s="16">
        <v>0</v>
      </c>
      <c r="D19" s="16">
        <v>1</v>
      </c>
      <c r="E19" s="16">
        <v>1</v>
      </c>
      <c r="F19" s="16">
        <v>1</v>
      </c>
      <c r="G19" s="16">
        <v>1</v>
      </c>
      <c r="H19" s="16">
        <v>1</v>
      </c>
      <c r="I19" s="16">
        <v>1</v>
      </c>
      <c r="J19" s="16">
        <v>1</v>
      </c>
      <c r="K19" s="16">
        <v>1</v>
      </c>
      <c r="L19" s="16">
        <v>1</v>
      </c>
      <c r="M19" s="16" t="s">
        <v>797</v>
      </c>
      <c r="N19" s="16" t="s">
        <v>806</v>
      </c>
      <c r="O19" s="16" t="s">
        <v>3</v>
      </c>
      <c r="P19" s="16">
        <v>13039</v>
      </c>
      <c r="Q19" s="16">
        <v>532000</v>
      </c>
      <c r="R19" s="16">
        <v>78062.952207999901</v>
      </c>
      <c r="S19" s="16">
        <v>11201400.3947368</v>
      </c>
      <c r="T19" s="16">
        <v>5534203.0701754401</v>
      </c>
      <c r="U19" s="16">
        <v>5667197.3245614003</v>
      </c>
      <c r="V19" s="16">
        <v>0.50593650122749101</v>
      </c>
      <c r="W19" s="16">
        <v>10401911.8098836</v>
      </c>
      <c r="X19" s="16">
        <v>3751249.1665250901</v>
      </c>
      <c r="Y19" s="16">
        <v>6650662.64335855</v>
      </c>
      <c r="Z19" s="16">
        <v>0.63936925873946104</v>
      </c>
      <c r="AA19" s="16">
        <v>7653855.5263157897</v>
      </c>
      <c r="AB19" s="16">
        <v>2946397.63157894</v>
      </c>
      <c r="AC19" s="16">
        <v>4707457.8947368404</v>
      </c>
      <c r="AD19" s="16">
        <v>0.61504399691782397</v>
      </c>
      <c r="AE19" s="16">
        <v>3952346.9106194102</v>
      </c>
      <c r="AF19" s="16">
        <v>1401835.10936249</v>
      </c>
      <c r="AG19" s="16">
        <v>2550511.80125691</v>
      </c>
      <c r="AH19" s="16">
        <v>0.64531577286498698</v>
      </c>
      <c r="AI19" s="16">
        <v>6040599.6911505498</v>
      </c>
      <c r="AJ19" s="16">
        <v>1940448.84904891</v>
      </c>
      <c r="AK19" s="16">
        <v>3952346.9106194102</v>
      </c>
      <c r="AL19" s="16">
        <v>1401835.10936249</v>
      </c>
      <c r="AM19" s="16">
        <v>1401835.10936249</v>
      </c>
      <c r="AN19" s="16">
        <v>1401835.10936249</v>
      </c>
      <c r="AO19" s="16">
        <v>1401835.10936249</v>
      </c>
      <c r="AP19" s="16">
        <v>1401835.10936249</v>
      </c>
      <c r="AQ19" s="16">
        <v>1401835.10936249</v>
      </c>
      <c r="AR19" s="16">
        <v>1401835.10936249</v>
      </c>
      <c r="AS19" s="16">
        <v>1401835.10936249</v>
      </c>
      <c r="AT19" s="16">
        <v>1401835.10936249</v>
      </c>
      <c r="AU19" s="16">
        <v>7653855.5263157897</v>
      </c>
      <c r="AV19" s="16">
        <v>2946397.63157894</v>
      </c>
      <c r="AW19" s="16">
        <v>2946397.63157894</v>
      </c>
      <c r="AX19" s="16">
        <v>2946397.63157894</v>
      </c>
      <c r="AY19" s="16">
        <v>2946397.63157894</v>
      </c>
      <c r="AZ19" s="16">
        <v>2946397.63157894</v>
      </c>
      <c r="BA19" s="16">
        <v>2946397.63157894</v>
      </c>
      <c r="BB19" s="16">
        <v>2946397.63157894</v>
      </c>
      <c r="BC19" s="16">
        <v>2946397.63157894</v>
      </c>
      <c r="BD19" s="16">
        <v>2946397.63157894</v>
      </c>
    </row>
    <row r="20" spans="1:56" x14ac:dyDescent="0.25">
      <c r="A20" s="16" t="s">
        <v>500</v>
      </c>
      <c r="B20" s="16">
        <v>13040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 t="s">
        <v>797</v>
      </c>
      <c r="N20" s="16" t="s">
        <v>806</v>
      </c>
      <c r="O20" s="16" t="s">
        <v>3</v>
      </c>
      <c r="P20" s="16">
        <v>13040</v>
      </c>
      <c r="Q20" s="16">
        <v>1021660.986</v>
      </c>
      <c r="R20" s="16">
        <v>58547.2141559999</v>
      </c>
      <c r="S20" s="16">
        <v>4290739.4298245599</v>
      </c>
      <c r="T20" s="16">
        <v>3253180.7456140299</v>
      </c>
      <c r="U20" s="16">
        <v>1037558.68421052</v>
      </c>
      <c r="V20" s="16">
        <v>0.241813491865422</v>
      </c>
      <c r="W20" s="16">
        <v>3766670.80396917</v>
      </c>
      <c r="X20" s="16">
        <v>1596985.9553070299</v>
      </c>
      <c r="Y20" s="16">
        <v>2169684.8486621301</v>
      </c>
      <c r="Z20" s="16">
        <v>0.57602189349167598</v>
      </c>
      <c r="AA20" s="16">
        <v>283325.438596491</v>
      </c>
      <c r="AB20" s="16">
        <v>233391.22807017501</v>
      </c>
      <c r="AC20" s="16">
        <v>49934.210526315699</v>
      </c>
      <c r="AD20" s="16">
        <v>0.176243300896928</v>
      </c>
      <c r="AE20" s="16">
        <v>136187.21232571901</v>
      </c>
      <c r="AF20" s="16">
        <v>45971.0338699317</v>
      </c>
      <c r="AG20" s="16">
        <v>90216.178455787303</v>
      </c>
      <c r="AH20" s="16">
        <v>0.66244236088787201</v>
      </c>
      <c r="AI20" s="16">
        <v>1089476.6489061301</v>
      </c>
      <c r="AJ20" s="16">
        <v>-989992.02130021201</v>
      </c>
      <c r="AK20" s="16">
        <v>136187.21232571901</v>
      </c>
      <c r="AL20" s="16">
        <v>136187.21232571901</v>
      </c>
      <c r="AM20" s="16">
        <v>136187.21232571901</v>
      </c>
      <c r="AN20" s="16">
        <v>136187.21232571901</v>
      </c>
      <c r="AO20" s="16">
        <v>136187.21232571901</v>
      </c>
      <c r="AP20" s="16">
        <v>136187.21232571901</v>
      </c>
      <c r="AQ20" s="16">
        <v>136187.21232571901</v>
      </c>
      <c r="AR20" s="16">
        <v>136187.21232571901</v>
      </c>
      <c r="AS20" s="16">
        <v>136187.21232571901</v>
      </c>
      <c r="AT20" s="16">
        <v>136187.21232571901</v>
      </c>
      <c r="AU20" s="16">
        <v>283325.438596491</v>
      </c>
      <c r="AV20" s="16">
        <v>283325.438596491</v>
      </c>
      <c r="AW20" s="16">
        <v>283325.438596491</v>
      </c>
      <c r="AX20" s="16">
        <v>283325.438596491</v>
      </c>
      <c r="AY20" s="16">
        <v>283325.438596491</v>
      </c>
      <c r="AZ20" s="16">
        <v>283325.438596491</v>
      </c>
      <c r="BA20" s="16">
        <v>283325.438596491</v>
      </c>
      <c r="BB20" s="16">
        <v>283325.438596491</v>
      </c>
      <c r="BC20" s="16">
        <v>283325.438596491</v>
      </c>
      <c r="BD20" s="16">
        <v>283325.438596491</v>
      </c>
    </row>
    <row r="21" spans="1:56" x14ac:dyDescent="0.25">
      <c r="A21" s="16" t="s">
        <v>259</v>
      </c>
      <c r="B21" s="16">
        <v>13041</v>
      </c>
      <c r="C21" s="16">
        <v>0</v>
      </c>
      <c r="D21" s="16">
        <v>0</v>
      </c>
      <c r="E21" s="16">
        <v>1</v>
      </c>
      <c r="F21" s="16">
        <v>1</v>
      </c>
      <c r="G21" s="16">
        <v>1</v>
      </c>
      <c r="H21" s="16">
        <v>1</v>
      </c>
      <c r="I21" s="16">
        <v>1</v>
      </c>
      <c r="J21" s="16">
        <v>1</v>
      </c>
      <c r="K21" s="16">
        <v>1</v>
      </c>
      <c r="L21" s="16">
        <v>1</v>
      </c>
      <c r="M21" s="16" t="s">
        <v>797</v>
      </c>
      <c r="N21" s="16" t="s">
        <v>806</v>
      </c>
      <c r="O21" s="16" t="s">
        <v>3</v>
      </c>
      <c r="P21" s="16">
        <v>13041</v>
      </c>
      <c r="Q21" s="16">
        <v>985096.01199999999</v>
      </c>
      <c r="R21" s="16">
        <v>78062.952207999901</v>
      </c>
      <c r="S21" s="16">
        <v>14971404.4736841</v>
      </c>
      <c r="T21" s="16">
        <v>6029081.5789473699</v>
      </c>
      <c r="U21" s="16">
        <v>8942322.8947368208</v>
      </c>
      <c r="V21" s="16">
        <v>0.59729352115595302</v>
      </c>
      <c r="W21" s="16">
        <v>7655078.9136126004</v>
      </c>
      <c r="X21" s="16">
        <v>2502234.1226147502</v>
      </c>
      <c r="Y21" s="16">
        <v>5152844.7909978498</v>
      </c>
      <c r="Z21" s="16">
        <v>0.67312758616176105</v>
      </c>
      <c r="AA21" s="16">
        <v>9219272.0175438598</v>
      </c>
      <c r="AB21" s="16">
        <v>2795275.2631578902</v>
      </c>
      <c r="AC21" s="16">
        <v>6423996.7543859603</v>
      </c>
      <c r="AD21" s="16">
        <v>0.69680086910998895</v>
      </c>
      <c r="AE21" s="16">
        <v>3253420.6188504398</v>
      </c>
      <c r="AF21" s="16">
        <v>914994.59163883305</v>
      </c>
      <c r="AG21" s="16">
        <v>2338426.0272116102</v>
      </c>
      <c r="AH21" s="16">
        <v>0.71875920797411796</v>
      </c>
      <c r="AI21" s="16">
        <v>4089685.8271898502</v>
      </c>
      <c r="AJ21" s="16">
        <v>1275267.0634036099</v>
      </c>
      <c r="AK21" s="16">
        <v>3253420.6188504398</v>
      </c>
      <c r="AL21" s="16">
        <v>3253420.6188504398</v>
      </c>
      <c r="AM21" s="16">
        <v>914994.59163883305</v>
      </c>
      <c r="AN21" s="16">
        <v>914994.59163883305</v>
      </c>
      <c r="AO21" s="16">
        <v>914994.59163883305</v>
      </c>
      <c r="AP21" s="16">
        <v>914994.59163883305</v>
      </c>
      <c r="AQ21" s="16">
        <v>914994.59163883305</v>
      </c>
      <c r="AR21" s="16">
        <v>914994.59163883305</v>
      </c>
      <c r="AS21" s="16">
        <v>914994.59163883305</v>
      </c>
      <c r="AT21" s="16">
        <v>914994.59163883305</v>
      </c>
      <c r="AU21" s="16">
        <v>9219272.0175438598</v>
      </c>
      <c r="AV21" s="16">
        <v>9219272.0175438598</v>
      </c>
      <c r="AW21" s="16">
        <v>2795275.2631578902</v>
      </c>
      <c r="AX21" s="16">
        <v>2795275.2631578902</v>
      </c>
      <c r="AY21" s="16">
        <v>2795275.2631578902</v>
      </c>
      <c r="AZ21" s="16">
        <v>2795275.2631578902</v>
      </c>
      <c r="BA21" s="16">
        <v>2795275.2631578902</v>
      </c>
      <c r="BB21" s="16">
        <v>2795275.2631578902</v>
      </c>
      <c r="BC21" s="16">
        <v>2795275.2631578902</v>
      </c>
      <c r="BD21" s="16">
        <v>2795275.2631578902</v>
      </c>
    </row>
    <row r="22" spans="1:56" x14ac:dyDescent="0.25">
      <c r="A22" s="16" t="s">
        <v>135</v>
      </c>
      <c r="B22" s="16">
        <v>13042</v>
      </c>
      <c r="C22" s="16">
        <v>1</v>
      </c>
      <c r="D22" s="16">
        <v>1</v>
      </c>
      <c r="E22" s="16">
        <v>1</v>
      </c>
      <c r="F22" s="16">
        <v>1</v>
      </c>
      <c r="G22" s="16">
        <v>1</v>
      </c>
      <c r="H22" s="16">
        <v>1</v>
      </c>
      <c r="I22" s="16">
        <v>1</v>
      </c>
      <c r="J22" s="16">
        <v>1</v>
      </c>
      <c r="K22" s="16">
        <v>1</v>
      </c>
      <c r="L22" s="16">
        <v>1</v>
      </c>
      <c r="M22" s="16" t="s">
        <v>797</v>
      </c>
      <c r="N22" s="16" t="s">
        <v>806</v>
      </c>
      <c r="O22" s="16" t="s">
        <v>3</v>
      </c>
      <c r="P22" s="16">
        <v>13042</v>
      </c>
      <c r="Q22" s="16">
        <v>812620.87199999997</v>
      </c>
      <c r="R22" s="16">
        <v>78062.952207999901</v>
      </c>
      <c r="S22" s="16">
        <v>26625729.517543901</v>
      </c>
      <c r="T22" s="16">
        <v>9792486.5350877102</v>
      </c>
      <c r="U22" s="16">
        <v>16833242.982456099</v>
      </c>
      <c r="V22" s="16">
        <v>0.63221715564129899</v>
      </c>
      <c r="W22" s="16">
        <v>30568287.5895264</v>
      </c>
      <c r="X22" s="16">
        <v>7025369.0136419795</v>
      </c>
      <c r="Y22" s="16">
        <v>23542918.575884402</v>
      </c>
      <c r="Z22" s="16">
        <v>0.77017459702096303</v>
      </c>
      <c r="AA22" s="16">
        <v>17487366.1403508</v>
      </c>
      <c r="AB22" s="16">
        <v>4820944.5614034999</v>
      </c>
      <c r="AC22" s="16">
        <v>12666421.5789473</v>
      </c>
      <c r="AD22" s="16">
        <v>0.72431842950439995</v>
      </c>
      <c r="AE22" s="16">
        <v>17834255.578205898</v>
      </c>
      <c r="AF22" s="16">
        <v>3487718.3288632999</v>
      </c>
      <c r="AG22" s="16">
        <v>14346537.2493426</v>
      </c>
      <c r="AH22" s="16">
        <v>0.80443712306526405</v>
      </c>
      <c r="AI22" s="16">
        <v>22652234.751676399</v>
      </c>
      <c r="AJ22" s="16">
        <v>13455853.425134599</v>
      </c>
      <c r="AK22" s="16">
        <v>3487718.3288632999</v>
      </c>
      <c r="AL22" s="16">
        <v>3487718.3288632999</v>
      </c>
      <c r="AM22" s="16">
        <v>3487718.3288632999</v>
      </c>
      <c r="AN22" s="16">
        <v>3487718.3288632999</v>
      </c>
      <c r="AO22" s="16">
        <v>3487718.3288632999</v>
      </c>
      <c r="AP22" s="16">
        <v>3487718.3288632999</v>
      </c>
      <c r="AQ22" s="16">
        <v>3487718.3288632999</v>
      </c>
      <c r="AR22" s="16">
        <v>3487718.3288632999</v>
      </c>
      <c r="AS22" s="16">
        <v>3487718.3288632999</v>
      </c>
      <c r="AT22" s="16">
        <v>3487718.3288632999</v>
      </c>
      <c r="AU22" s="16">
        <v>4820944.5614034999</v>
      </c>
      <c r="AV22" s="16">
        <v>4820944.5614034999</v>
      </c>
      <c r="AW22" s="16">
        <v>4820944.5614034999</v>
      </c>
      <c r="AX22" s="16">
        <v>4820944.5614034999</v>
      </c>
      <c r="AY22" s="16">
        <v>4820944.5614034999</v>
      </c>
      <c r="AZ22" s="16">
        <v>4820944.5614034999</v>
      </c>
      <c r="BA22" s="16">
        <v>4820944.5614034999</v>
      </c>
      <c r="BB22" s="16">
        <v>4820944.5614034999</v>
      </c>
      <c r="BC22" s="16">
        <v>4820944.5614034999</v>
      </c>
      <c r="BD22" s="16">
        <v>4820944.5614034999</v>
      </c>
    </row>
    <row r="23" spans="1:56" x14ac:dyDescent="0.25">
      <c r="A23" s="16" t="s">
        <v>445</v>
      </c>
      <c r="B23" s="16">
        <v>13045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 t="s">
        <v>797</v>
      </c>
      <c r="N23" s="16" t="s">
        <v>806</v>
      </c>
      <c r="O23" s="16" t="s">
        <v>3</v>
      </c>
      <c r="P23" s="16">
        <v>13045</v>
      </c>
      <c r="Q23" s="16">
        <v>524693.17500000005</v>
      </c>
      <c r="R23" s="16">
        <v>58547.2141559999</v>
      </c>
      <c r="S23" s="16">
        <v>6264179.8684210498</v>
      </c>
      <c r="T23" s="16">
        <v>4042555.2631578902</v>
      </c>
      <c r="U23" s="16">
        <v>2221624.6052631498</v>
      </c>
      <c r="V23" s="16">
        <v>0.35465530235854098</v>
      </c>
      <c r="W23" s="16">
        <v>5779699.9968088996</v>
      </c>
      <c r="X23" s="16">
        <v>2352454.32019286</v>
      </c>
      <c r="Y23" s="16">
        <v>3427245.6766160401</v>
      </c>
      <c r="Z23" s="16">
        <v>0.59297985682791399</v>
      </c>
      <c r="AA23" s="16">
        <v>576960.39473684202</v>
      </c>
      <c r="AB23" s="16">
        <v>546757.76315789402</v>
      </c>
      <c r="AC23" s="16">
        <v>30202.631578947399</v>
      </c>
      <c r="AD23" s="16">
        <v>5.2347841991343499E-2</v>
      </c>
      <c r="AE23" s="16">
        <v>593912.63517415803</v>
      </c>
      <c r="AF23" s="16">
        <v>405991.978865068</v>
      </c>
      <c r="AG23" s="16">
        <v>187920.65630909</v>
      </c>
      <c r="AH23" s="16">
        <v>0.31641127866219698</v>
      </c>
      <c r="AI23" s="16">
        <v>2844005.2874600398</v>
      </c>
      <c r="AJ23" s="16">
        <v>-395319.73284690903</v>
      </c>
      <c r="AK23" s="16">
        <v>593912.63517415803</v>
      </c>
      <c r="AL23" s="16">
        <v>593912.63517415803</v>
      </c>
      <c r="AM23" s="16">
        <v>593912.63517415803</v>
      </c>
      <c r="AN23" s="16">
        <v>593912.63517415803</v>
      </c>
      <c r="AO23" s="16">
        <v>593912.63517415803</v>
      </c>
      <c r="AP23" s="16">
        <v>593912.63517415803</v>
      </c>
      <c r="AQ23" s="16">
        <v>593912.63517415803</v>
      </c>
      <c r="AR23" s="16">
        <v>593912.63517415803</v>
      </c>
      <c r="AS23" s="16">
        <v>593912.63517415803</v>
      </c>
      <c r="AT23" s="16">
        <v>593912.63517415803</v>
      </c>
      <c r="AU23" s="16">
        <v>576960.39473684202</v>
      </c>
      <c r="AV23" s="16">
        <v>576960.39473684202</v>
      </c>
      <c r="AW23" s="16">
        <v>576960.39473684202</v>
      </c>
      <c r="AX23" s="16">
        <v>576960.39473684202</v>
      </c>
      <c r="AY23" s="16">
        <v>576960.39473684202</v>
      </c>
      <c r="AZ23" s="16">
        <v>576960.39473684202</v>
      </c>
      <c r="BA23" s="16">
        <v>576960.39473684202</v>
      </c>
      <c r="BB23" s="16">
        <v>576960.39473684202</v>
      </c>
      <c r="BC23" s="16">
        <v>576960.39473684202</v>
      </c>
      <c r="BD23" s="16">
        <v>576960.39473684202</v>
      </c>
    </row>
    <row r="24" spans="1:56" x14ac:dyDescent="0.25">
      <c r="A24" s="16" t="s">
        <v>194</v>
      </c>
      <c r="B24" s="16">
        <v>13046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1</v>
      </c>
      <c r="I24" s="16">
        <v>1</v>
      </c>
      <c r="J24" s="16">
        <v>1</v>
      </c>
      <c r="K24" s="16">
        <v>1</v>
      </c>
      <c r="L24" s="16">
        <v>1</v>
      </c>
      <c r="M24" s="16" t="s">
        <v>797</v>
      </c>
      <c r="N24" s="16" t="s">
        <v>806</v>
      </c>
      <c r="O24" s="16" t="s">
        <v>3</v>
      </c>
      <c r="P24" s="16">
        <v>13046</v>
      </c>
      <c r="Q24" s="16">
        <v>1479626.196</v>
      </c>
      <c r="R24" s="16">
        <v>78062.952207999901</v>
      </c>
      <c r="S24" s="16">
        <v>16658558.6842105</v>
      </c>
      <c r="T24" s="16">
        <v>6277564.8684210395</v>
      </c>
      <c r="U24" s="16">
        <v>10380993.8157894</v>
      </c>
      <c r="V24" s="16">
        <v>0.62316278452282203</v>
      </c>
      <c r="W24" s="16">
        <v>11256417.117818501</v>
      </c>
      <c r="X24" s="16">
        <v>3267389.01205337</v>
      </c>
      <c r="Y24" s="16">
        <v>7989028.1057651499</v>
      </c>
      <c r="Z24" s="16">
        <v>0.70973099363196002</v>
      </c>
      <c r="AA24" s="16">
        <v>10825209.7368421</v>
      </c>
      <c r="AB24" s="16">
        <v>2871631.1403508699</v>
      </c>
      <c r="AC24" s="16">
        <v>7953578.5964912204</v>
      </c>
      <c r="AD24" s="16">
        <v>0.734727436219764</v>
      </c>
      <c r="AE24" s="16">
        <v>5053053.8696495397</v>
      </c>
      <c r="AF24" s="16">
        <v>1298431.2872751099</v>
      </c>
      <c r="AG24" s="16">
        <v>3754622.58237442</v>
      </c>
      <c r="AH24" s="16">
        <v>0.74304028400054101</v>
      </c>
      <c r="AI24" s="16">
        <v>6431338.9575571502</v>
      </c>
      <c r="AJ24" s="16">
        <v>2196933.4341664198</v>
      </c>
      <c r="AK24" s="16">
        <v>5053053.8696495397</v>
      </c>
      <c r="AL24" s="16">
        <v>5053053.8696495397</v>
      </c>
      <c r="AM24" s="16">
        <v>5053053.8696495397</v>
      </c>
      <c r="AN24" s="16">
        <v>5053053.8696495397</v>
      </c>
      <c r="AO24" s="16">
        <v>5053053.8696495397</v>
      </c>
      <c r="AP24" s="16">
        <v>1298431.2872751099</v>
      </c>
      <c r="AQ24" s="16">
        <v>1298431.2872751099</v>
      </c>
      <c r="AR24" s="16">
        <v>1298431.2872751099</v>
      </c>
      <c r="AS24" s="16">
        <v>1298431.2872751099</v>
      </c>
      <c r="AT24" s="16">
        <v>1298431.2872751099</v>
      </c>
      <c r="AU24" s="16">
        <v>10825209.7368421</v>
      </c>
      <c r="AV24" s="16">
        <v>10825209.7368421</v>
      </c>
      <c r="AW24" s="16">
        <v>10825209.7368421</v>
      </c>
      <c r="AX24" s="16">
        <v>10825209.7368421</v>
      </c>
      <c r="AY24" s="16">
        <v>10825209.7368421</v>
      </c>
      <c r="AZ24" s="16">
        <v>2871631.1403508699</v>
      </c>
      <c r="BA24" s="16">
        <v>2871631.1403508699</v>
      </c>
      <c r="BB24" s="16">
        <v>2871631.1403508699</v>
      </c>
      <c r="BC24" s="16">
        <v>2871631.1403508699</v>
      </c>
      <c r="BD24" s="16">
        <v>2871631.1403508699</v>
      </c>
    </row>
    <row r="25" spans="1:56" x14ac:dyDescent="0.25">
      <c r="A25" s="16" t="s">
        <v>391</v>
      </c>
      <c r="B25" s="16">
        <v>13047</v>
      </c>
      <c r="C25" s="16">
        <v>0</v>
      </c>
      <c r="D25" s="16">
        <v>0</v>
      </c>
      <c r="E25" s="16">
        <v>0</v>
      </c>
      <c r="F25" s="16">
        <v>0</v>
      </c>
      <c r="G25" s="16">
        <v>1</v>
      </c>
      <c r="H25" s="16">
        <v>1</v>
      </c>
      <c r="I25" s="16">
        <v>1</v>
      </c>
      <c r="J25" s="16">
        <v>1</v>
      </c>
      <c r="K25" s="16">
        <v>1</v>
      </c>
      <c r="L25" s="16">
        <v>1</v>
      </c>
      <c r="M25" s="16" t="s">
        <v>797</v>
      </c>
      <c r="N25" s="16" t="s">
        <v>806</v>
      </c>
      <c r="O25" s="16" t="s">
        <v>3</v>
      </c>
      <c r="P25" s="16">
        <v>13047</v>
      </c>
      <c r="Q25" s="16">
        <v>109560</v>
      </c>
      <c r="R25" s="16">
        <v>28133.477118120001</v>
      </c>
      <c r="S25" s="16">
        <v>4372356.6228070101</v>
      </c>
      <c r="T25" s="16">
        <v>3071925.0438596401</v>
      </c>
      <c r="U25" s="16">
        <v>1300431.5789473599</v>
      </c>
      <c r="V25" s="16">
        <v>0.29742120580102599</v>
      </c>
      <c r="W25" s="16">
        <v>3451448.7056080401</v>
      </c>
      <c r="X25" s="16">
        <v>1908062.0909770799</v>
      </c>
      <c r="Y25" s="16">
        <v>1543386.6146309499</v>
      </c>
      <c r="Z25" s="16">
        <v>0.44717066550147599</v>
      </c>
      <c r="AA25" s="16">
        <v>648439.16666666605</v>
      </c>
      <c r="AB25" s="16">
        <v>357410.21929824498</v>
      </c>
      <c r="AC25" s="16">
        <v>291028.94736842101</v>
      </c>
      <c r="AD25" s="16">
        <v>0.44881457248251899</v>
      </c>
      <c r="AE25" s="16">
        <v>516701.20836606802</v>
      </c>
      <c r="AF25" s="16">
        <v>261612.268614581</v>
      </c>
      <c r="AG25" s="16">
        <v>255088.939751486</v>
      </c>
      <c r="AH25" s="16">
        <v>0.49368752312025299</v>
      </c>
      <c r="AI25" s="16">
        <v>1405693.1375128301</v>
      </c>
      <c r="AJ25" s="16">
        <v>117395.462633366</v>
      </c>
      <c r="AK25" s="16">
        <v>516701.20836606802</v>
      </c>
      <c r="AL25" s="16">
        <v>516701.20836606802</v>
      </c>
      <c r="AM25" s="16">
        <v>516701.20836606802</v>
      </c>
      <c r="AN25" s="16">
        <v>516701.20836606802</v>
      </c>
      <c r="AO25" s="16">
        <v>261612.268614581</v>
      </c>
      <c r="AP25" s="16">
        <v>261612.268614581</v>
      </c>
      <c r="AQ25" s="16">
        <v>261612.268614581</v>
      </c>
      <c r="AR25" s="16">
        <v>261612.268614581</v>
      </c>
      <c r="AS25" s="16">
        <v>261612.268614581</v>
      </c>
      <c r="AT25" s="16">
        <v>261612.268614581</v>
      </c>
      <c r="AU25" s="16">
        <v>648439.16666666605</v>
      </c>
      <c r="AV25" s="16">
        <v>648439.16666666605</v>
      </c>
      <c r="AW25" s="16">
        <v>648439.16666666605</v>
      </c>
      <c r="AX25" s="16">
        <v>648439.16666666605</v>
      </c>
      <c r="AY25" s="16">
        <v>357410.21929824498</v>
      </c>
      <c r="AZ25" s="16">
        <v>357410.21929824498</v>
      </c>
      <c r="BA25" s="16">
        <v>357410.21929824498</v>
      </c>
      <c r="BB25" s="16">
        <v>357410.21929824498</v>
      </c>
      <c r="BC25" s="16">
        <v>357410.21929824498</v>
      </c>
      <c r="BD25" s="16">
        <v>357410.21929824498</v>
      </c>
    </row>
    <row r="26" spans="1:56" x14ac:dyDescent="0.25">
      <c r="A26" s="16" t="s">
        <v>874</v>
      </c>
      <c r="B26" s="16">
        <v>13048</v>
      </c>
      <c r="C26" s="16">
        <v>0</v>
      </c>
      <c r="D26" s="16">
        <v>1</v>
      </c>
      <c r="E26" s="16">
        <v>1</v>
      </c>
      <c r="F26" s="16">
        <v>1</v>
      </c>
      <c r="G26" s="16">
        <v>1</v>
      </c>
      <c r="H26" s="16">
        <v>1</v>
      </c>
      <c r="I26" s="16">
        <v>1</v>
      </c>
      <c r="J26" s="16">
        <v>1</v>
      </c>
      <c r="K26" s="16">
        <v>1</v>
      </c>
      <c r="L26" s="16">
        <v>1</v>
      </c>
      <c r="M26" s="16" t="s">
        <v>797</v>
      </c>
      <c r="N26" s="16" t="s">
        <v>806</v>
      </c>
      <c r="O26" s="16" t="s">
        <v>3</v>
      </c>
      <c r="P26" s="16">
        <v>13048</v>
      </c>
      <c r="Q26" s="16">
        <v>1553500</v>
      </c>
      <c r="R26" s="16">
        <v>28133.477118120001</v>
      </c>
      <c r="S26" s="16">
        <v>18135592.587719299</v>
      </c>
      <c r="T26" s="16">
        <v>8042096.0964912204</v>
      </c>
      <c r="U26" s="16">
        <v>10093496.491227999</v>
      </c>
      <c r="V26" s="16">
        <v>0.55655730257543301</v>
      </c>
      <c r="W26" s="16">
        <v>13950196.521901101</v>
      </c>
      <c r="X26" s="16">
        <v>3774100.31799288</v>
      </c>
      <c r="Y26" s="16">
        <v>10176096.203908199</v>
      </c>
      <c r="Z26" s="16">
        <v>0.72945898560871603</v>
      </c>
      <c r="AA26" s="16">
        <v>12413228.9473684</v>
      </c>
      <c r="AB26" s="16">
        <v>4135063.9035087698</v>
      </c>
      <c r="AC26" s="16">
        <v>8278165.0438596401</v>
      </c>
      <c r="AD26" s="16">
        <v>0.66688249116798903</v>
      </c>
      <c r="AE26" s="16">
        <v>8753592.9503693599</v>
      </c>
      <c r="AF26" s="16">
        <v>2221356.4594380199</v>
      </c>
      <c r="AG26" s="16">
        <v>6532236.4909313396</v>
      </c>
      <c r="AH26" s="16">
        <v>0.74623489211429594</v>
      </c>
      <c r="AI26" s="16">
        <v>8594462.7267900892</v>
      </c>
      <c r="AJ26" s="16">
        <v>4950603.01381322</v>
      </c>
      <c r="AK26" s="16">
        <v>8753592.9503693599</v>
      </c>
      <c r="AL26" s="16">
        <v>2221356.4594380199</v>
      </c>
      <c r="AM26" s="16">
        <v>2221356.4594380199</v>
      </c>
      <c r="AN26" s="16">
        <v>2221356.4594380199</v>
      </c>
      <c r="AO26" s="16">
        <v>2221356.4594380199</v>
      </c>
      <c r="AP26" s="16">
        <v>2221356.4594380199</v>
      </c>
      <c r="AQ26" s="16">
        <v>2221356.4594380199</v>
      </c>
      <c r="AR26" s="16">
        <v>2221356.4594380199</v>
      </c>
      <c r="AS26" s="16">
        <v>2221356.4594380199</v>
      </c>
      <c r="AT26" s="16">
        <v>2221356.4594380199</v>
      </c>
      <c r="AU26" s="16">
        <v>12413228.9473684</v>
      </c>
      <c r="AV26" s="16">
        <v>4135063.9035087698</v>
      </c>
      <c r="AW26" s="16">
        <v>4135063.9035087698</v>
      </c>
      <c r="AX26" s="16">
        <v>4135063.9035087698</v>
      </c>
      <c r="AY26" s="16">
        <v>4135063.9035087698</v>
      </c>
      <c r="AZ26" s="16">
        <v>4135063.9035087698</v>
      </c>
      <c r="BA26" s="16">
        <v>4135063.9035087698</v>
      </c>
      <c r="BB26" s="16">
        <v>4135063.9035087698</v>
      </c>
      <c r="BC26" s="16">
        <v>4135063.9035087698</v>
      </c>
      <c r="BD26" s="16">
        <v>4135063.9035087698</v>
      </c>
    </row>
    <row r="27" spans="1:56" x14ac:dyDescent="0.25">
      <c r="A27" s="16" t="s">
        <v>585</v>
      </c>
      <c r="B27" s="16">
        <v>13051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 t="s">
        <v>797</v>
      </c>
      <c r="N27" s="16" t="s">
        <v>806</v>
      </c>
      <c r="O27" s="16" t="s">
        <v>3</v>
      </c>
      <c r="P27" s="16">
        <v>13051</v>
      </c>
      <c r="Q27" s="16">
        <v>2682959.3130000001</v>
      </c>
      <c r="R27" s="16">
        <v>58547.2141559999</v>
      </c>
      <c r="S27" s="16">
        <v>3086384.4298245599</v>
      </c>
      <c r="T27" s="16">
        <v>1728503.8596491199</v>
      </c>
      <c r="U27" s="16">
        <v>1357880.57017543</v>
      </c>
      <c r="V27" s="16">
        <v>0.43995833994426398</v>
      </c>
      <c r="W27" s="16">
        <v>5225681.2115366803</v>
      </c>
      <c r="X27" s="16">
        <v>2227300.4099002401</v>
      </c>
      <c r="Y27" s="16">
        <v>2998380.80163643</v>
      </c>
      <c r="Z27" s="16">
        <v>0.57377797846086298</v>
      </c>
      <c r="AA27" s="16">
        <v>17909.429824561401</v>
      </c>
      <c r="AB27" s="16">
        <v>17909.429824561401</v>
      </c>
      <c r="AC27" s="16">
        <v>0</v>
      </c>
      <c r="AD27" s="16">
        <v>0</v>
      </c>
      <c r="AE27" s="16">
        <v>485.40829463760201</v>
      </c>
      <c r="AF27" s="16">
        <v>485.40829463760201</v>
      </c>
      <c r="AG27" s="16">
        <v>0</v>
      </c>
      <c r="AH27" s="16">
        <v>0</v>
      </c>
      <c r="AI27" s="16">
        <v>256874.274607709</v>
      </c>
      <c r="AJ27" s="16">
        <v>-2741506.5270287301</v>
      </c>
      <c r="AK27" s="16">
        <v>485.40829463760201</v>
      </c>
      <c r="AL27" s="16">
        <v>485.40829463760201</v>
      </c>
      <c r="AM27" s="16">
        <v>485.40829463760201</v>
      </c>
      <c r="AN27" s="16">
        <v>485.40829463760201</v>
      </c>
      <c r="AO27" s="16">
        <v>485.40829463760201</v>
      </c>
      <c r="AP27" s="16">
        <v>485.40829463760201</v>
      </c>
      <c r="AQ27" s="16">
        <v>485.40829463760201</v>
      </c>
      <c r="AR27" s="16">
        <v>485.40829463760201</v>
      </c>
      <c r="AS27" s="16">
        <v>485.40829463760201</v>
      </c>
      <c r="AT27" s="16">
        <v>485.40829463760201</v>
      </c>
      <c r="AU27" s="16">
        <v>17909.429824561401</v>
      </c>
      <c r="AV27" s="16">
        <v>17909.429824561401</v>
      </c>
      <c r="AW27" s="16">
        <v>17909.429824561401</v>
      </c>
      <c r="AX27" s="16">
        <v>17909.429824561401</v>
      </c>
      <c r="AY27" s="16">
        <v>17909.429824561401</v>
      </c>
      <c r="AZ27" s="16">
        <v>17909.429824561401</v>
      </c>
      <c r="BA27" s="16">
        <v>17909.429824561401</v>
      </c>
      <c r="BB27" s="16">
        <v>17909.429824561401</v>
      </c>
      <c r="BC27" s="16">
        <v>17909.429824561401</v>
      </c>
      <c r="BD27" s="16">
        <v>17909.429824561401</v>
      </c>
    </row>
    <row r="28" spans="1:56" x14ac:dyDescent="0.25">
      <c r="A28" s="16" t="s">
        <v>501</v>
      </c>
      <c r="B28" s="16">
        <v>13060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 t="s">
        <v>797</v>
      </c>
      <c r="N28" s="16" t="s">
        <v>806</v>
      </c>
      <c r="O28" s="16" t="s">
        <v>3</v>
      </c>
      <c r="P28" s="16">
        <v>13060</v>
      </c>
      <c r="Q28" s="16">
        <v>1101617.4709999999</v>
      </c>
      <c r="R28" s="16">
        <v>78062.952207999901</v>
      </c>
      <c r="S28" s="16">
        <v>7140344.0350877102</v>
      </c>
      <c r="T28" s="16">
        <v>4646851.05263157</v>
      </c>
      <c r="U28" s="16">
        <v>2493492.9824561402</v>
      </c>
      <c r="V28" s="16">
        <v>0.34921188253718399</v>
      </c>
      <c r="W28" s="16">
        <v>9002327.8388093207</v>
      </c>
      <c r="X28" s="16">
        <v>2738648.0067100702</v>
      </c>
      <c r="Y28" s="16">
        <v>6263679.8320992496</v>
      </c>
      <c r="Z28" s="16">
        <v>0.69578446200285304</v>
      </c>
      <c r="AA28" s="16">
        <v>126543.114035087</v>
      </c>
      <c r="AB28" s="16">
        <v>124992.938596491</v>
      </c>
      <c r="AC28" s="16">
        <v>1550.17543859647</v>
      </c>
      <c r="AD28" s="16">
        <v>1.2250176158669799E-2</v>
      </c>
      <c r="AE28" s="16">
        <v>133369.103641369</v>
      </c>
      <c r="AF28" s="16">
        <v>43984.958451972903</v>
      </c>
      <c r="AG28" s="16">
        <v>89384.1451893966</v>
      </c>
      <c r="AH28" s="16">
        <v>0.67020128912128796</v>
      </c>
      <c r="AI28" s="16">
        <v>5083999.4093458001</v>
      </c>
      <c r="AJ28" s="16">
        <v>-1090296.2775640499</v>
      </c>
      <c r="AK28" s="16">
        <v>133369.103641369</v>
      </c>
      <c r="AL28" s="16">
        <v>133369.103641369</v>
      </c>
      <c r="AM28" s="16">
        <v>133369.103641369</v>
      </c>
      <c r="AN28" s="16">
        <v>133369.103641369</v>
      </c>
      <c r="AO28" s="16">
        <v>133369.103641369</v>
      </c>
      <c r="AP28" s="16">
        <v>133369.103641369</v>
      </c>
      <c r="AQ28" s="16">
        <v>133369.103641369</v>
      </c>
      <c r="AR28" s="16">
        <v>133369.103641369</v>
      </c>
      <c r="AS28" s="16">
        <v>133369.103641369</v>
      </c>
      <c r="AT28" s="16">
        <v>133369.103641369</v>
      </c>
      <c r="AU28" s="16">
        <v>126543.114035087</v>
      </c>
      <c r="AV28" s="16">
        <v>126543.114035087</v>
      </c>
      <c r="AW28" s="16">
        <v>126543.114035087</v>
      </c>
      <c r="AX28" s="16">
        <v>126543.114035087</v>
      </c>
      <c r="AY28" s="16">
        <v>126543.114035087</v>
      </c>
      <c r="AZ28" s="16">
        <v>126543.114035087</v>
      </c>
      <c r="BA28" s="16">
        <v>126543.114035087</v>
      </c>
      <c r="BB28" s="16">
        <v>126543.114035087</v>
      </c>
      <c r="BC28" s="16">
        <v>126543.114035087</v>
      </c>
      <c r="BD28" s="16">
        <v>126543.114035087</v>
      </c>
    </row>
    <row r="29" spans="1:56" x14ac:dyDescent="0.25">
      <c r="A29" s="16" t="s">
        <v>543</v>
      </c>
      <c r="B29" s="16">
        <v>13061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 t="s">
        <v>797</v>
      </c>
      <c r="N29" s="16" t="s">
        <v>806</v>
      </c>
      <c r="O29" s="16" t="s">
        <v>3</v>
      </c>
      <c r="P29" s="16">
        <v>13061</v>
      </c>
      <c r="Q29" s="16">
        <v>304000</v>
      </c>
      <c r="R29" s="16">
        <v>28133.477118120001</v>
      </c>
      <c r="S29" s="16">
        <v>3663887.3684210498</v>
      </c>
      <c r="T29" s="16">
        <v>2774989.6052631498</v>
      </c>
      <c r="U29" s="16">
        <v>888897.76315789402</v>
      </c>
      <c r="V29" s="16">
        <v>0.24261055916163801</v>
      </c>
      <c r="W29" s="16">
        <v>2573958.4139559902</v>
      </c>
      <c r="X29" s="16">
        <v>1477278.9687085</v>
      </c>
      <c r="Y29" s="16">
        <v>1096679.44524749</v>
      </c>
      <c r="Z29" s="16">
        <v>0.42606727416468698</v>
      </c>
      <c r="AA29" s="16">
        <v>34455.789473684199</v>
      </c>
      <c r="AB29" s="16">
        <v>31859.298245614002</v>
      </c>
      <c r="AC29" s="16">
        <v>2596.4912280701701</v>
      </c>
      <c r="AD29" s="16">
        <v>7.5357182863369204E-2</v>
      </c>
      <c r="AE29" s="16">
        <v>77456.136715016997</v>
      </c>
      <c r="AF29" s="16">
        <v>42273.015736211899</v>
      </c>
      <c r="AG29" s="16">
        <v>35183.120978804996</v>
      </c>
      <c r="AH29" s="16">
        <v>0.45423284030100403</v>
      </c>
      <c r="AI29" s="16">
        <v>764545.96812937397</v>
      </c>
      <c r="AJ29" s="16">
        <v>-296950.35613931401</v>
      </c>
      <c r="AK29" s="16">
        <v>77456.136715016997</v>
      </c>
      <c r="AL29" s="16">
        <v>77456.136715016997</v>
      </c>
      <c r="AM29" s="16">
        <v>77456.136715016997</v>
      </c>
      <c r="AN29" s="16">
        <v>77456.136715016997</v>
      </c>
      <c r="AO29" s="16">
        <v>77456.136715016997</v>
      </c>
      <c r="AP29" s="16">
        <v>77456.136715016997</v>
      </c>
      <c r="AQ29" s="16">
        <v>77456.136715016997</v>
      </c>
      <c r="AR29" s="16">
        <v>77456.136715016997</v>
      </c>
      <c r="AS29" s="16">
        <v>77456.136715016997</v>
      </c>
      <c r="AT29" s="16">
        <v>77456.136715016997</v>
      </c>
      <c r="AU29" s="16">
        <v>34455.789473684199</v>
      </c>
      <c r="AV29" s="16">
        <v>34455.789473684199</v>
      </c>
      <c r="AW29" s="16">
        <v>34455.789473684199</v>
      </c>
      <c r="AX29" s="16">
        <v>34455.789473684199</v>
      </c>
      <c r="AY29" s="16">
        <v>34455.789473684199</v>
      </c>
      <c r="AZ29" s="16">
        <v>34455.789473684199</v>
      </c>
      <c r="BA29" s="16">
        <v>34455.789473684199</v>
      </c>
      <c r="BB29" s="16">
        <v>34455.789473684199</v>
      </c>
      <c r="BC29" s="16">
        <v>34455.789473684199</v>
      </c>
      <c r="BD29" s="16">
        <v>34455.789473684199</v>
      </c>
    </row>
    <row r="30" spans="1:56" x14ac:dyDescent="0.25">
      <c r="A30" s="16" t="s">
        <v>342</v>
      </c>
      <c r="B30" s="16">
        <v>13062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1</v>
      </c>
      <c r="K30" s="16">
        <v>1</v>
      </c>
      <c r="L30" s="16">
        <v>1</v>
      </c>
      <c r="M30" s="16" t="s">
        <v>797</v>
      </c>
      <c r="N30" s="16" t="s">
        <v>806</v>
      </c>
      <c r="O30" s="16" t="s">
        <v>3</v>
      </c>
      <c r="P30" s="16">
        <v>13062</v>
      </c>
      <c r="Q30" s="16">
        <v>380000</v>
      </c>
      <c r="R30" s="16">
        <v>39031.476103999899</v>
      </c>
      <c r="S30" s="16">
        <v>8137709.2982456097</v>
      </c>
      <c r="T30" s="16">
        <v>4757579.6929824501</v>
      </c>
      <c r="U30" s="16">
        <v>3380129.6052631498</v>
      </c>
      <c r="V30" s="16">
        <v>0.41536622670852402</v>
      </c>
      <c r="W30" s="16">
        <v>1971873.2976760101</v>
      </c>
      <c r="X30" s="16">
        <v>1022371.65532634</v>
      </c>
      <c r="Y30" s="16">
        <v>949501.64234966598</v>
      </c>
      <c r="Z30" s="16">
        <v>0.48152264319858501</v>
      </c>
      <c r="AA30" s="16">
        <v>5523829.2982456097</v>
      </c>
      <c r="AB30" s="16">
        <v>2749331.1403508699</v>
      </c>
      <c r="AC30" s="16">
        <v>2774498.1578947301</v>
      </c>
      <c r="AD30" s="16">
        <v>0.50227804084675898</v>
      </c>
      <c r="AE30" s="16">
        <v>826843.64818705502</v>
      </c>
      <c r="AF30" s="16">
        <v>406917.18833371799</v>
      </c>
      <c r="AG30" s="16">
        <v>419926.45985333598</v>
      </c>
      <c r="AH30" s="16">
        <v>0.50786682678650397</v>
      </c>
      <c r="AI30" s="16">
        <v>530470.16624566598</v>
      </c>
      <c r="AJ30" s="16">
        <v>894.98374933651201</v>
      </c>
      <c r="AK30" s="16">
        <v>826843.64818705502</v>
      </c>
      <c r="AL30" s="16">
        <v>826843.64818705502</v>
      </c>
      <c r="AM30" s="16">
        <v>826843.64818705502</v>
      </c>
      <c r="AN30" s="16">
        <v>826843.64818705502</v>
      </c>
      <c r="AO30" s="16">
        <v>826843.64818705502</v>
      </c>
      <c r="AP30" s="16">
        <v>826843.64818705502</v>
      </c>
      <c r="AQ30" s="16">
        <v>826843.64818705502</v>
      </c>
      <c r="AR30" s="16">
        <v>406917.18833371799</v>
      </c>
      <c r="AS30" s="16">
        <v>406917.18833371799</v>
      </c>
      <c r="AT30" s="16">
        <v>406917.18833371799</v>
      </c>
      <c r="AU30" s="16">
        <v>5523829.2982456097</v>
      </c>
      <c r="AV30" s="16">
        <v>5523829.2982456097</v>
      </c>
      <c r="AW30" s="16">
        <v>5523829.2982456097</v>
      </c>
      <c r="AX30" s="16">
        <v>5523829.2982456097</v>
      </c>
      <c r="AY30" s="16">
        <v>5523829.2982456097</v>
      </c>
      <c r="AZ30" s="16">
        <v>5523829.2982456097</v>
      </c>
      <c r="BA30" s="16">
        <v>5523829.2982456097</v>
      </c>
      <c r="BB30" s="16">
        <v>2749331.1403508699</v>
      </c>
      <c r="BC30" s="16">
        <v>2749331.1403508699</v>
      </c>
      <c r="BD30" s="16">
        <v>2749331.1403508699</v>
      </c>
    </row>
    <row r="31" spans="1:56" x14ac:dyDescent="0.25">
      <c r="A31" s="16" t="s">
        <v>312</v>
      </c>
      <c r="B31" s="16">
        <v>13064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 t="s">
        <v>797</v>
      </c>
      <c r="N31" s="16" t="s">
        <v>806</v>
      </c>
      <c r="O31" s="16" t="s">
        <v>3</v>
      </c>
      <c r="P31" s="16">
        <v>13064</v>
      </c>
      <c r="Q31" s="16">
        <v>1957573.7590000001</v>
      </c>
      <c r="R31" s="16">
        <v>97578.690259999901</v>
      </c>
      <c r="S31" s="16">
        <v>12541240.5701754</v>
      </c>
      <c r="T31" s="16">
        <v>7113546.7982456004</v>
      </c>
      <c r="U31" s="16">
        <v>5427693.7719298201</v>
      </c>
      <c r="V31" s="16">
        <v>0.432787629067376</v>
      </c>
      <c r="W31" s="16">
        <v>10415946.040697301</v>
      </c>
      <c r="X31" s="16">
        <v>2902885.0608141101</v>
      </c>
      <c r="Y31" s="16">
        <v>7513060.9798832703</v>
      </c>
      <c r="Z31" s="16">
        <v>0.72130375392960899</v>
      </c>
      <c r="AA31" s="16">
        <v>1808591.3596491199</v>
      </c>
      <c r="AB31" s="16">
        <v>910035.26315789402</v>
      </c>
      <c r="AC31" s="16">
        <v>898556.09649122797</v>
      </c>
      <c r="AD31" s="16">
        <v>0.49682648968617898</v>
      </c>
      <c r="AE31" s="16">
        <v>1363191.4280552501</v>
      </c>
      <c r="AF31" s="16">
        <v>523080.81289926299</v>
      </c>
      <c r="AG31" s="16">
        <v>840110.61515598604</v>
      </c>
      <c r="AH31" s="16">
        <v>0.61628220209285001</v>
      </c>
      <c r="AI31" s="16">
        <v>5457908.5306899399</v>
      </c>
      <c r="AJ31" s="16">
        <v>-1215041.83403734</v>
      </c>
      <c r="AK31" s="16">
        <v>1363191.4280552501</v>
      </c>
      <c r="AL31" s="16">
        <v>1363191.4280552501</v>
      </c>
      <c r="AM31" s="16">
        <v>1363191.4280552501</v>
      </c>
      <c r="AN31" s="16">
        <v>1363191.4280552501</v>
      </c>
      <c r="AO31" s="16">
        <v>1363191.4280552501</v>
      </c>
      <c r="AP31" s="16">
        <v>1363191.4280552501</v>
      </c>
      <c r="AQ31" s="16">
        <v>1363191.4280552501</v>
      </c>
      <c r="AR31" s="16">
        <v>1363191.4280552501</v>
      </c>
      <c r="AS31" s="16">
        <v>1363191.4280552501</v>
      </c>
      <c r="AT31" s="16">
        <v>1363191.4280552501</v>
      </c>
      <c r="AU31" s="16">
        <v>1808591.3596491199</v>
      </c>
      <c r="AV31" s="16">
        <v>1808591.3596491199</v>
      </c>
      <c r="AW31" s="16">
        <v>1808591.3596491199</v>
      </c>
      <c r="AX31" s="16">
        <v>1808591.3596491199</v>
      </c>
      <c r="AY31" s="16">
        <v>1808591.3596491199</v>
      </c>
      <c r="AZ31" s="16">
        <v>1808591.3596491199</v>
      </c>
      <c r="BA31" s="16">
        <v>1808591.3596491199</v>
      </c>
      <c r="BB31" s="16">
        <v>1808591.3596491199</v>
      </c>
      <c r="BC31" s="16">
        <v>1808591.3596491199</v>
      </c>
      <c r="BD31" s="16">
        <v>1808591.3596491199</v>
      </c>
    </row>
    <row r="32" spans="1:56" x14ac:dyDescent="0.25">
      <c r="A32" s="16" t="s">
        <v>589</v>
      </c>
      <c r="B32" s="16">
        <v>13065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 t="s">
        <v>797</v>
      </c>
      <c r="N32" s="16" t="s">
        <v>806</v>
      </c>
      <c r="O32" s="16" t="s">
        <v>3</v>
      </c>
      <c r="P32" s="16">
        <v>13065</v>
      </c>
      <c r="Q32" s="16">
        <v>1649439.906</v>
      </c>
      <c r="R32" s="16">
        <v>97578.690259999901</v>
      </c>
      <c r="S32" s="16">
        <v>6465752.7631578902</v>
      </c>
      <c r="T32" s="16">
        <v>5006929.6052631596</v>
      </c>
      <c r="U32" s="16">
        <v>1458823.1578947301</v>
      </c>
      <c r="V32" s="16">
        <v>0.225623096232067</v>
      </c>
      <c r="W32" s="16">
        <v>2737340.9086198001</v>
      </c>
      <c r="X32" s="16">
        <v>1114000.8948051301</v>
      </c>
      <c r="Y32" s="16">
        <v>1623340.01381467</v>
      </c>
      <c r="Z32" s="16">
        <v>0.59303538287935598</v>
      </c>
      <c r="AA32" s="16">
        <v>576247.28070175403</v>
      </c>
      <c r="AB32" s="16">
        <v>576247.28070175403</v>
      </c>
      <c r="AC32" s="16">
        <v>0</v>
      </c>
      <c r="AD32" s="16">
        <v>0</v>
      </c>
      <c r="AE32" s="16">
        <v>162001.701935338</v>
      </c>
      <c r="AF32" s="16">
        <v>162001.701935338</v>
      </c>
      <c r="AG32" s="16">
        <v>0</v>
      </c>
      <c r="AH32" s="16">
        <v>0</v>
      </c>
      <c r="AI32" s="16">
        <v>-123678.582378661</v>
      </c>
      <c r="AJ32" s="16">
        <v>-1747018.5961933299</v>
      </c>
      <c r="AK32" s="16">
        <v>162001.701935338</v>
      </c>
      <c r="AL32" s="16">
        <v>162001.701935338</v>
      </c>
      <c r="AM32" s="16">
        <v>162001.701935338</v>
      </c>
      <c r="AN32" s="16">
        <v>162001.701935338</v>
      </c>
      <c r="AO32" s="16">
        <v>162001.701935338</v>
      </c>
      <c r="AP32" s="16">
        <v>162001.701935338</v>
      </c>
      <c r="AQ32" s="16">
        <v>162001.701935338</v>
      </c>
      <c r="AR32" s="16">
        <v>162001.701935338</v>
      </c>
      <c r="AS32" s="16">
        <v>162001.701935338</v>
      </c>
      <c r="AT32" s="16">
        <v>162001.701935338</v>
      </c>
      <c r="AU32" s="16">
        <v>576247.28070175403</v>
      </c>
      <c r="AV32" s="16">
        <v>576247.28070175403</v>
      </c>
      <c r="AW32" s="16">
        <v>576247.28070175403</v>
      </c>
      <c r="AX32" s="16">
        <v>576247.28070175403</v>
      </c>
      <c r="AY32" s="16">
        <v>576247.28070175403</v>
      </c>
      <c r="AZ32" s="16">
        <v>576247.28070175403</v>
      </c>
      <c r="BA32" s="16">
        <v>576247.28070175403</v>
      </c>
      <c r="BB32" s="16">
        <v>576247.28070175403</v>
      </c>
      <c r="BC32" s="16">
        <v>576247.28070175403</v>
      </c>
      <c r="BD32" s="16">
        <v>576247.28070175403</v>
      </c>
    </row>
    <row r="33" spans="1:56" x14ac:dyDescent="0.25">
      <c r="A33" s="16" t="s">
        <v>496</v>
      </c>
      <c r="B33" s="16">
        <v>13066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 t="s">
        <v>797</v>
      </c>
      <c r="N33" s="16" t="s">
        <v>806</v>
      </c>
      <c r="O33" s="16" t="s">
        <v>3</v>
      </c>
      <c r="P33" s="16">
        <v>13066</v>
      </c>
      <c r="Q33" s="16">
        <v>544000</v>
      </c>
      <c r="R33" s="16">
        <v>28133.477118120001</v>
      </c>
      <c r="S33" s="16">
        <v>6841152.8947368404</v>
      </c>
      <c r="T33" s="16">
        <v>5405772.7631578902</v>
      </c>
      <c r="U33" s="16">
        <v>1435380.13157895</v>
      </c>
      <c r="V33" s="16">
        <v>0.20981553163111399</v>
      </c>
      <c r="W33" s="16">
        <v>1398449.64192751</v>
      </c>
      <c r="X33" s="16">
        <v>982549.43533634802</v>
      </c>
      <c r="Y33" s="16">
        <v>415900.20659116702</v>
      </c>
      <c r="Z33" s="16">
        <v>0.29740091750313002</v>
      </c>
      <c r="AA33" s="16">
        <v>4652691.05263157</v>
      </c>
      <c r="AB33" s="16">
        <v>3475364.6491228002</v>
      </c>
      <c r="AC33" s="16">
        <v>1177326.40350877</v>
      </c>
      <c r="AD33" s="16">
        <v>0.25304203313539803</v>
      </c>
      <c r="AE33" s="16">
        <v>531573.52446936199</v>
      </c>
      <c r="AF33" s="16">
        <v>392210.69602428999</v>
      </c>
      <c r="AG33" s="16">
        <v>139362.82844507199</v>
      </c>
      <c r="AH33" s="16">
        <v>0.262170371604171</v>
      </c>
      <c r="AI33" s="16">
        <v>-156233.27052695199</v>
      </c>
      <c r="AJ33" s="16">
        <v>-432770.64867304702</v>
      </c>
      <c r="AK33" s="16">
        <v>531573.52446936199</v>
      </c>
      <c r="AL33" s="16">
        <v>531573.52446936199</v>
      </c>
      <c r="AM33" s="16">
        <v>531573.52446936199</v>
      </c>
      <c r="AN33" s="16">
        <v>531573.52446936199</v>
      </c>
      <c r="AO33" s="16">
        <v>531573.52446936199</v>
      </c>
      <c r="AP33" s="16">
        <v>531573.52446936199</v>
      </c>
      <c r="AQ33" s="16">
        <v>531573.52446936199</v>
      </c>
      <c r="AR33" s="16">
        <v>531573.52446936199</v>
      </c>
      <c r="AS33" s="16">
        <v>531573.52446936199</v>
      </c>
      <c r="AT33" s="16">
        <v>531573.52446936199</v>
      </c>
      <c r="AU33" s="16">
        <v>4652691.05263157</v>
      </c>
      <c r="AV33" s="16">
        <v>4652691.05263157</v>
      </c>
      <c r="AW33" s="16">
        <v>4652691.05263157</v>
      </c>
      <c r="AX33" s="16">
        <v>4652691.05263157</v>
      </c>
      <c r="AY33" s="16">
        <v>4652691.05263157</v>
      </c>
      <c r="AZ33" s="16">
        <v>4652691.05263157</v>
      </c>
      <c r="BA33" s="16">
        <v>4652691.05263157</v>
      </c>
      <c r="BB33" s="16">
        <v>4652691.05263157</v>
      </c>
      <c r="BC33" s="16">
        <v>4652691.05263157</v>
      </c>
      <c r="BD33" s="16">
        <v>4652691.05263157</v>
      </c>
    </row>
    <row r="34" spans="1:56" x14ac:dyDescent="0.25">
      <c r="A34" s="16" t="s">
        <v>591</v>
      </c>
      <c r="B34" s="16">
        <v>13068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 t="s">
        <v>797</v>
      </c>
      <c r="N34" s="16" t="s">
        <v>806</v>
      </c>
      <c r="O34" s="16" t="s">
        <v>3</v>
      </c>
      <c r="P34" s="16">
        <v>13068</v>
      </c>
      <c r="Q34" s="16">
        <v>961660.98600000003</v>
      </c>
      <c r="R34" s="16">
        <v>58547.2141559999</v>
      </c>
      <c r="S34" s="16">
        <v>3678482.5438596499</v>
      </c>
      <c r="T34" s="16">
        <v>2394310.0877192901</v>
      </c>
      <c r="U34" s="16">
        <v>1284172.4561403501</v>
      </c>
      <c r="V34" s="16">
        <v>0.349103860308912</v>
      </c>
      <c r="W34" s="16">
        <v>3843446.8572774502</v>
      </c>
      <c r="X34" s="16">
        <v>1227747.9945964001</v>
      </c>
      <c r="Y34" s="16">
        <v>2615698.8626810499</v>
      </c>
      <c r="Z34" s="16">
        <v>0.68056069455683998</v>
      </c>
      <c r="AA34" s="16">
        <v>356535.21929824498</v>
      </c>
      <c r="AB34" s="16">
        <v>356535.21929824498</v>
      </c>
      <c r="AC34" s="16">
        <v>0</v>
      </c>
      <c r="AD34" s="16">
        <v>0</v>
      </c>
      <c r="AE34" s="16">
        <v>6734.79336038988</v>
      </c>
      <c r="AF34" s="16">
        <v>6734.79336038988</v>
      </c>
      <c r="AG34" s="16">
        <v>0</v>
      </c>
      <c r="AH34" s="16">
        <v>0</v>
      </c>
      <c r="AI34" s="16">
        <v>1595490.6629250499</v>
      </c>
      <c r="AJ34" s="16">
        <v>-1020208.199756</v>
      </c>
      <c r="AK34" s="16">
        <v>6734.79336038988</v>
      </c>
      <c r="AL34" s="16">
        <v>6734.79336038988</v>
      </c>
      <c r="AM34" s="16">
        <v>6734.79336038988</v>
      </c>
      <c r="AN34" s="16">
        <v>6734.79336038988</v>
      </c>
      <c r="AO34" s="16">
        <v>6734.79336038988</v>
      </c>
      <c r="AP34" s="16">
        <v>6734.79336038988</v>
      </c>
      <c r="AQ34" s="16">
        <v>6734.79336038988</v>
      </c>
      <c r="AR34" s="16">
        <v>6734.79336038988</v>
      </c>
      <c r="AS34" s="16">
        <v>6734.79336038988</v>
      </c>
      <c r="AT34" s="16">
        <v>6734.79336038988</v>
      </c>
      <c r="AU34" s="16">
        <v>356535.21929824498</v>
      </c>
      <c r="AV34" s="16">
        <v>356535.21929824498</v>
      </c>
      <c r="AW34" s="16">
        <v>356535.21929824498</v>
      </c>
      <c r="AX34" s="16">
        <v>356535.21929824498</v>
      </c>
      <c r="AY34" s="16">
        <v>356535.21929824498</v>
      </c>
      <c r="AZ34" s="16">
        <v>356535.21929824498</v>
      </c>
      <c r="BA34" s="16">
        <v>356535.21929824498</v>
      </c>
      <c r="BB34" s="16">
        <v>356535.21929824498</v>
      </c>
      <c r="BC34" s="16">
        <v>356535.21929824498</v>
      </c>
      <c r="BD34" s="16">
        <v>356535.21929824498</v>
      </c>
    </row>
    <row r="35" spans="1:56" x14ac:dyDescent="0.25">
      <c r="A35" s="16" t="s">
        <v>382</v>
      </c>
      <c r="B35" s="16">
        <v>13070</v>
      </c>
      <c r="C35" s="16">
        <v>0</v>
      </c>
      <c r="D35" s="16">
        <v>0</v>
      </c>
      <c r="E35" s="16">
        <v>0</v>
      </c>
      <c r="F35" s="16">
        <v>1</v>
      </c>
      <c r="G35" s="16">
        <v>1</v>
      </c>
      <c r="H35" s="16">
        <v>1</v>
      </c>
      <c r="I35" s="16">
        <v>1</v>
      </c>
      <c r="J35" s="16">
        <v>1</v>
      </c>
      <c r="K35" s="16">
        <v>1</v>
      </c>
      <c r="L35" s="16">
        <v>1</v>
      </c>
      <c r="M35" s="16" t="s">
        <v>797</v>
      </c>
      <c r="N35" s="16" t="s">
        <v>806</v>
      </c>
      <c r="O35" s="16" t="s">
        <v>3</v>
      </c>
      <c r="P35" s="16">
        <v>13070</v>
      </c>
      <c r="Q35" s="16">
        <v>109560</v>
      </c>
      <c r="R35" s="16">
        <v>28133.477118120001</v>
      </c>
      <c r="S35" s="16">
        <v>13614438.596491201</v>
      </c>
      <c r="T35" s="16">
        <v>11929388.552631499</v>
      </c>
      <c r="U35" s="16">
        <v>1685050.0438596499</v>
      </c>
      <c r="V35" s="16">
        <v>0.12376933737788701</v>
      </c>
      <c r="W35" s="16">
        <v>6932763.2780817701</v>
      </c>
      <c r="X35" s="16">
        <v>4670740.5581848696</v>
      </c>
      <c r="Y35" s="16">
        <v>2262022.7198969</v>
      </c>
      <c r="Z35" s="16">
        <v>0.326280103497603</v>
      </c>
      <c r="AA35" s="16">
        <v>5317847.4561403496</v>
      </c>
      <c r="AB35" s="16">
        <v>4922701.9736842103</v>
      </c>
      <c r="AC35" s="16">
        <v>395145.48245614098</v>
      </c>
      <c r="AD35" s="16">
        <v>7.4305531648877696E-2</v>
      </c>
      <c r="AE35" s="16">
        <v>2321666.8878572001</v>
      </c>
      <c r="AF35" s="16">
        <v>2046365.77016374</v>
      </c>
      <c r="AG35" s="16">
        <v>275301.11769346101</v>
      </c>
      <c r="AH35" s="16">
        <v>0.1185790774436</v>
      </c>
      <c r="AI35" s="16">
        <v>2124329.2427787799</v>
      </c>
      <c r="AJ35" s="16">
        <v>137607.64057534101</v>
      </c>
      <c r="AK35" s="16">
        <v>2321666.8878572001</v>
      </c>
      <c r="AL35" s="16">
        <v>2321666.8878572001</v>
      </c>
      <c r="AM35" s="16">
        <v>2321666.8878572001</v>
      </c>
      <c r="AN35" s="16">
        <v>2046365.77016374</v>
      </c>
      <c r="AO35" s="16">
        <v>2046365.77016374</v>
      </c>
      <c r="AP35" s="16">
        <v>2046365.77016374</v>
      </c>
      <c r="AQ35" s="16">
        <v>2046365.77016374</v>
      </c>
      <c r="AR35" s="16">
        <v>2046365.77016374</v>
      </c>
      <c r="AS35" s="16">
        <v>2046365.77016374</v>
      </c>
      <c r="AT35" s="16">
        <v>2046365.77016374</v>
      </c>
      <c r="AU35" s="16">
        <v>5317847.4561403496</v>
      </c>
      <c r="AV35" s="16">
        <v>5317847.4561403496</v>
      </c>
      <c r="AW35" s="16">
        <v>5317847.4561403496</v>
      </c>
      <c r="AX35" s="16">
        <v>4922701.9736842103</v>
      </c>
      <c r="AY35" s="16">
        <v>4922701.9736842103</v>
      </c>
      <c r="AZ35" s="16">
        <v>4922701.9736842103</v>
      </c>
      <c r="BA35" s="16">
        <v>4922701.9736842103</v>
      </c>
      <c r="BB35" s="16">
        <v>4922701.9736842103</v>
      </c>
      <c r="BC35" s="16">
        <v>4922701.9736842103</v>
      </c>
      <c r="BD35" s="16">
        <v>4922701.9736842103</v>
      </c>
    </row>
    <row r="36" spans="1:56" x14ac:dyDescent="0.25">
      <c r="A36" s="16" t="s">
        <v>593</v>
      </c>
      <c r="B36" s="16">
        <v>13072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 t="s">
        <v>797</v>
      </c>
      <c r="N36" s="16" t="s">
        <v>806</v>
      </c>
      <c r="O36" s="16" t="s">
        <v>3</v>
      </c>
      <c r="P36" s="16">
        <v>13072</v>
      </c>
      <c r="Q36" s="16">
        <v>574688.65300000005</v>
      </c>
      <c r="R36" s="16">
        <v>39031.476103999899</v>
      </c>
      <c r="S36" s="16">
        <v>4447533.7280701604</v>
      </c>
      <c r="T36" s="16">
        <v>3328623.2456140299</v>
      </c>
      <c r="U36" s="16">
        <v>1118910.48245613</v>
      </c>
      <c r="V36" s="16">
        <v>0.25157998811661397</v>
      </c>
      <c r="W36" s="16">
        <v>6275289.6152363298</v>
      </c>
      <c r="X36" s="16">
        <v>3941933.7793089598</v>
      </c>
      <c r="Y36" s="16">
        <v>2333355.83592737</v>
      </c>
      <c r="Z36" s="16">
        <v>0.37183237412055198</v>
      </c>
      <c r="AA36" s="16">
        <v>508752.98245613999</v>
      </c>
      <c r="AB36" s="16">
        <v>508752.98245613999</v>
      </c>
      <c r="AC36" s="16">
        <v>0</v>
      </c>
      <c r="AD36" s="16">
        <v>0</v>
      </c>
      <c r="AE36" s="16">
        <v>314974.34709363698</v>
      </c>
      <c r="AF36" s="16">
        <v>314974.34709363698</v>
      </c>
      <c r="AG36" s="16">
        <v>0</v>
      </c>
      <c r="AH36" s="16">
        <v>0</v>
      </c>
      <c r="AI36" s="16">
        <v>1719635.70682337</v>
      </c>
      <c r="AJ36" s="16">
        <v>-613720.12910400005</v>
      </c>
      <c r="AK36" s="16">
        <v>314974.34709363698</v>
      </c>
      <c r="AL36" s="16">
        <v>314974.34709363698</v>
      </c>
      <c r="AM36" s="16">
        <v>314974.34709363698</v>
      </c>
      <c r="AN36" s="16">
        <v>314974.34709363698</v>
      </c>
      <c r="AO36" s="16">
        <v>314974.34709363698</v>
      </c>
      <c r="AP36" s="16">
        <v>314974.34709363698</v>
      </c>
      <c r="AQ36" s="16">
        <v>314974.34709363698</v>
      </c>
      <c r="AR36" s="16">
        <v>314974.34709363698</v>
      </c>
      <c r="AS36" s="16">
        <v>314974.34709363698</v>
      </c>
      <c r="AT36" s="16">
        <v>314974.34709363698</v>
      </c>
      <c r="AU36" s="16">
        <v>508752.98245613999</v>
      </c>
      <c r="AV36" s="16">
        <v>508752.98245613999</v>
      </c>
      <c r="AW36" s="16">
        <v>508752.98245613999</v>
      </c>
      <c r="AX36" s="16">
        <v>508752.98245613999</v>
      </c>
      <c r="AY36" s="16">
        <v>508752.98245613999</v>
      </c>
      <c r="AZ36" s="16">
        <v>508752.98245613999</v>
      </c>
      <c r="BA36" s="16">
        <v>508752.98245613999</v>
      </c>
      <c r="BB36" s="16">
        <v>508752.98245613999</v>
      </c>
      <c r="BC36" s="16">
        <v>508752.98245613999</v>
      </c>
      <c r="BD36" s="16">
        <v>508752.98245613999</v>
      </c>
    </row>
    <row r="37" spans="1:56" x14ac:dyDescent="0.25">
      <c r="A37" s="16" t="s">
        <v>136</v>
      </c>
      <c r="B37" s="16">
        <v>13077</v>
      </c>
      <c r="C37" s="16">
        <v>1</v>
      </c>
      <c r="D37" s="16">
        <v>1</v>
      </c>
      <c r="E37" s="16">
        <v>1</v>
      </c>
      <c r="F37" s="16">
        <v>1</v>
      </c>
      <c r="G37" s="16">
        <v>1</v>
      </c>
      <c r="H37" s="16">
        <v>1</v>
      </c>
      <c r="I37" s="16">
        <v>1</v>
      </c>
      <c r="J37" s="16">
        <v>1</v>
      </c>
      <c r="K37" s="16">
        <v>1</v>
      </c>
      <c r="L37" s="16">
        <v>1</v>
      </c>
      <c r="M37" s="16" t="s">
        <v>797</v>
      </c>
      <c r="N37" s="16" t="s">
        <v>806</v>
      </c>
      <c r="O37" s="16" t="s">
        <v>3</v>
      </c>
      <c r="P37" s="16">
        <v>13077</v>
      </c>
      <c r="Q37" s="16">
        <v>456053.87699999998</v>
      </c>
      <c r="R37" s="16">
        <v>58547.2141559999</v>
      </c>
      <c r="S37" s="16">
        <v>8767202.8070175294</v>
      </c>
      <c r="T37" s="16">
        <v>5237598.7719298201</v>
      </c>
      <c r="U37" s="16">
        <v>3529604.0350877</v>
      </c>
      <c r="V37" s="16">
        <v>0.40259180867385702</v>
      </c>
      <c r="W37" s="16">
        <v>28536781.238851801</v>
      </c>
      <c r="X37" s="16">
        <v>15649397.5860277</v>
      </c>
      <c r="Y37" s="16">
        <v>12887383.652824</v>
      </c>
      <c r="Z37" s="16">
        <v>0.45160607094952798</v>
      </c>
      <c r="AA37" s="16">
        <v>4464334.1666666605</v>
      </c>
      <c r="AB37" s="16">
        <v>1944621.79824561</v>
      </c>
      <c r="AC37" s="16">
        <v>2519712.3684210498</v>
      </c>
      <c r="AD37" s="16">
        <v>0.56440944480247501</v>
      </c>
      <c r="AE37" s="16">
        <v>16214736.552302301</v>
      </c>
      <c r="AF37" s="16">
        <v>6781877.6791451704</v>
      </c>
      <c r="AG37" s="16">
        <v>9432858.87315722</v>
      </c>
      <c r="AH37" s="16">
        <v>0.581746045810273</v>
      </c>
      <c r="AI37" s="16">
        <v>12372782.561667999</v>
      </c>
      <c r="AJ37" s="16">
        <v>8918257.7820012197</v>
      </c>
      <c r="AK37" s="16">
        <v>6781877.6791451704</v>
      </c>
      <c r="AL37" s="16">
        <v>6781877.6791451704</v>
      </c>
      <c r="AM37" s="16">
        <v>6781877.6791451704</v>
      </c>
      <c r="AN37" s="16">
        <v>6781877.6791451704</v>
      </c>
      <c r="AO37" s="16">
        <v>6781877.6791451704</v>
      </c>
      <c r="AP37" s="16">
        <v>6781877.6791451704</v>
      </c>
      <c r="AQ37" s="16">
        <v>6781877.6791451704</v>
      </c>
      <c r="AR37" s="16">
        <v>6781877.6791451704</v>
      </c>
      <c r="AS37" s="16">
        <v>6781877.6791451704</v>
      </c>
      <c r="AT37" s="16">
        <v>6781877.6791451704</v>
      </c>
      <c r="AU37" s="16">
        <v>1944621.79824561</v>
      </c>
      <c r="AV37" s="16">
        <v>1944621.79824561</v>
      </c>
      <c r="AW37" s="16">
        <v>1944621.79824561</v>
      </c>
      <c r="AX37" s="16">
        <v>1944621.79824561</v>
      </c>
      <c r="AY37" s="16">
        <v>1944621.79824561</v>
      </c>
      <c r="AZ37" s="16">
        <v>1944621.79824561</v>
      </c>
      <c r="BA37" s="16">
        <v>1944621.79824561</v>
      </c>
      <c r="BB37" s="16">
        <v>1944621.79824561</v>
      </c>
      <c r="BC37" s="16">
        <v>1944621.79824561</v>
      </c>
      <c r="BD37" s="16">
        <v>1944621.79824561</v>
      </c>
    </row>
    <row r="38" spans="1:56" x14ac:dyDescent="0.25">
      <c r="A38" s="16" t="s">
        <v>204</v>
      </c>
      <c r="B38" s="16">
        <v>13079</v>
      </c>
      <c r="C38" s="16">
        <v>0</v>
      </c>
      <c r="D38" s="16">
        <v>0</v>
      </c>
      <c r="E38" s="16">
        <v>1</v>
      </c>
      <c r="F38" s="16">
        <v>1</v>
      </c>
      <c r="G38" s="16">
        <v>1</v>
      </c>
      <c r="H38" s="16">
        <v>1</v>
      </c>
      <c r="I38" s="16">
        <v>1</v>
      </c>
      <c r="J38" s="16">
        <v>1</v>
      </c>
      <c r="K38" s="16">
        <v>1</v>
      </c>
      <c r="L38" s="16">
        <v>1</v>
      </c>
      <c r="M38" s="16" t="s">
        <v>797</v>
      </c>
      <c r="N38" s="16" t="s">
        <v>806</v>
      </c>
      <c r="O38" s="16" t="s">
        <v>3</v>
      </c>
      <c r="P38" s="16">
        <v>13079</v>
      </c>
      <c r="Q38" s="16">
        <v>1137660.986</v>
      </c>
      <c r="R38" s="16">
        <v>78062.952207999901</v>
      </c>
      <c r="S38" s="16">
        <v>14986484.605263099</v>
      </c>
      <c r="T38" s="16">
        <v>6826067.6754385997</v>
      </c>
      <c r="U38" s="16">
        <v>8160416.9298245497</v>
      </c>
      <c r="V38" s="16">
        <v>0.54451842074816303</v>
      </c>
      <c r="W38" s="16">
        <v>15484625.1363906</v>
      </c>
      <c r="X38" s="16">
        <v>5022015.1743215797</v>
      </c>
      <c r="Y38" s="16">
        <v>10462609.9620691</v>
      </c>
      <c r="Z38" s="16">
        <v>0.67567731668755304</v>
      </c>
      <c r="AA38" s="16">
        <v>5754740.6140350802</v>
      </c>
      <c r="AB38" s="16">
        <v>1796108.5087719299</v>
      </c>
      <c r="AC38" s="16">
        <v>3958632.1052631498</v>
      </c>
      <c r="AD38" s="16">
        <v>0.68789062283859503</v>
      </c>
      <c r="AE38" s="16">
        <v>5169001.9175690999</v>
      </c>
      <c r="AF38" s="16">
        <v>1418552.90141719</v>
      </c>
      <c r="AG38" s="16">
        <v>3750449.0161518999</v>
      </c>
      <c r="AH38" s="16">
        <v>0.725565413973705</v>
      </c>
      <c r="AI38" s="16">
        <v>9246886.0242611095</v>
      </c>
      <c r="AJ38" s="16">
        <v>2534725.0783438999</v>
      </c>
      <c r="AK38" s="16">
        <v>5169001.9175690999</v>
      </c>
      <c r="AL38" s="16">
        <v>5169001.9175690999</v>
      </c>
      <c r="AM38" s="16">
        <v>1418552.90141719</v>
      </c>
      <c r="AN38" s="16">
        <v>1418552.90141719</v>
      </c>
      <c r="AO38" s="16">
        <v>1418552.90141719</v>
      </c>
      <c r="AP38" s="16">
        <v>1418552.90141719</v>
      </c>
      <c r="AQ38" s="16">
        <v>1418552.90141719</v>
      </c>
      <c r="AR38" s="16">
        <v>1418552.90141719</v>
      </c>
      <c r="AS38" s="16">
        <v>1418552.90141719</v>
      </c>
      <c r="AT38" s="16">
        <v>1418552.90141719</v>
      </c>
      <c r="AU38" s="16">
        <v>5754740.6140350802</v>
      </c>
      <c r="AV38" s="16">
        <v>5754740.6140350802</v>
      </c>
      <c r="AW38" s="16">
        <v>1796108.5087719299</v>
      </c>
      <c r="AX38" s="16">
        <v>1796108.5087719299</v>
      </c>
      <c r="AY38" s="16">
        <v>1796108.5087719299</v>
      </c>
      <c r="AZ38" s="16">
        <v>1796108.5087719299</v>
      </c>
      <c r="BA38" s="16">
        <v>1796108.5087719299</v>
      </c>
      <c r="BB38" s="16">
        <v>1796108.5087719299</v>
      </c>
      <c r="BC38" s="16">
        <v>1796108.5087719299</v>
      </c>
      <c r="BD38" s="16">
        <v>1796108.5087719299</v>
      </c>
    </row>
    <row r="39" spans="1:56" x14ac:dyDescent="0.25">
      <c r="A39" s="16" t="s">
        <v>279</v>
      </c>
      <c r="B39" s="16">
        <v>13080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1</v>
      </c>
      <c r="I39" s="16">
        <v>1</v>
      </c>
      <c r="J39" s="16">
        <v>1</v>
      </c>
      <c r="K39" s="16">
        <v>1</v>
      </c>
      <c r="L39" s="16">
        <v>1</v>
      </c>
      <c r="M39" s="16" t="s">
        <v>797</v>
      </c>
      <c r="N39" s="16" t="s">
        <v>806</v>
      </c>
      <c r="O39" s="16" t="s">
        <v>3</v>
      </c>
      <c r="P39" s="16">
        <v>13080</v>
      </c>
      <c r="Q39" s="16">
        <v>1069015.9310000001</v>
      </c>
      <c r="R39" s="16">
        <v>97578.690259999901</v>
      </c>
      <c r="S39" s="16">
        <v>10831865.1754386</v>
      </c>
      <c r="T39" s="16">
        <v>6496429.0789473597</v>
      </c>
      <c r="U39" s="16">
        <v>4335436.0964912297</v>
      </c>
      <c r="V39" s="16">
        <v>0.40024834377756902</v>
      </c>
      <c r="W39" s="16">
        <v>8455574.0632540807</v>
      </c>
      <c r="X39" s="16">
        <v>2290783.7118834099</v>
      </c>
      <c r="Y39" s="16">
        <v>6164790.3513706597</v>
      </c>
      <c r="Z39" s="16">
        <v>0.72908004888294697</v>
      </c>
      <c r="AA39" s="16">
        <v>2692701.05263157</v>
      </c>
      <c r="AB39" s="16">
        <v>1805469.03508771</v>
      </c>
      <c r="AC39" s="16">
        <v>887232.01754385896</v>
      </c>
      <c r="AD39" s="16">
        <v>0.32949517982204701</v>
      </c>
      <c r="AE39" s="16">
        <v>1598351.5995034301</v>
      </c>
      <c r="AF39" s="16">
        <v>388124.83902161801</v>
      </c>
      <c r="AG39" s="16">
        <v>1210226.76048181</v>
      </c>
      <c r="AH39" s="16">
        <v>0.75717180178491394</v>
      </c>
      <c r="AI39" s="16">
        <v>4998195.7305106604</v>
      </c>
      <c r="AJ39" s="16">
        <v>43632.139621811701</v>
      </c>
      <c r="AK39" s="16">
        <v>1598351.5995034301</v>
      </c>
      <c r="AL39" s="16">
        <v>1598351.5995034301</v>
      </c>
      <c r="AM39" s="16">
        <v>1598351.5995034301</v>
      </c>
      <c r="AN39" s="16">
        <v>1598351.5995034301</v>
      </c>
      <c r="AO39" s="16">
        <v>1598351.5995034301</v>
      </c>
      <c r="AP39" s="16">
        <v>388124.83902161801</v>
      </c>
      <c r="AQ39" s="16">
        <v>388124.83902161801</v>
      </c>
      <c r="AR39" s="16">
        <v>388124.83902161801</v>
      </c>
      <c r="AS39" s="16">
        <v>388124.83902161801</v>
      </c>
      <c r="AT39" s="16">
        <v>388124.83902161801</v>
      </c>
      <c r="AU39" s="16">
        <v>2692701.05263157</v>
      </c>
      <c r="AV39" s="16">
        <v>2692701.05263157</v>
      </c>
      <c r="AW39" s="16">
        <v>2692701.05263157</v>
      </c>
      <c r="AX39" s="16">
        <v>2692701.05263157</v>
      </c>
      <c r="AY39" s="16">
        <v>2692701.05263157</v>
      </c>
      <c r="AZ39" s="16">
        <v>1805469.03508771</v>
      </c>
      <c r="BA39" s="16">
        <v>1805469.03508771</v>
      </c>
      <c r="BB39" s="16">
        <v>1805469.03508771</v>
      </c>
      <c r="BC39" s="16">
        <v>1805469.03508771</v>
      </c>
      <c r="BD39" s="16">
        <v>1805469.03508771</v>
      </c>
    </row>
    <row r="40" spans="1:56" x14ac:dyDescent="0.25">
      <c r="A40" s="16" t="s">
        <v>273</v>
      </c>
      <c r="B40" s="16">
        <v>13082</v>
      </c>
      <c r="C40" s="16">
        <v>0</v>
      </c>
      <c r="D40" s="16">
        <v>0</v>
      </c>
      <c r="E40" s="16">
        <v>0</v>
      </c>
      <c r="F40" s="16">
        <v>0</v>
      </c>
      <c r="G40" s="16">
        <v>1</v>
      </c>
      <c r="H40" s="16">
        <v>1</v>
      </c>
      <c r="I40" s="16">
        <v>1</v>
      </c>
      <c r="J40" s="16">
        <v>1</v>
      </c>
      <c r="K40" s="16">
        <v>1</v>
      </c>
      <c r="L40" s="16">
        <v>1</v>
      </c>
      <c r="M40" s="16" t="s">
        <v>797</v>
      </c>
      <c r="N40" s="16" t="s">
        <v>806</v>
      </c>
      <c r="O40" s="16" t="s">
        <v>3</v>
      </c>
      <c r="P40" s="16">
        <v>13082</v>
      </c>
      <c r="Q40" s="16">
        <v>914106.57299999997</v>
      </c>
      <c r="R40" s="16">
        <v>58547.2141559999</v>
      </c>
      <c r="S40" s="16">
        <v>8078810.3070175303</v>
      </c>
      <c r="T40" s="16">
        <v>5097354.6052631503</v>
      </c>
      <c r="U40" s="16">
        <v>2981455.70175438</v>
      </c>
      <c r="V40" s="16">
        <v>0.36904638040140397</v>
      </c>
      <c r="W40" s="16">
        <v>5184599.1004758999</v>
      </c>
      <c r="X40" s="16">
        <v>1865232.0003414501</v>
      </c>
      <c r="Y40" s="16">
        <v>3319367.1001344402</v>
      </c>
      <c r="Z40" s="16">
        <v>0.640236021301965</v>
      </c>
      <c r="AA40" s="16">
        <v>3308343.9912280701</v>
      </c>
      <c r="AB40" s="16">
        <v>1431198.90350877</v>
      </c>
      <c r="AC40" s="16">
        <v>1877145.0877192901</v>
      </c>
      <c r="AD40" s="16">
        <v>0.56739719107095998</v>
      </c>
      <c r="AE40" s="16">
        <v>2160484.78006296</v>
      </c>
      <c r="AF40" s="16">
        <v>703403.56045770005</v>
      </c>
      <c r="AG40" s="16">
        <v>1457081.2196052601</v>
      </c>
      <c r="AH40" s="16">
        <v>0.67442327437400396</v>
      </c>
      <c r="AI40" s="16">
        <v>2346713.3133784402</v>
      </c>
      <c r="AJ40" s="16">
        <v>484427.43284926697</v>
      </c>
      <c r="AK40" s="16">
        <v>2160484.78006296</v>
      </c>
      <c r="AL40" s="16">
        <v>2160484.78006296</v>
      </c>
      <c r="AM40" s="16">
        <v>2160484.78006296</v>
      </c>
      <c r="AN40" s="16">
        <v>2160484.78006296</v>
      </c>
      <c r="AO40" s="16">
        <v>703403.56045770005</v>
      </c>
      <c r="AP40" s="16">
        <v>703403.56045770005</v>
      </c>
      <c r="AQ40" s="16">
        <v>703403.56045770005</v>
      </c>
      <c r="AR40" s="16">
        <v>703403.56045770005</v>
      </c>
      <c r="AS40" s="16">
        <v>703403.56045770005</v>
      </c>
      <c r="AT40" s="16">
        <v>703403.56045770005</v>
      </c>
      <c r="AU40" s="16">
        <v>3308343.9912280701</v>
      </c>
      <c r="AV40" s="16">
        <v>3308343.9912280701</v>
      </c>
      <c r="AW40" s="16">
        <v>3308343.9912280701</v>
      </c>
      <c r="AX40" s="16">
        <v>3308343.9912280701</v>
      </c>
      <c r="AY40" s="16">
        <v>1431198.90350877</v>
      </c>
      <c r="AZ40" s="16">
        <v>1431198.90350877</v>
      </c>
      <c r="BA40" s="16">
        <v>1431198.90350877</v>
      </c>
      <c r="BB40" s="16">
        <v>1431198.90350877</v>
      </c>
      <c r="BC40" s="16">
        <v>1431198.90350877</v>
      </c>
      <c r="BD40" s="16">
        <v>1431198.90350877</v>
      </c>
    </row>
    <row r="41" spans="1:56" x14ac:dyDescent="0.25">
      <c r="A41" s="16" t="s">
        <v>598</v>
      </c>
      <c r="B41" s="16">
        <v>13087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 t="s">
        <v>797</v>
      </c>
      <c r="N41" s="16" t="s">
        <v>806</v>
      </c>
      <c r="O41" s="16" t="s">
        <v>3</v>
      </c>
      <c r="P41" s="16">
        <v>13087</v>
      </c>
      <c r="Q41" s="16">
        <v>2370000</v>
      </c>
      <c r="R41" s="16">
        <v>39031.476103999899</v>
      </c>
      <c r="S41" s="16">
        <v>2325568.3771929801</v>
      </c>
      <c r="T41" s="16">
        <v>2058225.21929824</v>
      </c>
      <c r="U41" s="16">
        <v>267343.15789473499</v>
      </c>
      <c r="V41" s="16">
        <v>0.114958201408562</v>
      </c>
      <c r="W41" s="16">
        <v>1576979.36573202</v>
      </c>
      <c r="X41" s="16">
        <v>919185.80362956994</v>
      </c>
      <c r="Y41" s="16">
        <v>657793.56210245099</v>
      </c>
      <c r="Z41" s="16">
        <v>0.41712249151535802</v>
      </c>
      <c r="AA41" s="16">
        <v>16413.903508771898</v>
      </c>
      <c r="AB41" s="16">
        <v>16413.903508771898</v>
      </c>
      <c r="AC41" s="16">
        <v>0</v>
      </c>
      <c r="AD41" s="16">
        <v>0</v>
      </c>
      <c r="AE41" s="16">
        <v>385.46459431067001</v>
      </c>
      <c r="AF41" s="16">
        <v>385.46459431067001</v>
      </c>
      <c r="AG41" s="16">
        <v>0</v>
      </c>
      <c r="AH41" s="16">
        <v>0</v>
      </c>
      <c r="AI41" s="16">
        <v>-1751237.91400154</v>
      </c>
      <c r="AJ41" s="16">
        <v>-2409031.4761040001</v>
      </c>
      <c r="AK41" s="16">
        <v>385.46459431067001</v>
      </c>
      <c r="AL41" s="16">
        <v>385.46459431067001</v>
      </c>
      <c r="AM41" s="16">
        <v>385.46459431067001</v>
      </c>
      <c r="AN41" s="16">
        <v>385.46459431067001</v>
      </c>
      <c r="AO41" s="16">
        <v>385.46459431067001</v>
      </c>
      <c r="AP41" s="16">
        <v>385.46459431067001</v>
      </c>
      <c r="AQ41" s="16">
        <v>385.46459431067001</v>
      </c>
      <c r="AR41" s="16">
        <v>385.46459431067001</v>
      </c>
      <c r="AS41" s="16">
        <v>385.46459431067001</v>
      </c>
      <c r="AT41" s="16">
        <v>385.46459431067001</v>
      </c>
      <c r="AU41" s="16">
        <v>16413.903508771898</v>
      </c>
      <c r="AV41" s="16">
        <v>16413.903508771898</v>
      </c>
      <c r="AW41" s="16">
        <v>16413.903508771898</v>
      </c>
      <c r="AX41" s="16">
        <v>16413.903508771898</v>
      </c>
      <c r="AY41" s="16">
        <v>16413.903508771898</v>
      </c>
      <c r="AZ41" s="16">
        <v>16413.903508771898</v>
      </c>
      <c r="BA41" s="16">
        <v>16413.903508771898</v>
      </c>
      <c r="BB41" s="16">
        <v>16413.903508771898</v>
      </c>
      <c r="BC41" s="16">
        <v>16413.903508771898</v>
      </c>
      <c r="BD41" s="16">
        <v>16413.903508771898</v>
      </c>
    </row>
    <row r="42" spans="1:56" x14ac:dyDescent="0.25">
      <c r="A42" s="16" t="s">
        <v>599</v>
      </c>
      <c r="B42" s="16">
        <v>13091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 t="s">
        <v>797</v>
      </c>
      <c r="N42" s="16" t="s">
        <v>806</v>
      </c>
      <c r="O42" s="16" t="s">
        <v>3</v>
      </c>
      <c r="P42" s="16">
        <v>13091</v>
      </c>
      <c r="Q42" s="16">
        <v>1097660.986</v>
      </c>
      <c r="R42" s="16">
        <v>78062.952207999901</v>
      </c>
      <c r="S42" s="16">
        <v>6845966.4035087703</v>
      </c>
      <c r="T42" s="16">
        <v>4259422.7631578902</v>
      </c>
      <c r="U42" s="16">
        <v>2586543.6403508801</v>
      </c>
      <c r="V42" s="16">
        <v>0.377820089655303</v>
      </c>
      <c r="W42" s="16">
        <v>6816925.62707779</v>
      </c>
      <c r="X42" s="16">
        <v>1925896.8878750501</v>
      </c>
      <c r="Y42" s="16">
        <v>4891028.7392027397</v>
      </c>
      <c r="Z42" s="16">
        <v>0.71748307180804105</v>
      </c>
      <c r="AA42" s="16">
        <v>944064.95614035102</v>
      </c>
      <c r="AB42" s="16">
        <v>944064.95614035102</v>
      </c>
      <c r="AC42" s="16">
        <v>0</v>
      </c>
      <c r="AD42" s="16">
        <v>0</v>
      </c>
      <c r="AE42" s="16">
        <v>25040.5738744714</v>
      </c>
      <c r="AF42" s="16">
        <v>25040.5738744714</v>
      </c>
      <c r="AG42" s="16">
        <v>0</v>
      </c>
      <c r="AH42" s="16">
        <v>0</v>
      </c>
      <c r="AI42" s="16">
        <v>3715304.8013947401</v>
      </c>
      <c r="AJ42" s="16">
        <v>-1175723.937808</v>
      </c>
      <c r="AK42" s="16">
        <v>25040.5738744714</v>
      </c>
      <c r="AL42" s="16">
        <v>25040.5738744714</v>
      </c>
      <c r="AM42" s="16">
        <v>25040.5738744714</v>
      </c>
      <c r="AN42" s="16">
        <v>25040.5738744714</v>
      </c>
      <c r="AO42" s="16">
        <v>25040.5738744714</v>
      </c>
      <c r="AP42" s="16">
        <v>25040.5738744714</v>
      </c>
      <c r="AQ42" s="16">
        <v>25040.5738744714</v>
      </c>
      <c r="AR42" s="16">
        <v>25040.5738744714</v>
      </c>
      <c r="AS42" s="16">
        <v>25040.5738744714</v>
      </c>
      <c r="AT42" s="16">
        <v>25040.5738744714</v>
      </c>
      <c r="AU42" s="16">
        <v>944064.95614035102</v>
      </c>
      <c r="AV42" s="16">
        <v>944064.95614035102</v>
      </c>
      <c r="AW42" s="16">
        <v>944064.95614035102</v>
      </c>
      <c r="AX42" s="16">
        <v>944064.95614035102</v>
      </c>
      <c r="AY42" s="16">
        <v>944064.95614035102</v>
      </c>
      <c r="AZ42" s="16">
        <v>944064.95614035102</v>
      </c>
      <c r="BA42" s="16">
        <v>944064.95614035102</v>
      </c>
      <c r="BB42" s="16">
        <v>944064.95614035102</v>
      </c>
      <c r="BC42" s="16">
        <v>944064.95614035102</v>
      </c>
      <c r="BD42" s="16">
        <v>944064.95614035102</v>
      </c>
    </row>
    <row r="43" spans="1:56" x14ac:dyDescent="0.25">
      <c r="A43" s="16" t="s">
        <v>484</v>
      </c>
      <c r="B43" s="16">
        <v>13093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 t="s">
        <v>797</v>
      </c>
      <c r="N43" s="16" t="s">
        <v>806</v>
      </c>
      <c r="O43" s="16" t="s">
        <v>3</v>
      </c>
      <c r="P43" s="16">
        <v>13093</v>
      </c>
      <c r="Q43" s="16">
        <v>2128655.3480000002</v>
      </c>
      <c r="R43" s="16">
        <v>58547.2141559999</v>
      </c>
      <c r="S43" s="16">
        <v>5958410.3070175396</v>
      </c>
      <c r="T43" s="16">
        <v>4173526.0964912199</v>
      </c>
      <c r="U43" s="16">
        <v>1784884.2105263099</v>
      </c>
      <c r="V43" s="16">
        <v>0.299557116505413</v>
      </c>
      <c r="W43" s="16">
        <v>4245966.0122273304</v>
      </c>
      <c r="X43" s="16">
        <v>1533068.9994934001</v>
      </c>
      <c r="Y43" s="16">
        <v>2712897.01273392</v>
      </c>
      <c r="Z43" s="16">
        <v>0.63893516926924399</v>
      </c>
      <c r="AA43" s="16">
        <v>265819.78070175397</v>
      </c>
      <c r="AB43" s="16">
        <v>248982.938596491</v>
      </c>
      <c r="AC43" s="16">
        <v>16836.842105263098</v>
      </c>
      <c r="AD43" s="16">
        <v>6.3339312299537903E-2</v>
      </c>
      <c r="AE43" s="16">
        <v>154955.604888653</v>
      </c>
      <c r="AF43" s="16">
        <v>46315.832677072998</v>
      </c>
      <c r="AG43" s="16">
        <v>108639.77221158</v>
      </c>
      <c r="AH43" s="16">
        <v>0.70110256605203602</v>
      </c>
      <c r="AI43" s="16">
        <v>525694.45097792801</v>
      </c>
      <c r="AJ43" s="16">
        <v>-2078562.7895444101</v>
      </c>
      <c r="AK43" s="16">
        <v>154955.604888653</v>
      </c>
      <c r="AL43" s="16">
        <v>154955.604888653</v>
      </c>
      <c r="AM43" s="16">
        <v>154955.604888653</v>
      </c>
      <c r="AN43" s="16">
        <v>154955.604888653</v>
      </c>
      <c r="AO43" s="16">
        <v>154955.604888653</v>
      </c>
      <c r="AP43" s="16">
        <v>154955.604888653</v>
      </c>
      <c r="AQ43" s="16">
        <v>154955.604888653</v>
      </c>
      <c r="AR43" s="16">
        <v>154955.604888653</v>
      </c>
      <c r="AS43" s="16">
        <v>154955.604888653</v>
      </c>
      <c r="AT43" s="16">
        <v>154955.604888653</v>
      </c>
      <c r="AU43" s="16">
        <v>265819.78070175397</v>
      </c>
      <c r="AV43" s="16">
        <v>265819.78070175397</v>
      </c>
      <c r="AW43" s="16">
        <v>265819.78070175397</v>
      </c>
      <c r="AX43" s="16">
        <v>265819.78070175397</v>
      </c>
      <c r="AY43" s="16">
        <v>265819.78070175397</v>
      </c>
      <c r="AZ43" s="16">
        <v>265819.78070175397</v>
      </c>
      <c r="BA43" s="16">
        <v>265819.78070175397</v>
      </c>
      <c r="BB43" s="16">
        <v>265819.78070175397</v>
      </c>
      <c r="BC43" s="16">
        <v>265819.78070175397</v>
      </c>
      <c r="BD43" s="16">
        <v>265819.78070175397</v>
      </c>
    </row>
    <row r="44" spans="1:56" x14ac:dyDescent="0.25">
      <c r="A44" s="16" t="s">
        <v>875</v>
      </c>
      <c r="B44" s="16">
        <v>13094</v>
      </c>
      <c r="C44" s="16">
        <v>0</v>
      </c>
      <c r="D44" s="16">
        <v>0</v>
      </c>
      <c r="E44" s="16">
        <v>1</v>
      </c>
      <c r="F44" s="16">
        <v>1</v>
      </c>
      <c r="G44" s="16">
        <v>1</v>
      </c>
      <c r="H44" s="16">
        <v>1</v>
      </c>
      <c r="I44" s="16">
        <v>1</v>
      </c>
      <c r="J44" s="16">
        <v>1</v>
      </c>
      <c r="K44" s="16">
        <v>1</v>
      </c>
      <c r="L44" s="16">
        <v>1</v>
      </c>
      <c r="M44" s="16" t="s">
        <v>797</v>
      </c>
      <c r="N44" s="16" t="s">
        <v>806</v>
      </c>
      <c r="O44" s="16" t="s">
        <v>3</v>
      </c>
      <c r="P44" s="16">
        <v>13094</v>
      </c>
      <c r="Q44" s="16">
        <v>4729000</v>
      </c>
      <c r="R44" s="16">
        <v>28133.477118120001</v>
      </c>
      <c r="S44" s="16">
        <v>29484116.8859648</v>
      </c>
      <c r="T44" s="16">
        <v>9779442.1929824594</v>
      </c>
      <c r="U44" s="16">
        <v>19704674.692982402</v>
      </c>
      <c r="V44" s="16">
        <v>0.668314902196114</v>
      </c>
      <c r="W44" s="16">
        <v>39903652.710576698</v>
      </c>
      <c r="X44" s="16">
        <v>10571633.757420801</v>
      </c>
      <c r="Y44" s="16">
        <v>29332018.953155801</v>
      </c>
      <c r="Z44" s="16">
        <v>0.73507102635195998</v>
      </c>
      <c r="AA44" s="16">
        <v>12865844.342105201</v>
      </c>
      <c r="AB44" s="16">
        <v>2946728.9473684202</v>
      </c>
      <c r="AC44" s="16">
        <v>9919115.3947368395</v>
      </c>
      <c r="AD44" s="16">
        <v>0.77096497757828097</v>
      </c>
      <c r="AE44" s="16">
        <v>16629087.6965809</v>
      </c>
      <c r="AF44" s="16">
        <v>3567697.0579864401</v>
      </c>
      <c r="AG44" s="16">
        <v>13061390.638594501</v>
      </c>
      <c r="AH44" s="16">
        <v>0.78545443243287605</v>
      </c>
      <c r="AI44" s="16">
        <v>24574885.4760377</v>
      </c>
      <c r="AJ44" s="16">
        <v>8304257.1614763997</v>
      </c>
      <c r="AK44" s="16">
        <v>16629087.6965809</v>
      </c>
      <c r="AL44" s="16">
        <v>16629087.6965809</v>
      </c>
      <c r="AM44" s="16">
        <v>3567697.0579864401</v>
      </c>
      <c r="AN44" s="16">
        <v>3567697.0579864401</v>
      </c>
      <c r="AO44" s="16">
        <v>3567697.0579864401</v>
      </c>
      <c r="AP44" s="16">
        <v>3567697.0579864401</v>
      </c>
      <c r="AQ44" s="16">
        <v>3567697.0579864401</v>
      </c>
      <c r="AR44" s="16">
        <v>3567697.0579864401</v>
      </c>
      <c r="AS44" s="16">
        <v>3567697.0579864401</v>
      </c>
      <c r="AT44" s="16">
        <v>3567697.0579864401</v>
      </c>
      <c r="AU44" s="16">
        <v>12865844.342105201</v>
      </c>
      <c r="AV44" s="16">
        <v>12865844.342105201</v>
      </c>
      <c r="AW44" s="16">
        <v>2946728.9473684202</v>
      </c>
      <c r="AX44" s="16">
        <v>2946728.9473684202</v>
      </c>
      <c r="AY44" s="16">
        <v>2946728.9473684202</v>
      </c>
      <c r="AZ44" s="16">
        <v>2946728.9473684202</v>
      </c>
      <c r="BA44" s="16">
        <v>2946728.9473684202</v>
      </c>
      <c r="BB44" s="16">
        <v>2946728.9473684202</v>
      </c>
      <c r="BC44" s="16">
        <v>2946728.9473684202</v>
      </c>
      <c r="BD44" s="16">
        <v>2946728.9473684202</v>
      </c>
    </row>
    <row r="45" spans="1:56" x14ac:dyDescent="0.25">
      <c r="A45" s="16" t="s">
        <v>265</v>
      </c>
      <c r="B45" s="16">
        <v>13097</v>
      </c>
      <c r="C45" s="16">
        <v>0</v>
      </c>
      <c r="D45" s="16">
        <v>0</v>
      </c>
      <c r="E45" s="16">
        <v>0</v>
      </c>
      <c r="F45" s="16">
        <v>1</v>
      </c>
      <c r="G45" s="16">
        <v>1</v>
      </c>
      <c r="H45" s="16">
        <v>1</v>
      </c>
      <c r="I45" s="16">
        <v>1</v>
      </c>
      <c r="J45" s="16">
        <v>1</v>
      </c>
      <c r="K45" s="16">
        <v>1</v>
      </c>
      <c r="L45" s="16">
        <v>1</v>
      </c>
      <c r="M45" s="16" t="s">
        <v>797</v>
      </c>
      <c r="N45" s="16" t="s">
        <v>806</v>
      </c>
      <c r="O45" s="16" t="s">
        <v>3</v>
      </c>
      <c r="P45" s="16">
        <v>13097</v>
      </c>
      <c r="Q45" s="16">
        <v>979762.18900000001</v>
      </c>
      <c r="R45" s="16">
        <v>78062.952207999901</v>
      </c>
      <c r="S45" s="16">
        <v>12410268.771929801</v>
      </c>
      <c r="T45" s="16">
        <v>6704967.1929824501</v>
      </c>
      <c r="U45" s="16">
        <v>5705301.5789473699</v>
      </c>
      <c r="V45" s="16">
        <v>0.459724256081537</v>
      </c>
      <c r="W45" s="16">
        <v>6085809.7924621804</v>
      </c>
      <c r="X45" s="16">
        <v>2074821.53926692</v>
      </c>
      <c r="Y45" s="16">
        <v>4010988.2531952499</v>
      </c>
      <c r="Z45" s="16">
        <v>0.65907223360204503</v>
      </c>
      <c r="AA45" s="16">
        <v>6328399.8245614003</v>
      </c>
      <c r="AB45" s="16">
        <v>2208179.9561403501</v>
      </c>
      <c r="AC45" s="16">
        <v>4120219.8684210498</v>
      </c>
      <c r="AD45" s="16">
        <v>0.65106819775038605</v>
      </c>
      <c r="AE45" s="16">
        <v>2640697.0548290201</v>
      </c>
      <c r="AF45" s="16">
        <v>772385.81383677304</v>
      </c>
      <c r="AG45" s="16">
        <v>1868311.2409922499</v>
      </c>
      <c r="AH45" s="16">
        <v>0.707506844670305</v>
      </c>
      <c r="AI45" s="16">
        <v>2953163.1123872502</v>
      </c>
      <c r="AJ45" s="16">
        <v>810486.100184254</v>
      </c>
      <c r="AK45" s="16">
        <v>2640697.0548290201</v>
      </c>
      <c r="AL45" s="16">
        <v>2640697.0548290201</v>
      </c>
      <c r="AM45" s="16">
        <v>2640697.0548290201</v>
      </c>
      <c r="AN45" s="16">
        <v>772385.81383677304</v>
      </c>
      <c r="AO45" s="16">
        <v>772385.81383677304</v>
      </c>
      <c r="AP45" s="16">
        <v>772385.81383677304</v>
      </c>
      <c r="AQ45" s="16">
        <v>772385.81383677304</v>
      </c>
      <c r="AR45" s="16">
        <v>772385.81383677304</v>
      </c>
      <c r="AS45" s="16">
        <v>772385.81383677304</v>
      </c>
      <c r="AT45" s="16">
        <v>772385.81383677304</v>
      </c>
      <c r="AU45" s="16">
        <v>6328399.8245614003</v>
      </c>
      <c r="AV45" s="16">
        <v>6328399.8245614003</v>
      </c>
      <c r="AW45" s="16">
        <v>6328399.8245614003</v>
      </c>
      <c r="AX45" s="16">
        <v>2208179.9561403501</v>
      </c>
      <c r="AY45" s="16">
        <v>2208179.9561403501</v>
      </c>
      <c r="AZ45" s="16">
        <v>2208179.9561403501</v>
      </c>
      <c r="BA45" s="16">
        <v>2208179.9561403501</v>
      </c>
      <c r="BB45" s="16">
        <v>2208179.9561403501</v>
      </c>
      <c r="BC45" s="16">
        <v>2208179.9561403501</v>
      </c>
      <c r="BD45" s="16">
        <v>2208179.9561403501</v>
      </c>
    </row>
    <row r="46" spans="1:56" x14ac:dyDescent="0.25">
      <c r="A46" s="16" t="s">
        <v>233</v>
      </c>
      <c r="B46" s="16">
        <v>13099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 t="s">
        <v>797</v>
      </c>
      <c r="N46" s="16" t="s">
        <v>806</v>
      </c>
      <c r="O46" s="16" t="s">
        <v>3</v>
      </c>
      <c r="P46" s="16">
        <v>13099</v>
      </c>
      <c r="Q46" s="16">
        <v>2653385.0499999998</v>
      </c>
      <c r="R46" s="16">
        <v>58547.2141559999</v>
      </c>
      <c r="S46" s="16">
        <v>14001514.3859649</v>
      </c>
      <c r="T46" s="16">
        <v>9210366.5789473597</v>
      </c>
      <c r="U46" s="16">
        <v>4791147.8070175396</v>
      </c>
      <c r="V46" s="16">
        <v>0.34218782875516501</v>
      </c>
      <c r="W46" s="16">
        <v>14766320.273765201</v>
      </c>
      <c r="X46" s="16">
        <v>7092797.8370485697</v>
      </c>
      <c r="Y46" s="16">
        <v>7673522.4367166702</v>
      </c>
      <c r="Z46" s="16">
        <v>0.519663822431775</v>
      </c>
      <c r="AA46" s="16">
        <v>5865293.3333333302</v>
      </c>
      <c r="AB46" s="16">
        <v>3209248.7280701702</v>
      </c>
      <c r="AC46" s="16">
        <v>2656044.6052631498</v>
      </c>
      <c r="AD46" s="16">
        <v>0.45284088183082999</v>
      </c>
      <c r="AE46" s="16">
        <v>6348090.87390617</v>
      </c>
      <c r="AF46" s="16">
        <v>3159531.3078753799</v>
      </c>
      <c r="AG46" s="16">
        <v>3188559.5660307799</v>
      </c>
      <c r="AH46" s="16">
        <v>0.50228637701727896</v>
      </c>
      <c r="AI46" s="16">
        <v>4961590.1729606697</v>
      </c>
      <c r="AJ46" s="16">
        <v>476627.30227478902</v>
      </c>
      <c r="AK46" s="16">
        <v>6348090.87390617</v>
      </c>
      <c r="AL46" s="16">
        <v>6348090.87390617</v>
      </c>
      <c r="AM46" s="16">
        <v>6348090.87390617</v>
      </c>
      <c r="AN46" s="16">
        <v>6348090.87390617</v>
      </c>
      <c r="AO46" s="16">
        <v>6348090.87390617</v>
      </c>
      <c r="AP46" s="16">
        <v>6348090.87390617</v>
      </c>
      <c r="AQ46" s="16">
        <v>6348090.87390617</v>
      </c>
      <c r="AR46" s="16">
        <v>6348090.87390617</v>
      </c>
      <c r="AS46" s="16">
        <v>6348090.87390617</v>
      </c>
      <c r="AT46" s="16">
        <v>6348090.87390617</v>
      </c>
      <c r="AU46" s="16">
        <v>5865293.3333333302</v>
      </c>
      <c r="AV46" s="16">
        <v>5865293.3333333302</v>
      </c>
      <c r="AW46" s="16">
        <v>5865293.3333333302</v>
      </c>
      <c r="AX46" s="16">
        <v>5865293.3333333302</v>
      </c>
      <c r="AY46" s="16">
        <v>5865293.3333333302</v>
      </c>
      <c r="AZ46" s="16">
        <v>5865293.3333333302</v>
      </c>
      <c r="BA46" s="16">
        <v>5865293.3333333302</v>
      </c>
      <c r="BB46" s="16">
        <v>5865293.3333333302</v>
      </c>
      <c r="BC46" s="16">
        <v>5865293.3333333302</v>
      </c>
      <c r="BD46" s="16">
        <v>5865293.3333333302</v>
      </c>
    </row>
    <row r="47" spans="1:56" x14ac:dyDescent="0.25">
      <c r="A47" s="16" t="s">
        <v>541</v>
      </c>
      <c r="B47" s="16">
        <v>13101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 t="s">
        <v>797</v>
      </c>
      <c r="N47" s="16" t="s">
        <v>806</v>
      </c>
      <c r="O47" s="16" t="s">
        <v>3</v>
      </c>
      <c r="P47" s="16">
        <v>13101</v>
      </c>
      <c r="Q47" s="16">
        <v>500000</v>
      </c>
      <c r="R47" s="16">
        <v>39031.476103999899</v>
      </c>
      <c r="S47" s="16">
        <v>2557924.6491228002</v>
      </c>
      <c r="T47" s="16">
        <v>1844552.1052631501</v>
      </c>
      <c r="U47" s="16">
        <v>713372.54385964898</v>
      </c>
      <c r="V47" s="16">
        <v>0.278887239350184</v>
      </c>
      <c r="W47" s="16">
        <v>2633619.9402707601</v>
      </c>
      <c r="X47" s="16">
        <v>1525222.46743578</v>
      </c>
      <c r="Y47" s="16">
        <v>1108397.4728349701</v>
      </c>
      <c r="Z47" s="16">
        <v>0.42086462662529001</v>
      </c>
      <c r="AA47" s="16">
        <v>111425.87719298201</v>
      </c>
      <c r="AB47" s="16">
        <v>81110.8771929824</v>
      </c>
      <c r="AC47" s="16">
        <v>30315</v>
      </c>
      <c r="AD47" s="16">
        <v>0.272064270559848</v>
      </c>
      <c r="AE47" s="16">
        <v>157962.98990076201</v>
      </c>
      <c r="AF47" s="16">
        <v>120832.34287355001</v>
      </c>
      <c r="AG47" s="16">
        <v>37130.647027211198</v>
      </c>
      <c r="AH47" s="16">
        <v>0.235059155632202</v>
      </c>
      <c r="AI47" s="16">
        <v>569365.99673097499</v>
      </c>
      <c r="AJ47" s="16">
        <v>-501900.82907678798</v>
      </c>
      <c r="AK47" s="16">
        <v>157962.98990076201</v>
      </c>
      <c r="AL47" s="16">
        <v>157962.98990076201</v>
      </c>
      <c r="AM47" s="16">
        <v>157962.98990076201</v>
      </c>
      <c r="AN47" s="16">
        <v>157962.98990076201</v>
      </c>
      <c r="AO47" s="16">
        <v>157962.98990076201</v>
      </c>
      <c r="AP47" s="16">
        <v>157962.98990076201</v>
      </c>
      <c r="AQ47" s="16">
        <v>157962.98990076201</v>
      </c>
      <c r="AR47" s="16">
        <v>157962.98990076201</v>
      </c>
      <c r="AS47" s="16">
        <v>157962.98990076201</v>
      </c>
      <c r="AT47" s="16">
        <v>157962.98990076201</v>
      </c>
      <c r="AU47" s="16">
        <v>111425.87719298201</v>
      </c>
      <c r="AV47" s="16">
        <v>111425.87719298201</v>
      </c>
      <c r="AW47" s="16">
        <v>111425.87719298201</v>
      </c>
      <c r="AX47" s="16">
        <v>111425.87719298201</v>
      </c>
      <c r="AY47" s="16">
        <v>111425.87719298201</v>
      </c>
      <c r="AZ47" s="16">
        <v>111425.87719298201</v>
      </c>
      <c r="BA47" s="16">
        <v>111425.87719298201</v>
      </c>
      <c r="BB47" s="16">
        <v>111425.87719298201</v>
      </c>
      <c r="BC47" s="16">
        <v>111425.87719298201</v>
      </c>
      <c r="BD47" s="16">
        <v>111425.87719298201</v>
      </c>
    </row>
    <row r="48" spans="1:56" x14ac:dyDescent="0.25">
      <c r="A48" s="16" t="s">
        <v>309</v>
      </c>
      <c r="B48" s="16">
        <v>13102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1</v>
      </c>
      <c r="I48" s="16">
        <v>1</v>
      </c>
      <c r="J48" s="16">
        <v>1</v>
      </c>
      <c r="K48" s="16">
        <v>1</v>
      </c>
      <c r="L48" s="16">
        <v>1</v>
      </c>
      <c r="M48" s="16" t="s">
        <v>797</v>
      </c>
      <c r="N48" s="16" t="s">
        <v>806</v>
      </c>
      <c r="O48" s="16" t="s">
        <v>3</v>
      </c>
      <c r="P48" s="16">
        <v>13102</v>
      </c>
      <c r="Q48" s="16">
        <v>456000</v>
      </c>
      <c r="R48" s="16">
        <v>58547.2141559999</v>
      </c>
      <c r="S48" s="16">
        <v>4117431.5789473602</v>
      </c>
      <c r="T48" s="16">
        <v>2558036.9298245599</v>
      </c>
      <c r="U48" s="16">
        <v>1559394.6491228</v>
      </c>
      <c r="V48" s="16">
        <v>0.378729948324112</v>
      </c>
      <c r="W48" s="16">
        <v>3763783.1213966198</v>
      </c>
      <c r="X48" s="16">
        <v>1684970.4839242899</v>
      </c>
      <c r="Y48" s="16">
        <v>2078812.6374723201</v>
      </c>
      <c r="Z48" s="16">
        <v>0.55231998508483204</v>
      </c>
      <c r="AA48" s="16">
        <v>937681.05263157899</v>
      </c>
      <c r="AB48" s="16">
        <v>375484.21052631497</v>
      </c>
      <c r="AC48" s="16">
        <v>562196.84210526303</v>
      </c>
      <c r="AD48" s="16">
        <v>0.59956084270602605</v>
      </c>
      <c r="AE48" s="16">
        <v>757345.18729378702</v>
      </c>
      <c r="AF48" s="16">
        <v>235023.27998274</v>
      </c>
      <c r="AG48" s="16">
        <v>522321.90731104597</v>
      </c>
      <c r="AH48" s="16">
        <v>0.68967482209460296</v>
      </c>
      <c r="AI48" s="16">
        <v>1564265.4233163199</v>
      </c>
      <c r="AJ48" s="16">
        <v>7774.6931550463796</v>
      </c>
      <c r="AK48" s="16">
        <v>757345.18729378702</v>
      </c>
      <c r="AL48" s="16">
        <v>757345.18729378702</v>
      </c>
      <c r="AM48" s="16">
        <v>757345.18729378702</v>
      </c>
      <c r="AN48" s="16">
        <v>757345.18729378702</v>
      </c>
      <c r="AO48" s="16">
        <v>757345.18729378702</v>
      </c>
      <c r="AP48" s="16">
        <v>235023.27998274</v>
      </c>
      <c r="AQ48" s="16">
        <v>235023.27998274</v>
      </c>
      <c r="AR48" s="16">
        <v>235023.27998274</v>
      </c>
      <c r="AS48" s="16">
        <v>235023.27998274</v>
      </c>
      <c r="AT48" s="16">
        <v>235023.27998274</v>
      </c>
      <c r="AU48" s="16">
        <v>937681.05263157899</v>
      </c>
      <c r="AV48" s="16">
        <v>937681.05263157899</v>
      </c>
      <c r="AW48" s="16">
        <v>937681.05263157899</v>
      </c>
      <c r="AX48" s="16">
        <v>937681.05263157899</v>
      </c>
      <c r="AY48" s="16">
        <v>937681.05263157899</v>
      </c>
      <c r="AZ48" s="16">
        <v>375484.21052631497</v>
      </c>
      <c r="BA48" s="16">
        <v>375484.21052631497</v>
      </c>
      <c r="BB48" s="16">
        <v>375484.21052631497</v>
      </c>
      <c r="BC48" s="16">
        <v>375484.21052631497</v>
      </c>
      <c r="BD48" s="16">
        <v>375484.21052631497</v>
      </c>
    </row>
    <row r="49" spans="1:56" x14ac:dyDescent="0.25">
      <c r="A49" s="16" t="s">
        <v>491</v>
      </c>
      <c r="B49" s="16">
        <v>13104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 t="s">
        <v>797</v>
      </c>
      <c r="N49" s="16" t="s">
        <v>806</v>
      </c>
      <c r="O49" s="16" t="s">
        <v>3</v>
      </c>
      <c r="P49" s="16">
        <v>13104</v>
      </c>
      <c r="Q49" s="16">
        <v>2130053.8769999999</v>
      </c>
      <c r="R49" s="16">
        <v>39031.476103999899</v>
      </c>
      <c r="S49" s="16">
        <v>2866584.0350877098</v>
      </c>
      <c r="T49" s="16">
        <v>1969438.33333333</v>
      </c>
      <c r="U49" s="16">
        <v>897145.70175438595</v>
      </c>
      <c r="V49" s="16">
        <v>0.31296682419670702</v>
      </c>
      <c r="W49" s="16">
        <v>6306355.50942179</v>
      </c>
      <c r="X49" s="16">
        <v>2862583.6825142801</v>
      </c>
      <c r="Y49" s="16">
        <v>3443771.8269075099</v>
      </c>
      <c r="Z49" s="16">
        <v>0.54607955764029803</v>
      </c>
      <c r="AA49" s="16">
        <v>420815.39473684202</v>
      </c>
      <c r="AB49" s="16">
        <v>302977.71929824498</v>
      </c>
      <c r="AC49" s="16">
        <v>117837.67543859599</v>
      </c>
      <c r="AD49" s="16">
        <v>0.28002225420552002</v>
      </c>
      <c r="AE49" s="16">
        <v>169265.82593021099</v>
      </c>
      <c r="AF49" s="16">
        <v>65956.509537966005</v>
      </c>
      <c r="AG49" s="16">
        <v>103309.316392245</v>
      </c>
      <c r="AH49" s="16">
        <v>0.61033770889370198</v>
      </c>
      <c r="AI49" s="16">
        <v>1274686.47380351</v>
      </c>
      <c r="AJ49" s="16">
        <v>-2065776.0367117501</v>
      </c>
      <c r="AK49" s="16">
        <v>169265.82593021099</v>
      </c>
      <c r="AL49" s="16">
        <v>169265.82593021099</v>
      </c>
      <c r="AM49" s="16">
        <v>169265.82593021099</v>
      </c>
      <c r="AN49" s="16">
        <v>169265.82593021099</v>
      </c>
      <c r="AO49" s="16">
        <v>169265.82593021099</v>
      </c>
      <c r="AP49" s="16">
        <v>169265.82593021099</v>
      </c>
      <c r="AQ49" s="16">
        <v>169265.82593021099</v>
      </c>
      <c r="AR49" s="16">
        <v>169265.82593021099</v>
      </c>
      <c r="AS49" s="16">
        <v>169265.82593021099</v>
      </c>
      <c r="AT49" s="16">
        <v>169265.82593021099</v>
      </c>
      <c r="AU49" s="16">
        <v>420815.39473684202</v>
      </c>
      <c r="AV49" s="16">
        <v>420815.39473684202</v>
      </c>
      <c r="AW49" s="16">
        <v>420815.39473684202</v>
      </c>
      <c r="AX49" s="16">
        <v>420815.39473684202</v>
      </c>
      <c r="AY49" s="16">
        <v>420815.39473684202</v>
      </c>
      <c r="AZ49" s="16">
        <v>420815.39473684202</v>
      </c>
      <c r="BA49" s="16">
        <v>420815.39473684202</v>
      </c>
      <c r="BB49" s="16">
        <v>420815.39473684202</v>
      </c>
      <c r="BC49" s="16">
        <v>420815.39473684202</v>
      </c>
      <c r="BD49" s="16">
        <v>420815.39473684202</v>
      </c>
    </row>
    <row r="50" spans="1:56" x14ac:dyDescent="0.25">
      <c r="A50" s="16" t="s">
        <v>473</v>
      </c>
      <c r="B50" s="16">
        <v>13105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 t="s">
        <v>797</v>
      </c>
      <c r="N50" s="16" t="s">
        <v>806</v>
      </c>
      <c r="O50" s="16" t="s">
        <v>3</v>
      </c>
      <c r="P50" s="16">
        <v>13105</v>
      </c>
      <c r="Q50" s="16">
        <v>456000</v>
      </c>
      <c r="R50" s="16">
        <v>58547.2141559999</v>
      </c>
      <c r="S50" s="16">
        <v>5487616.9298245599</v>
      </c>
      <c r="T50" s="16">
        <v>3343131.5350877098</v>
      </c>
      <c r="U50" s="16">
        <v>2144485.3947368399</v>
      </c>
      <c r="V50" s="16">
        <v>0.390786277934564</v>
      </c>
      <c r="W50" s="16">
        <v>4809297.5399795296</v>
      </c>
      <c r="X50" s="16">
        <v>1779801.85143434</v>
      </c>
      <c r="Y50" s="16">
        <v>3029495.6885451898</v>
      </c>
      <c r="Z50" s="16">
        <v>0.62992477869399699</v>
      </c>
      <c r="AA50" s="16">
        <v>256666.929824561</v>
      </c>
      <c r="AB50" s="16">
        <v>95285.350877192905</v>
      </c>
      <c r="AC50" s="16">
        <v>161381.57894736799</v>
      </c>
      <c r="AD50" s="16">
        <v>0.62875875383586399</v>
      </c>
      <c r="AE50" s="16">
        <v>194112.37807310399</v>
      </c>
      <c r="AF50" s="16">
        <v>62115.806873471804</v>
      </c>
      <c r="AG50" s="16">
        <v>131996.57119963199</v>
      </c>
      <c r="AH50" s="16">
        <v>0.68000079392114499</v>
      </c>
      <c r="AI50" s="16">
        <v>2514948.4743891899</v>
      </c>
      <c r="AJ50" s="16">
        <v>-382550.642956367</v>
      </c>
      <c r="AK50" s="16">
        <v>194112.37807310399</v>
      </c>
      <c r="AL50" s="16">
        <v>194112.37807310399</v>
      </c>
      <c r="AM50" s="16">
        <v>194112.37807310399</v>
      </c>
      <c r="AN50" s="16">
        <v>194112.37807310399</v>
      </c>
      <c r="AO50" s="16">
        <v>194112.37807310399</v>
      </c>
      <c r="AP50" s="16">
        <v>194112.37807310399</v>
      </c>
      <c r="AQ50" s="16">
        <v>194112.37807310399</v>
      </c>
      <c r="AR50" s="16">
        <v>194112.37807310399</v>
      </c>
      <c r="AS50" s="16">
        <v>194112.37807310399</v>
      </c>
      <c r="AT50" s="16">
        <v>194112.37807310399</v>
      </c>
      <c r="AU50" s="16">
        <v>256666.929824561</v>
      </c>
      <c r="AV50" s="16">
        <v>256666.929824561</v>
      </c>
      <c r="AW50" s="16">
        <v>256666.929824561</v>
      </c>
      <c r="AX50" s="16">
        <v>256666.929824561</v>
      </c>
      <c r="AY50" s="16">
        <v>256666.929824561</v>
      </c>
      <c r="AZ50" s="16">
        <v>256666.929824561</v>
      </c>
      <c r="BA50" s="16">
        <v>256666.929824561</v>
      </c>
      <c r="BB50" s="16">
        <v>256666.929824561</v>
      </c>
      <c r="BC50" s="16">
        <v>256666.929824561</v>
      </c>
      <c r="BD50" s="16">
        <v>256666.929824561</v>
      </c>
    </row>
    <row r="51" spans="1:56" x14ac:dyDescent="0.25">
      <c r="A51" s="16" t="s">
        <v>214</v>
      </c>
      <c r="B51" s="16">
        <v>13106</v>
      </c>
      <c r="C51" s="16">
        <v>0</v>
      </c>
      <c r="D51" s="16">
        <v>0</v>
      </c>
      <c r="E51" s="16">
        <v>1</v>
      </c>
      <c r="F51" s="16">
        <v>1</v>
      </c>
      <c r="G51" s="16">
        <v>1</v>
      </c>
      <c r="H51" s="16">
        <v>1</v>
      </c>
      <c r="I51" s="16">
        <v>1</v>
      </c>
      <c r="J51" s="16">
        <v>1</v>
      </c>
      <c r="K51" s="16">
        <v>1</v>
      </c>
      <c r="L51" s="16">
        <v>1</v>
      </c>
      <c r="M51" s="16" t="s">
        <v>797</v>
      </c>
      <c r="N51" s="16" t="s">
        <v>806</v>
      </c>
      <c r="O51" s="16" t="s">
        <v>3</v>
      </c>
      <c r="P51" s="16">
        <v>13106</v>
      </c>
      <c r="Q51" s="16">
        <v>1281660.986</v>
      </c>
      <c r="R51" s="16">
        <v>156125.90441599899</v>
      </c>
      <c r="S51" s="16">
        <v>16171168.9473684</v>
      </c>
      <c r="T51" s="16">
        <v>8329553.9912280599</v>
      </c>
      <c r="U51" s="16">
        <v>7841614.9561403599</v>
      </c>
      <c r="V51" s="16">
        <v>0.48491330352568202</v>
      </c>
      <c r="W51" s="16">
        <v>9914171.3260609508</v>
      </c>
      <c r="X51" s="16">
        <v>1987296.7678084299</v>
      </c>
      <c r="Y51" s="16">
        <v>7926874.5582525097</v>
      </c>
      <c r="Z51" s="16">
        <v>0.79954988647568404</v>
      </c>
      <c r="AA51" s="16">
        <v>8960321.5350877196</v>
      </c>
      <c r="AB51" s="16">
        <v>4287752.9824561402</v>
      </c>
      <c r="AC51" s="16">
        <v>4672568.55263157</v>
      </c>
      <c r="AD51" s="16">
        <v>0.52147331257413798</v>
      </c>
      <c r="AE51" s="16">
        <v>3765727.4090844002</v>
      </c>
      <c r="AF51" s="16">
        <v>717890.06692747504</v>
      </c>
      <c r="AG51" s="16">
        <v>3047837.3421569299</v>
      </c>
      <c r="AH51" s="16">
        <v>0.80936217921784603</v>
      </c>
      <c r="AI51" s="16">
        <v>6489087.6682365099</v>
      </c>
      <c r="AJ51" s="16">
        <v>1610050.4521409301</v>
      </c>
      <c r="AK51" s="16">
        <v>3765727.4090844002</v>
      </c>
      <c r="AL51" s="16">
        <v>3765727.4090844002</v>
      </c>
      <c r="AM51" s="16">
        <v>717890.06692747504</v>
      </c>
      <c r="AN51" s="16">
        <v>717890.06692747504</v>
      </c>
      <c r="AO51" s="16">
        <v>717890.06692747504</v>
      </c>
      <c r="AP51" s="16">
        <v>717890.06692747504</v>
      </c>
      <c r="AQ51" s="16">
        <v>717890.06692747504</v>
      </c>
      <c r="AR51" s="16">
        <v>717890.06692747504</v>
      </c>
      <c r="AS51" s="16">
        <v>717890.06692747504</v>
      </c>
      <c r="AT51" s="16">
        <v>717890.06692747504</v>
      </c>
      <c r="AU51" s="16">
        <v>8960321.5350877196</v>
      </c>
      <c r="AV51" s="16">
        <v>8960321.5350877196</v>
      </c>
      <c r="AW51" s="16">
        <v>4287752.9824561402</v>
      </c>
      <c r="AX51" s="16">
        <v>4287752.9824561402</v>
      </c>
      <c r="AY51" s="16">
        <v>4287752.9824561402</v>
      </c>
      <c r="AZ51" s="16">
        <v>4287752.9824561402</v>
      </c>
      <c r="BA51" s="16">
        <v>4287752.9824561402</v>
      </c>
      <c r="BB51" s="16">
        <v>4287752.9824561402</v>
      </c>
      <c r="BC51" s="16">
        <v>4287752.9824561402</v>
      </c>
      <c r="BD51" s="16">
        <v>4287752.9824561402</v>
      </c>
    </row>
    <row r="52" spans="1:56" x14ac:dyDescent="0.25">
      <c r="A52" s="16" t="s">
        <v>367</v>
      </c>
      <c r="B52" s="16">
        <v>13107</v>
      </c>
      <c r="C52" s="16">
        <v>0</v>
      </c>
      <c r="D52" s="16">
        <v>0</v>
      </c>
      <c r="E52" s="16">
        <v>0</v>
      </c>
      <c r="F52" s="16">
        <v>1</v>
      </c>
      <c r="G52" s="16">
        <v>1</v>
      </c>
      <c r="H52" s="16">
        <v>1</v>
      </c>
      <c r="I52" s="16">
        <v>1</v>
      </c>
      <c r="J52" s="16">
        <v>1</v>
      </c>
      <c r="K52" s="16">
        <v>1</v>
      </c>
      <c r="L52" s="16">
        <v>1</v>
      </c>
      <c r="M52" s="16" t="s">
        <v>797</v>
      </c>
      <c r="N52" s="16" t="s">
        <v>806</v>
      </c>
      <c r="O52" s="16" t="s">
        <v>3</v>
      </c>
      <c r="P52" s="16">
        <v>13107</v>
      </c>
      <c r="Q52" s="16">
        <v>109560</v>
      </c>
      <c r="R52" s="16">
        <v>28133.477118120001</v>
      </c>
      <c r="S52" s="16">
        <v>14291989.429824499</v>
      </c>
      <c r="T52" s="16">
        <v>13156765.745614</v>
      </c>
      <c r="U52" s="16">
        <v>1135223.68421052</v>
      </c>
      <c r="V52" s="16">
        <v>7.9430767128999796E-2</v>
      </c>
      <c r="W52" s="16">
        <v>5128455.7792905299</v>
      </c>
      <c r="X52" s="16">
        <v>2835314.3428963399</v>
      </c>
      <c r="Y52" s="16">
        <v>2293141.43639419</v>
      </c>
      <c r="Z52" s="16">
        <v>0.44714072521678699</v>
      </c>
      <c r="AA52" s="16">
        <v>8494846.1842105202</v>
      </c>
      <c r="AB52" s="16">
        <v>8473016.3596491199</v>
      </c>
      <c r="AC52" s="16">
        <v>21829.824561402202</v>
      </c>
      <c r="AD52" s="16">
        <v>2.56977278787902E-3</v>
      </c>
      <c r="AE52" s="16">
        <v>725624.27446565905</v>
      </c>
      <c r="AF52" s="16">
        <v>425179.46718755102</v>
      </c>
      <c r="AG52" s="16">
        <v>300444.80727810698</v>
      </c>
      <c r="AH52" s="16">
        <v>0.41405010533771203</v>
      </c>
      <c r="AI52" s="16">
        <v>2155447.9592760699</v>
      </c>
      <c r="AJ52" s="16">
        <v>162751.33015998601</v>
      </c>
      <c r="AK52" s="16">
        <v>725624.27446565905</v>
      </c>
      <c r="AL52" s="16">
        <v>725624.27446565905</v>
      </c>
      <c r="AM52" s="16">
        <v>725624.27446565905</v>
      </c>
      <c r="AN52" s="16">
        <v>425179.46718755102</v>
      </c>
      <c r="AO52" s="16">
        <v>425179.46718755102</v>
      </c>
      <c r="AP52" s="16">
        <v>425179.46718755102</v>
      </c>
      <c r="AQ52" s="16">
        <v>425179.46718755102</v>
      </c>
      <c r="AR52" s="16">
        <v>425179.46718755102</v>
      </c>
      <c r="AS52" s="16">
        <v>425179.46718755102</v>
      </c>
      <c r="AT52" s="16">
        <v>425179.46718755102</v>
      </c>
      <c r="AU52" s="16">
        <v>8494846.1842105202</v>
      </c>
      <c r="AV52" s="16">
        <v>8494846.1842105202</v>
      </c>
      <c r="AW52" s="16">
        <v>8494846.1842105202</v>
      </c>
      <c r="AX52" s="16">
        <v>8473016.3596491199</v>
      </c>
      <c r="AY52" s="16">
        <v>8473016.3596491199</v>
      </c>
      <c r="AZ52" s="16">
        <v>8473016.3596491199</v>
      </c>
      <c r="BA52" s="16">
        <v>8473016.3596491199</v>
      </c>
      <c r="BB52" s="16">
        <v>8473016.3596491199</v>
      </c>
      <c r="BC52" s="16">
        <v>8473016.3596491199</v>
      </c>
      <c r="BD52" s="16">
        <v>8473016.3596491199</v>
      </c>
    </row>
    <row r="53" spans="1:56" x14ac:dyDescent="0.25">
      <c r="A53" s="16" t="s">
        <v>329</v>
      </c>
      <c r="B53" s="16">
        <v>13111</v>
      </c>
      <c r="C53" s="16">
        <v>0</v>
      </c>
      <c r="D53" s="16">
        <v>0</v>
      </c>
      <c r="E53" s="16">
        <v>0</v>
      </c>
      <c r="F53" s="16">
        <v>0</v>
      </c>
      <c r="G53" s="16">
        <v>1</v>
      </c>
      <c r="H53" s="16">
        <v>1</v>
      </c>
      <c r="I53" s="16">
        <v>1</v>
      </c>
      <c r="J53" s="16">
        <v>1</v>
      </c>
      <c r="K53" s="16">
        <v>1</v>
      </c>
      <c r="L53" s="16">
        <v>1</v>
      </c>
      <c r="M53" s="16" t="s">
        <v>797</v>
      </c>
      <c r="N53" s="16" t="s">
        <v>806</v>
      </c>
      <c r="O53" s="16" t="s">
        <v>3</v>
      </c>
      <c r="P53" s="16">
        <v>13111</v>
      </c>
      <c r="Q53" s="16">
        <v>440000</v>
      </c>
      <c r="R53" s="16">
        <v>39031.476103999899</v>
      </c>
      <c r="S53" s="16">
        <v>5105674.5614034999</v>
      </c>
      <c r="T53" s="16">
        <v>3949045.7456140299</v>
      </c>
      <c r="U53" s="16">
        <v>1156628.81578947</v>
      </c>
      <c r="V53" s="16">
        <v>0.22653790441972901</v>
      </c>
      <c r="W53" s="16">
        <v>7892160.9010876296</v>
      </c>
      <c r="X53" s="16">
        <v>3352542.9787026201</v>
      </c>
      <c r="Y53" s="16">
        <v>4539617.9223850099</v>
      </c>
      <c r="Z53" s="16">
        <v>0.57520595173869205</v>
      </c>
      <c r="AA53" s="16">
        <v>661881.71052631503</v>
      </c>
      <c r="AB53" s="16">
        <v>538169.868421052</v>
      </c>
      <c r="AC53" s="16">
        <v>123711.842105263</v>
      </c>
      <c r="AD53" s="16">
        <v>0.18690929230676201</v>
      </c>
      <c r="AE53" s="16">
        <v>1536072.69356529</v>
      </c>
      <c r="AF53" s="16">
        <v>658946.46424548805</v>
      </c>
      <c r="AG53" s="16">
        <v>877126.229319809</v>
      </c>
      <c r="AH53" s="16">
        <v>0.57101869787422399</v>
      </c>
      <c r="AI53" s="16">
        <v>4060586.4462810098</v>
      </c>
      <c r="AJ53" s="16">
        <v>398094.753215809</v>
      </c>
      <c r="AK53" s="16">
        <v>1536072.69356529</v>
      </c>
      <c r="AL53" s="16">
        <v>1536072.69356529</v>
      </c>
      <c r="AM53" s="16">
        <v>1536072.69356529</v>
      </c>
      <c r="AN53" s="16">
        <v>1536072.69356529</v>
      </c>
      <c r="AO53" s="16">
        <v>658946.46424548805</v>
      </c>
      <c r="AP53" s="16">
        <v>658946.46424548805</v>
      </c>
      <c r="AQ53" s="16">
        <v>658946.46424548805</v>
      </c>
      <c r="AR53" s="16">
        <v>658946.46424548805</v>
      </c>
      <c r="AS53" s="16">
        <v>658946.46424548805</v>
      </c>
      <c r="AT53" s="16">
        <v>658946.46424548805</v>
      </c>
      <c r="AU53" s="16">
        <v>661881.71052631503</v>
      </c>
      <c r="AV53" s="16">
        <v>661881.71052631503</v>
      </c>
      <c r="AW53" s="16">
        <v>661881.71052631503</v>
      </c>
      <c r="AX53" s="16">
        <v>661881.71052631503</v>
      </c>
      <c r="AY53" s="16">
        <v>538169.868421052</v>
      </c>
      <c r="AZ53" s="16">
        <v>538169.868421052</v>
      </c>
      <c r="BA53" s="16">
        <v>538169.868421052</v>
      </c>
      <c r="BB53" s="16">
        <v>538169.868421052</v>
      </c>
      <c r="BC53" s="16">
        <v>538169.868421052</v>
      </c>
      <c r="BD53" s="16">
        <v>538169.868421052</v>
      </c>
    </row>
    <row r="54" spans="1:56" x14ac:dyDescent="0.25">
      <c r="A54" s="16" t="s">
        <v>600</v>
      </c>
      <c r="B54" s="16">
        <v>13113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 t="s">
        <v>797</v>
      </c>
      <c r="N54" s="16" t="s">
        <v>806</v>
      </c>
      <c r="O54" s="16" t="s">
        <v>3</v>
      </c>
      <c r="P54" s="16">
        <v>13113</v>
      </c>
      <c r="Q54" s="16">
        <v>440000</v>
      </c>
      <c r="R54" s="16">
        <v>39031.476103999899</v>
      </c>
      <c r="S54" s="16">
        <v>2570125.9210526301</v>
      </c>
      <c r="T54" s="16">
        <v>2092680.0438596399</v>
      </c>
      <c r="U54" s="16">
        <v>477445.87719298201</v>
      </c>
      <c r="V54" s="16">
        <v>0.18576750395071501</v>
      </c>
      <c r="W54" s="16">
        <v>1735277.64131291</v>
      </c>
      <c r="X54" s="16">
        <v>1019259.04857938</v>
      </c>
      <c r="Y54" s="16">
        <v>716018.59273353498</v>
      </c>
      <c r="Z54" s="16">
        <v>0.41262480175321797</v>
      </c>
      <c r="AA54" s="16">
        <v>166845.78947368401</v>
      </c>
      <c r="AB54" s="16">
        <v>166845.78947368401</v>
      </c>
      <c r="AC54" s="16">
        <v>0</v>
      </c>
      <c r="AD54" s="16">
        <v>0</v>
      </c>
      <c r="AE54" s="16">
        <v>3465.9928676613999</v>
      </c>
      <c r="AF54" s="16">
        <v>3465.9928676613999</v>
      </c>
      <c r="AG54" s="16">
        <v>0</v>
      </c>
      <c r="AH54" s="16">
        <v>0</v>
      </c>
      <c r="AI54" s="16">
        <v>236987.11662953501</v>
      </c>
      <c r="AJ54" s="16">
        <v>-479031.476104</v>
      </c>
      <c r="AK54" s="16">
        <v>3465.9928676613999</v>
      </c>
      <c r="AL54" s="16">
        <v>3465.9928676613999</v>
      </c>
      <c r="AM54" s="16">
        <v>3465.9928676613999</v>
      </c>
      <c r="AN54" s="16">
        <v>3465.9928676613999</v>
      </c>
      <c r="AO54" s="16">
        <v>3465.9928676613999</v>
      </c>
      <c r="AP54" s="16">
        <v>3465.9928676613999</v>
      </c>
      <c r="AQ54" s="16">
        <v>3465.9928676613999</v>
      </c>
      <c r="AR54" s="16">
        <v>3465.9928676613999</v>
      </c>
      <c r="AS54" s="16">
        <v>3465.9928676613999</v>
      </c>
      <c r="AT54" s="16">
        <v>3465.9928676613999</v>
      </c>
      <c r="AU54" s="16">
        <v>166845.78947368401</v>
      </c>
      <c r="AV54" s="16">
        <v>166845.78947368401</v>
      </c>
      <c r="AW54" s="16">
        <v>166845.78947368401</v>
      </c>
      <c r="AX54" s="16">
        <v>166845.78947368401</v>
      </c>
      <c r="AY54" s="16">
        <v>166845.78947368401</v>
      </c>
      <c r="AZ54" s="16">
        <v>166845.78947368401</v>
      </c>
      <c r="BA54" s="16">
        <v>166845.78947368401</v>
      </c>
      <c r="BB54" s="16">
        <v>166845.78947368401</v>
      </c>
      <c r="BC54" s="16">
        <v>166845.78947368401</v>
      </c>
      <c r="BD54" s="16">
        <v>166845.78947368401</v>
      </c>
    </row>
    <row r="55" spans="1:56" x14ac:dyDescent="0.25">
      <c r="A55" s="16" t="s">
        <v>217</v>
      </c>
      <c r="B55" s="16">
        <v>13115</v>
      </c>
      <c r="C55" s="16">
        <v>0</v>
      </c>
      <c r="D55" s="16">
        <v>0</v>
      </c>
      <c r="E55" s="16">
        <v>1</v>
      </c>
      <c r="F55" s="16">
        <v>1</v>
      </c>
      <c r="G55" s="16">
        <v>1</v>
      </c>
      <c r="H55" s="16">
        <v>1</v>
      </c>
      <c r="I55" s="16">
        <v>1</v>
      </c>
      <c r="J55" s="16">
        <v>1</v>
      </c>
      <c r="K55" s="16">
        <v>1</v>
      </c>
      <c r="L55" s="16">
        <v>1</v>
      </c>
      <c r="M55" s="16" t="s">
        <v>797</v>
      </c>
      <c r="N55" s="16" t="s">
        <v>806</v>
      </c>
      <c r="O55" s="16" t="s">
        <v>3</v>
      </c>
      <c r="P55" s="16">
        <v>13115</v>
      </c>
      <c r="Q55" s="16">
        <v>1005660.986</v>
      </c>
      <c r="R55" s="16">
        <v>39031.476103999899</v>
      </c>
      <c r="S55" s="16">
        <v>10337500.8771929</v>
      </c>
      <c r="T55" s="16">
        <v>4606568.0701754401</v>
      </c>
      <c r="U55" s="16">
        <v>5730932.8070175396</v>
      </c>
      <c r="V55" s="16">
        <v>0.55438281216124097</v>
      </c>
      <c r="W55" s="16">
        <v>7565277.6030663</v>
      </c>
      <c r="X55" s="16">
        <v>3071642.1027100999</v>
      </c>
      <c r="Y55" s="16">
        <v>4493635.5003561899</v>
      </c>
      <c r="Z55" s="16">
        <v>0.59398157425642395</v>
      </c>
      <c r="AA55" s="16">
        <v>7375658.4210526301</v>
      </c>
      <c r="AB55" s="16">
        <v>2488848.0263157799</v>
      </c>
      <c r="AC55" s="16">
        <v>4886810.3947368404</v>
      </c>
      <c r="AD55" s="16">
        <v>0.66255920702458604</v>
      </c>
      <c r="AE55" s="16">
        <v>4453811.2069981201</v>
      </c>
      <c r="AF55" s="16">
        <v>1490519.6808886901</v>
      </c>
      <c r="AG55" s="16">
        <v>2963291.52610943</v>
      </c>
      <c r="AH55" s="16">
        <v>0.66533837838777399</v>
      </c>
      <c r="AI55" s="16">
        <v>3448943.03865219</v>
      </c>
      <c r="AJ55" s="16">
        <v>1918599.0644054301</v>
      </c>
      <c r="AK55" s="16">
        <v>4453811.2069981201</v>
      </c>
      <c r="AL55" s="16">
        <v>4453811.2069981201</v>
      </c>
      <c r="AM55" s="16">
        <v>1490519.6808886901</v>
      </c>
      <c r="AN55" s="16">
        <v>1490519.6808886901</v>
      </c>
      <c r="AO55" s="16">
        <v>1490519.6808886901</v>
      </c>
      <c r="AP55" s="16">
        <v>1490519.6808886901</v>
      </c>
      <c r="AQ55" s="16">
        <v>1490519.6808886901</v>
      </c>
      <c r="AR55" s="16">
        <v>1490519.6808886901</v>
      </c>
      <c r="AS55" s="16">
        <v>1490519.6808886901</v>
      </c>
      <c r="AT55" s="16">
        <v>1490519.6808886901</v>
      </c>
      <c r="AU55" s="16">
        <v>7375658.4210526301</v>
      </c>
      <c r="AV55" s="16">
        <v>7375658.4210526301</v>
      </c>
      <c r="AW55" s="16">
        <v>2488848.0263157799</v>
      </c>
      <c r="AX55" s="16">
        <v>2488848.0263157799</v>
      </c>
      <c r="AY55" s="16">
        <v>2488848.0263157799</v>
      </c>
      <c r="AZ55" s="16">
        <v>2488848.0263157799</v>
      </c>
      <c r="BA55" s="16">
        <v>2488848.0263157799</v>
      </c>
      <c r="BB55" s="16">
        <v>2488848.0263157799</v>
      </c>
      <c r="BC55" s="16">
        <v>2488848.0263157799</v>
      </c>
      <c r="BD55" s="16">
        <v>2488848.0263157799</v>
      </c>
    </row>
    <row r="56" spans="1:56" x14ac:dyDescent="0.25">
      <c r="A56" s="16" t="s">
        <v>157</v>
      </c>
      <c r="B56" s="16">
        <v>13117</v>
      </c>
      <c r="C56" s="16">
        <v>1</v>
      </c>
      <c r="D56" s="16">
        <v>1</v>
      </c>
      <c r="E56" s="16">
        <v>1</v>
      </c>
      <c r="F56" s="16">
        <v>1</v>
      </c>
      <c r="G56" s="16">
        <v>1</v>
      </c>
      <c r="H56" s="16">
        <v>1</v>
      </c>
      <c r="I56" s="16">
        <v>1</v>
      </c>
      <c r="J56" s="16">
        <v>1</v>
      </c>
      <c r="K56" s="16">
        <v>1</v>
      </c>
      <c r="L56" s="16">
        <v>1</v>
      </c>
      <c r="M56" s="16" t="s">
        <v>797</v>
      </c>
      <c r="N56" s="16" t="s">
        <v>806</v>
      </c>
      <c r="O56" s="16" t="s">
        <v>3</v>
      </c>
      <c r="P56" s="16">
        <v>13117</v>
      </c>
      <c r="Q56" s="16">
        <v>1122180.8030000001</v>
      </c>
      <c r="R56" s="16">
        <v>117094.428311999</v>
      </c>
      <c r="S56" s="16">
        <v>25787978.5087719</v>
      </c>
      <c r="T56" s="16">
        <v>9151642.7192982491</v>
      </c>
      <c r="U56" s="16">
        <v>16636335.789473601</v>
      </c>
      <c r="V56" s="16">
        <v>0.64511980975223504</v>
      </c>
      <c r="W56" s="16">
        <v>15328404.3621183</v>
      </c>
      <c r="X56" s="16">
        <v>4304806.3221827699</v>
      </c>
      <c r="Y56" s="16">
        <v>11023598.0399356</v>
      </c>
      <c r="Z56" s="16">
        <v>0.71916148475170705</v>
      </c>
      <c r="AA56" s="16">
        <v>18359065.043859601</v>
      </c>
      <c r="AB56" s="16">
        <v>5310821.0526315803</v>
      </c>
      <c r="AC56" s="16">
        <v>13048243.991227999</v>
      </c>
      <c r="AD56" s="16">
        <v>0.71072486317009698</v>
      </c>
      <c r="AE56" s="16">
        <v>9414234.1317940895</v>
      </c>
      <c r="AF56" s="16">
        <v>2639024.97853556</v>
      </c>
      <c r="AG56" s="16">
        <v>6775209.1532585304</v>
      </c>
      <c r="AH56" s="16">
        <v>0.71967714616073197</v>
      </c>
      <c r="AI56" s="16">
        <v>9784322.8090781495</v>
      </c>
      <c r="AJ56" s="16">
        <v>5535933.9224010799</v>
      </c>
      <c r="AK56" s="16">
        <v>2639024.97853556</v>
      </c>
      <c r="AL56" s="16">
        <v>2639024.97853556</v>
      </c>
      <c r="AM56" s="16">
        <v>2639024.97853556</v>
      </c>
      <c r="AN56" s="16">
        <v>2639024.97853556</v>
      </c>
      <c r="AO56" s="16">
        <v>2639024.97853556</v>
      </c>
      <c r="AP56" s="16">
        <v>2639024.97853556</v>
      </c>
      <c r="AQ56" s="16">
        <v>2639024.97853556</v>
      </c>
      <c r="AR56" s="16">
        <v>2639024.97853556</v>
      </c>
      <c r="AS56" s="16">
        <v>2639024.97853556</v>
      </c>
      <c r="AT56" s="16">
        <v>2639024.97853556</v>
      </c>
      <c r="AU56" s="16">
        <v>5310821.0526315803</v>
      </c>
      <c r="AV56" s="16">
        <v>5310821.0526315803</v>
      </c>
      <c r="AW56" s="16">
        <v>5310821.0526315803</v>
      </c>
      <c r="AX56" s="16">
        <v>5310821.0526315803</v>
      </c>
      <c r="AY56" s="16">
        <v>5310821.0526315803</v>
      </c>
      <c r="AZ56" s="16">
        <v>5310821.0526315803</v>
      </c>
      <c r="BA56" s="16">
        <v>5310821.0526315803</v>
      </c>
      <c r="BB56" s="16">
        <v>5310821.0526315803</v>
      </c>
      <c r="BC56" s="16">
        <v>5310821.0526315803</v>
      </c>
      <c r="BD56" s="16">
        <v>5310821.0526315803</v>
      </c>
    </row>
    <row r="57" spans="1:56" x14ac:dyDescent="0.25">
      <c r="A57" s="16" t="s">
        <v>876</v>
      </c>
      <c r="B57" s="16">
        <v>13118</v>
      </c>
      <c r="C57" s="16">
        <v>0</v>
      </c>
      <c r="D57" s="16">
        <v>1</v>
      </c>
      <c r="E57" s="16">
        <v>1</v>
      </c>
      <c r="F57" s="16">
        <v>1</v>
      </c>
      <c r="G57" s="16">
        <v>1</v>
      </c>
      <c r="H57" s="16">
        <v>1</v>
      </c>
      <c r="I57" s="16">
        <v>1</v>
      </c>
      <c r="J57" s="16">
        <v>1</v>
      </c>
      <c r="K57" s="16">
        <v>1</v>
      </c>
      <c r="L57" s="16">
        <v>1</v>
      </c>
      <c r="M57" s="16" t="s">
        <v>797</v>
      </c>
      <c r="N57" s="16" t="s">
        <v>806</v>
      </c>
      <c r="O57" s="16" t="s">
        <v>3</v>
      </c>
      <c r="P57" s="16">
        <v>13118</v>
      </c>
      <c r="Q57" s="16">
        <v>2959000</v>
      </c>
      <c r="R57" s="16">
        <v>28133.477118120001</v>
      </c>
      <c r="S57" s="16">
        <v>38270769.736842103</v>
      </c>
      <c r="T57" s="16">
        <v>13052901.1403508</v>
      </c>
      <c r="U57" s="16">
        <v>25217868.596491199</v>
      </c>
      <c r="V57" s="16">
        <v>0.65893288193299004</v>
      </c>
      <c r="W57" s="16">
        <v>27499155.4529479</v>
      </c>
      <c r="X57" s="16">
        <v>9383143.5457272902</v>
      </c>
      <c r="Y57" s="16">
        <v>18116011.907220598</v>
      </c>
      <c r="Z57" s="16">
        <v>0.65878430114763997</v>
      </c>
      <c r="AA57" s="16">
        <v>26754442.850877099</v>
      </c>
      <c r="AB57" s="16">
        <v>7015493.1140350904</v>
      </c>
      <c r="AC57" s="16">
        <v>19738949.736841999</v>
      </c>
      <c r="AD57" s="16">
        <v>0.73778212638783902</v>
      </c>
      <c r="AE57" s="16">
        <v>13117617.1812049</v>
      </c>
      <c r="AF57" s="16">
        <v>3300030.1176116499</v>
      </c>
      <c r="AG57" s="16">
        <v>9817587.0635933094</v>
      </c>
      <c r="AH57" s="16">
        <v>0.74842762431427201</v>
      </c>
      <c r="AI57" s="16">
        <v>15128878.430102499</v>
      </c>
      <c r="AJ57" s="16">
        <v>6830453.5864751898</v>
      </c>
      <c r="AK57" s="16">
        <v>13117617.1812049</v>
      </c>
      <c r="AL57" s="16">
        <v>3300030.1176116499</v>
      </c>
      <c r="AM57" s="16">
        <v>3300030.1176116499</v>
      </c>
      <c r="AN57" s="16">
        <v>3300030.1176116499</v>
      </c>
      <c r="AO57" s="16">
        <v>3300030.1176116499</v>
      </c>
      <c r="AP57" s="16">
        <v>3300030.1176116499</v>
      </c>
      <c r="AQ57" s="16">
        <v>3300030.1176116499</v>
      </c>
      <c r="AR57" s="16">
        <v>3300030.1176116499</v>
      </c>
      <c r="AS57" s="16">
        <v>3300030.1176116499</v>
      </c>
      <c r="AT57" s="16">
        <v>3300030.1176116499</v>
      </c>
      <c r="AU57" s="16">
        <v>26754442.850877099</v>
      </c>
      <c r="AV57" s="16">
        <v>7015493.1140350904</v>
      </c>
      <c r="AW57" s="16">
        <v>7015493.1140350904</v>
      </c>
      <c r="AX57" s="16">
        <v>7015493.1140350904</v>
      </c>
      <c r="AY57" s="16">
        <v>7015493.1140350904</v>
      </c>
      <c r="AZ57" s="16">
        <v>7015493.1140350904</v>
      </c>
      <c r="BA57" s="16">
        <v>7015493.1140350904</v>
      </c>
      <c r="BB57" s="16">
        <v>7015493.1140350904</v>
      </c>
      <c r="BC57" s="16">
        <v>7015493.1140350904</v>
      </c>
      <c r="BD57" s="16">
        <v>7015493.1140350904</v>
      </c>
    </row>
    <row r="58" spans="1:56" x14ac:dyDescent="0.25">
      <c r="A58" s="16" t="s">
        <v>168</v>
      </c>
      <c r="B58" s="16">
        <v>13123</v>
      </c>
      <c r="C58" s="16">
        <v>1</v>
      </c>
      <c r="D58" s="16">
        <v>1</v>
      </c>
      <c r="E58" s="16">
        <v>1</v>
      </c>
      <c r="F58" s="16">
        <v>1</v>
      </c>
      <c r="G58" s="16">
        <v>1</v>
      </c>
      <c r="H58" s="16">
        <v>1</v>
      </c>
      <c r="I58" s="16">
        <v>1</v>
      </c>
      <c r="J58" s="16">
        <v>1</v>
      </c>
      <c r="K58" s="16">
        <v>1</v>
      </c>
      <c r="L58" s="16">
        <v>1</v>
      </c>
      <c r="M58" s="16" t="s">
        <v>797</v>
      </c>
      <c r="N58" s="16" t="s">
        <v>806</v>
      </c>
      <c r="O58" s="16" t="s">
        <v>3</v>
      </c>
      <c r="P58" s="16">
        <v>13123</v>
      </c>
      <c r="Q58" s="16">
        <v>456000</v>
      </c>
      <c r="R58" s="16">
        <v>58547.2141559999</v>
      </c>
      <c r="S58" s="16">
        <v>6633374.0350877102</v>
      </c>
      <c r="T58" s="16">
        <v>3811338.2894736798</v>
      </c>
      <c r="U58" s="16">
        <v>2822035.7456140299</v>
      </c>
      <c r="V58" s="16">
        <v>0.42542991405077801</v>
      </c>
      <c r="W58" s="16">
        <v>8857343.3568386305</v>
      </c>
      <c r="X58" s="16">
        <v>4215046.1044472903</v>
      </c>
      <c r="Y58" s="16">
        <v>4642297.25239133</v>
      </c>
      <c r="Z58" s="16">
        <v>0.52411847044487403</v>
      </c>
      <c r="AA58" s="16">
        <v>3636969.2982456102</v>
      </c>
      <c r="AB58" s="16">
        <v>1853181.6228070101</v>
      </c>
      <c r="AC58" s="16">
        <v>1783787.6754385901</v>
      </c>
      <c r="AD58" s="16">
        <v>0.49045992120391302</v>
      </c>
      <c r="AE58" s="16">
        <v>5216357.7731145499</v>
      </c>
      <c r="AF58" s="16">
        <v>2205012.5573103102</v>
      </c>
      <c r="AG58" s="16">
        <v>3011345.21580423</v>
      </c>
      <c r="AH58" s="16">
        <v>0.57728885685811404</v>
      </c>
      <c r="AI58" s="16">
        <v>4127750.03823533</v>
      </c>
      <c r="AJ58" s="16">
        <v>2496798.00164823</v>
      </c>
      <c r="AK58" s="16">
        <v>2205012.5573103102</v>
      </c>
      <c r="AL58" s="16">
        <v>2205012.5573103102</v>
      </c>
      <c r="AM58" s="16">
        <v>2205012.5573103102</v>
      </c>
      <c r="AN58" s="16">
        <v>2205012.5573103102</v>
      </c>
      <c r="AO58" s="16">
        <v>2205012.5573103102</v>
      </c>
      <c r="AP58" s="16">
        <v>2205012.5573103102</v>
      </c>
      <c r="AQ58" s="16">
        <v>2205012.5573103102</v>
      </c>
      <c r="AR58" s="16">
        <v>2205012.5573103102</v>
      </c>
      <c r="AS58" s="16">
        <v>2205012.5573103102</v>
      </c>
      <c r="AT58" s="16">
        <v>2205012.5573103102</v>
      </c>
      <c r="AU58" s="16">
        <v>1853181.6228070101</v>
      </c>
      <c r="AV58" s="16">
        <v>1853181.6228070101</v>
      </c>
      <c r="AW58" s="16">
        <v>1853181.6228070101</v>
      </c>
      <c r="AX58" s="16">
        <v>1853181.6228070101</v>
      </c>
      <c r="AY58" s="16">
        <v>1853181.6228070101</v>
      </c>
      <c r="AZ58" s="16">
        <v>1853181.6228070101</v>
      </c>
      <c r="BA58" s="16">
        <v>1853181.6228070101</v>
      </c>
      <c r="BB58" s="16">
        <v>1853181.6228070101</v>
      </c>
      <c r="BC58" s="16">
        <v>1853181.6228070101</v>
      </c>
      <c r="BD58" s="16">
        <v>1853181.6228070101</v>
      </c>
    </row>
    <row r="59" spans="1:56" x14ac:dyDescent="0.25">
      <c r="A59" s="16" t="s">
        <v>305</v>
      </c>
      <c r="B59" s="16">
        <v>13128</v>
      </c>
      <c r="C59" s="16">
        <v>0</v>
      </c>
      <c r="D59" s="16">
        <v>0</v>
      </c>
      <c r="E59" s="16">
        <v>1</v>
      </c>
      <c r="F59" s="16">
        <v>1</v>
      </c>
      <c r="G59" s="16">
        <v>1</v>
      </c>
      <c r="H59" s="16">
        <v>1</v>
      </c>
      <c r="I59" s="16">
        <v>1</v>
      </c>
      <c r="J59" s="16">
        <v>1</v>
      </c>
      <c r="K59" s="16">
        <v>1</v>
      </c>
      <c r="L59" s="16">
        <v>1</v>
      </c>
      <c r="M59" s="16" t="s">
        <v>797</v>
      </c>
      <c r="N59" s="16" t="s">
        <v>806</v>
      </c>
      <c r="O59" s="16" t="s">
        <v>3</v>
      </c>
      <c r="P59" s="16">
        <v>13128</v>
      </c>
      <c r="Q59" s="16">
        <v>901660.98600000003</v>
      </c>
      <c r="R59" s="16">
        <v>58547.2141559999</v>
      </c>
      <c r="S59" s="16">
        <v>15913526.271929801</v>
      </c>
      <c r="T59" s="16">
        <v>8082492.71929825</v>
      </c>
      <c r="U59" s="16">
        <v>7831033.5526315598</v>
      </c>
      <c r="V59" s="16">
        <v>0.49209920031645499</v>
      </c>
      <c r="W59" s="16">
        <v>7486887.5572485002</v>
      </c>
      <c r="X59" s="16">
        <v>2735675.0459725801</v>
      </c>
      <c r="Y59" s="16">
        <v>4751212.5112759201</v>
      </c>
      <c r="Z59" s="16">
        <v>0.63460449685476905</v>
      </c>
      <c r="AA59" s="16">
        <v>8661152.85087719</v>
      </c>
      <c r="AB59" s="16">
        <v>2647384.0350877098</v>
      </c>
      <c r="AC59" s="16">
        <v>6013768.8157894704</v>
      </c>
      <c r="AD59" s="16">
        <v>0.69433814635662505</v>
      </c>
      <c r="AE59" s="16">
        <v>3490617.4477382801</v>
      </c>
      <c r="AF59" s="16">
        <v>1033196.54877839</v>
      </c>
      <c r="AG59" s="16">
        <v>2457420.8989598802</v>
      </c>
      <c r="AH59" s="16">
        <v>0.70400751034810505</v>
      </c>
      <c r="AI59" s="16">
        <v>3791004.3115199199</v>
      </c>
      <c r="AJ59" s="16">
        <v>1497212.69920388</v>
      </c>
      <c r="AK59" s="16">
        <v>3490617.4477382801</v>
      </c>
      <c r="AL59" s="16">
        <v>3490617.4477382801</v>
      </c>
      <c r="AM59" s="16">
        <v>1033196.54877839</v>
      </c>
      <c r="AN59" s="16">
        <v>1033196.54877839</v>
      </c>
      <c r="AO59" s="16">
        <v>1033196.54877839</v>
      </c>
      <c r="AP59" s="16">
        <v>1033196.54877839</v>
      </c>
      <c r="AQ59" s="16">
        <v>1033196.54877839</v>
      </c>
      <c r="AR59" s="16">
        <v>1033196.54877839</v>
      </c>
      <c r="AS59" s="16">
        <v>1033196.54877839</v>
      </c>
      <c r="AT59" s="16">
        <v>1033196.54877839</v>
      </c>
      <c r="AU59" s="16">
        <v>8661152.85087719</v>
      </c>
      <c r="AV59" s="16">
        <v>8661152.85087719</v>
      </c>
      <c r="AW59" s="16">
        <v>2647384.0350877098</v>
      </c>
      <c r="AX59" s="16">
        <v>2647384.0350877098</v>
      </c>
      <c r="AY59" s="16">
        <v>2647384.0350877098</v>
      </c>
      <c r="AZ59" s="16">
        <v>2647384.0350877098</v>
      </c>
      <c r="BA59" s="16">
        <v>2647384.0350877098</v>
      </c>
      <c r="BB59" s="16">
        <v>2647384.0350877098</v>
      </c>
      <c r="BC59" s="16">
        <v>2647384.0350877098</v>
      </c>
      <c r="BD59" s="16">
        <v>2647384.0350877098</v>
      </c>
    </row>
    <row r="60" spans="1:56" x14ac:dyDescent="0.25">
      <c r="A60" s="16" t="s">
        <v>358</v>
      </c>
      <c r="B60" s="16">
        <v>13129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1</v>
      </c>
      <c r="K60" s="16">
        <v>1</v>
      </c>
      <c r="L60" s="16">
        <v>1</v>
      </c>
      <c r="M60" s="16" t="s">
        <v>797</v>
      </c>
      <c r="N60" s="16" t="s">
        <v>806</v>
      </c>
      <c r="O60" s="16" t="s">
        <v>3</v>
      </c>
      <c r="P60" s="16">
        <v>13129</v>
      </c>
      <c r="Q60" s="16">
        <v>500000</v>
      </c>
      <c r="R60" s="16">
        <v>39031.476103999899</v>
      </c>
      <c r="S60" s="16">
        <v>4057590.7456140299</v>
      </c>
      <c r="T60" s="16">
        <v>3012519.6052631498</v>
      </c>
      <c r="U60" s="16">
        <v>1045071.14035087</v>
      </c>
      <c r="V60" s="16">
        <v>0.25755952383332897</v>
      </c>
      <c r="W60" s="16">
        <v>2638977.6050191601</v>
      </c>
      <c r="X60" s="16">
        <v>1372522.08797973</v>
      </c>
      <c r="Y60" s="16">
        <v>1266455.5170394201</v>
      </c>
      <c r="Z60" s="16">
        <v>0.47990385163963101</v>
      </c>
      <c r="AA60" s="16">
        <v>1757542.1929824499</v>
      </c>
      <c r="AB60" s="16">
        <v>1063373.7719298201</v>
      </c>
      <c r="AC60" s="16">
        <v>694168.42105263099</v>
      </c>
      <c r="AD60" s="16">
        <v>0.39496543742979201</v>
      </c>
      <c r="AE60" s="16">
        <v>1092736.5076375899</v>
      </c>
      <c r="AF60" s="16">
        <v>550816.27787243796</v>
      </c>
      <c r="AG60" s="16">
        <v>541920.22976516106</v>
      </c>
      <c r="AH60" s="16">
        <v>0.49592946330377902</v>
      </c>
      <c r="AI60" s="16">
        <v>727424.04093542905</v>
      </c>
      <c r="AJ60" s="16">
        <v>2888.7536611611699</v>
      </c>
      <c r="AK60" s="16">
        <v>1092736.5076375899</v>
      </c>
      <c r="AL60" s="16">
        <v>1092736.5076375899</v>
      </c>
      <c r="AM60" s="16">
        <v>1092736.5076375899</v>
      </c>
      <c r="AN60" s="16">
        <v>1092736.5076375899</v>
      </c>
      <c r="AO60" s="16">
        <v>1092736.5076375899</v>
      </c>
      <c r="AP60" s="16">
        <v>1092736.5076375899</v>
      </c>
      <c r="AQ60" s="16">
        <v>1092736.5076375899</v>
      </c>
      <c r="AR60" s="16">
        <v>550816.27787243796</v>
      </c>
      <c r="AS60" s="16">
        <v>550816.27787243796</v>
      </c>
      <c r="AT60" s="16">
        <v>550816.27787243796</v>
      </c>
      <c r="AU60" s="16">
        <v>1757542.1929824499</v>
      </c>
      <c r="AV60" s="16">
        <v>1757542.1929824499</v>
      </c>
      <c r="AW60" s="16">
        <v>1757542.1929824499</v>
      </c>
      <c r="AX60" s="16">
        <v>1757542.1929824499</v>
      </c>
      <c r="AY60" s="16">
        <v>1757542.1929824499</v>
      </c>
      <c r="AZ60" s="16">
        <v>1757542.1929824499</v>
      </c>
      <c r="BA60" s="16">
        <v>1757542.1929824499</v>
      </c>
      <c r="BB60" s="16">
        <v>1063373.7719298201</v>
      </c>
      <c r="BC60" s="16">
        <v>1063373.7719298201</v>
      </c>
      <c r="BD60" s="16">
        <v>1063373.7719298201</v>
      </c>
    </row>
    <row r="61" spans="1:56" x14ac:dyDescent="0.25">
      <c r="A61" s="16" t="s">
        <v>556</v>
      </c>
      <c r="B61" s="16">
        <v>13133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 t="s">
        <v>797</v>
      </c>
      <c r="N61" s="16" t="s">
        <v>806</v>
      </c>
      <c r="O61" s="16" t="s">
        <v>3</v>
      </c>
      <c r="P61" s="16">
        <v>13133</v>
      </c>
      <c r="Q61" s="16">
        <v>1008909.6459999999</v>
      </c>
      <c r="R61" s="16">
        <v>78062.952207999901</v>
      </c>
      <c r="S61" s="16">
        <v>7717092.3245614003</v>
      </c>
      <c r="T61" s="16">
        <v>5948411.4035087703</v>
      </c>
      <c r="U61" s="16">
        <v>1768680.92105262</v>
      </c>
      <c r="V61" s="16">
        <v>0.22919006883245299</v>
      </c>
      <c r="W61" s="16">
        <v>3664992.4185913298</v>
      </c>
      <c r="X61" s="16">
        <v>1231769.70847365</v>
      </c>
      <c r="Y61" s="16">
        <v>2433222.7101176698</v>
      </c>
      <c r="Z61" s="16">
        <v>0.66390934337946095</v>
      </c>
      <c r="AA61" s="16">
        <v>1110445.13157894</v>
      </c>
      <c r="AB61" s="16">
        <v>1091087.5877192901</v>
      </c>
      <c r="AC61" s="16">
        <v>19357.543859649199</v>
      </c>
      <c r="AD61" s="16">
        <v>1.7432238036042901E-2</v>
      </c>
      <c r="AE61" s="16">
        <v>83988.320319193794</v>
      </c>
      <c r="AF61" s="16">
        <v>61341.259011816699</v>
      </c>
      <c r="AG61" s="16">
        <v>22647.061307377</v>
      </c>
      <c r="AH61" s="16">
        <v>0.26964536522825899</v>
      </c>
      <c r="AI61" s="16">
        <v>1346250.1123096701</v>
      </c>
      <c r="AJ61" s="16">
        <v>-1064325.53650062</v>
      </c>
      <c r="AK61" s="16">
        <v>83988.320319193794</v>
      </c>
      <c r="AL61" s="16">
        <v>83988.320319193794</v>
      </c>
      <c r="AM61" s="16">
        <v>83988.320319193794</v>
      </c>
      <c r="AN61" s="16">
        <v>83988.320319193794</v>
      </c>
      <c r="AO61" s="16">
        <v>83988.320319193794</v>
      </c>
      <c r="AP61" s="16">
        <v>83988.320319193794</v>
      </c>
      <c r="AQ61" s="16">
        <v>83988.320319193794</v>
      </c>
      <c r="AR61" s="16">
        <v>83988.320319193794</v>
      </c>
      <c r="AS61" s="16">
        <v>83988.320319193794</v>
      </c>
      <c r="AT61" s="16">
        <v>83988.320319193794</v>
      </c>
      <c r="AU61" s="16">
        <v>1110445.13157894</v>
      </c>
      <c r="AV61" s="16">
        <v>1110445.13157894</v>
      </c>
      <c r="AW61" s="16">
        <v>1110445.13157894</v>
      </c>
      <c r="AX61" s="16">
        <v>1110445.13157894</v>
      </c>
      <c r="AY61" s="16">
        <v>1110445.13157894</v>
      </c>
      <c r="AZ61" s="16">
        <v>1110445.13157894</v>
      </c>
      <c r="BA61" s="16">
        <v>1110445.13157894</v>
      </c>
      <c r="BB61" s="16">
        <v>1110445.13157894</v>
      </c>
      <c r="BC61" s="16">
        <v>1110445.13157894</v>
      </c>
      <c r="BD61" s="16">
        <v>1110445.13157894</v>
      </c>
    </row>
    <row r="62" spans="1:56" x14ac:dyDescent="0.25">
      <c r="A62" s="16" t="s">
        <v>551</v>
      </c>
      <c r="B62" s="16">
        <v>13137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 t="s">
        <v>797</v>
      </c>
      <c r="N62" s="16" t="s">
        <v>806</v>
      </c>
      <c r="O62" s="16" t="s">
        <v>3</v>
      </c>
      <c r="P62" s="16">
        <v>13137</v>
      </c>
      <c r="Q62" s="16">
        <v>752371.15800000005</v>
      </c>
      <c r="R62" s="16">
        <v>39031.476103999899</v>
      </c>
      <c r="S62" s="16">
        <v>3821044.16666666</v>
      </c>
      <c r="T62" s="16">
        <v>2641060.13157894</v>
      </c>
      <c r="U62" s="16">
        <v>1179984.03508771</v>
      </c>
      <c r="V62" s="16">
        <v>0.30881193297409298</v>
      </c>
      <c r="W62" s="16">
        <v>2311400.6118082302</v>
      </c>
      <c r="X62" s="16">
        <v>1144922.4651402</v>
      </c>
      <c r="Y62" s="16">
        <v>1166478.1466680199</v>
      </c>
      <c r="Z62" s="16">
        <v>0.50466290469460295</v>
      </c>
      <c r="AA62" s="16">
        <v>217585.92105263099</v>
      </c>
      <c r="AB62" s="16">
        <v>179326.271929824</v>
      </c>
      <c r="AC62" s="16">
        <v>38259.649122806899</v>
      </c>
      <c r="AD62" s="16">
        <v>0.17583697023095701</v>
      </c>
      <c r="AE62" s="16">
        <v>40705.018064100601</v>
      </c>
      <c r="AF62" s="16">
        <v>19001.814687394701</v>
      </c>
      <c r="AG62" s="16">
        <v>21703.2033767059</v>
      </c>
      <c r="AH62" s="16">
        <v>0.53318250203275996</v>
      </c>
      <c r="AI62" s="16">
        <v>375075.51256402698</v>
      </c>
      <c r="AJ62" s="16">
        <v>-769699.43072729395</v>
      </c>
      <c r="AK62" s="16">
        <v>40705.018064100601</v>
      </c>
      <c r="AL62" s="16">
        <v>40705.018064100601</v>
      </c>
      <c r="AM62" s="16">
        <v>40705.018064100601</v>
      </c>
      <c r="AN62" s="16">
        <v>40705.018064100601</v>
      </c>
      <c r="AO62" s="16">
        <v>40705.018064100601</v>
      </c>
      <c r="AP62" s="16">
        <v>40705.018064100601</v>
      </c>
      <c r="AQ62" s="16">
        <v>40705.018064100601</v>
      </c>
      <c r="AR62" s="16">
        <v>40705.018064100601</v>
      </c>
      <c r="AS62" s="16">
        <v>40705.018064100601</v>
      </c>
      <c r="AT62" s="16">
        <v>40705.018064100601</v>
      </c>
      <c r="AU62" s="16">
        <v>217585.92105263099</v>
      </c>
      <c r="AV62" s="16">
        <v>217585.92105263099</v>
      </c>
      <c r="AW62" s="16">
        <v>217585.92105263099</v>
      </c>
      <c r="AX62" s="16">
        <v>217585.92105263099</v>
      </c>
      <c r="AY62" s="16">
        <v>217585.92105263099</v>
      </c>
      <c r="AZ62" s="16">
        <v>217585.92105263099</v>
      </c>
      <c r="BA62" s="16">
        <v>217585.92105263099</v>
      </c>
      <c r="BB62" s="16">
        <v>217585.92105263099</v>
      </c>
      <c r="BC62" s="16">
        <v>217585.92105263099</v>
      </c>
      <c r="BD62" s="16">
        <v>217585.92105263099</v>
      </c>
    </row>
    <row r="63" spans="1:56" x14ac:dyDescent="0.25">
      <c r="A63" s="16" t="s">
        <v>439</v>
      </c>
      <c r="B63" s="16">
        <v>13139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 t="s">
        <v>797</v>
      </c>
      <c r="N63" s="16" t="s">
        <v>806</v>
      </c>
      <c r="O63" s="16" t="s">
        <v>3</v>
      </c>
      <c r="P63" s="16">
        <v>13139</v>
      </c>
      <c r="Q63" s="16">
        <v>2488214.108</v>
      </c>
      <c r="R63" s="16">
        <v>78062.952207999901</v>
      </c>
      <c r="S63" s="16">
        <v>7281926.4473684197</v>
      </c>
      <c r="T63" s="16">
        <v>4274372.63157894</v>
      </c>
      <c r="U63" s="16">
        <v>3007553.8157894802</v>
      </c>
      <c r="V63" s="16">
        <v>0.41301623101073198</v>
      </c>
      <c r="W63" s="16">
        <v>9030738.5986599401</v>
      </c>
      <c r="X63" s="16">
        <v>2522914.5540636899</v>
      </c>
      <c r="Y63" s="16">
        <v>6507824.0445962399</v>
      </c>
      <c r="Z63" s="16">
        <v>0.72063031982366599</v>
      </c>
      <c r="AA63" s="16">
        <v>499676.31578947301</v>
      </c>
      <c r="AB63" s="16">
        <v>327197.76315789402</v>
      </c>
      <c r="AC63" s="16">
        <v>172478.55263157899</v>
      </c>
      <c r="AD63" s="16">
        <v>0.34518056426002097</v>
      </c>
      <c r="AE63" s="16">
        <v>248706.08347364099</v>
      </c>
      <c r="AF63" s="16">
        <v>55412.575680503804</v>
      </c>
      <c r="AG63" s="16">
        <v>193293.50779313699</v>
      </c>
      <c r="AH63" s="16">
        <v>0.77719654096689295</v>
      </c>
      <c r="AI63" s="16">
        <v>3941546.9843882401</v>
      </c>
      <c r="AJ63" s="16">
        <v>-2372983.5524148601</v>
      </c>
      <c r="AK63" s="16">
        <v>248706.08347364099</v>
      </c>
      <c r="AL63" s="16">
        <v>248706.08347364099</v>
      </c>
      <c r="AM63" s="16">
        <v>248706.08347364099</v>
      </c>
      <c r="AN63" s="16">
        <v>248706.08347364099</v>
      </c>
      <c r="AO63" s="16">
        <v>248706.08347364099</v>
      </c>
      <c r="AP63" s="16">
        <v>248706.08347364099</v>
      </c>
      <c r="AQ63" s="16">
        <v>248706.08347364099</v>
      </c>
      <c r="AR63" s="16">
        <v>248706.08347364099</v>
      </c>
      <c r="AS63" s="16">
        <v>248706.08347364099</v>
      </c>
      <c r="AT63" s="16">
        <v>248706.08347364099</v>
      </c>
      <c r="AU63" s="16">
        <v>499676.31578947301</v>
      </c>
      <c r="AV63" s="16">
        <v>499676.31578947301</v>
      </c>
      <c r="AW63" s="16">
        <v>499676.31578947301</v>
      </c>
      <c r="AX63" s="16">
        <v>499676.31578947301</v>
      </c>
      <c r="AY63" s="16">
        <v>499676.31578947301</v>
      </c>
      <c r="AZ63" s="16">
        <v>499676.31578947301</v>
      </c>
      <c r="BA63" s="16">
        <v>499676.31578947301</v>
      </c>
      <c r="BB63" s="16">
        <v>499676.31578947301</v>
      </c>
      <c r="BC63" s="16">
        <v>499676.31578947301</v>
      </c>
      <c r="BD63" s="16">
        <v>499676.31578947301</v>
      </c>
    </row>
    <row r="64" spans="1:56" x14ac:dyDescent="0.25">
      <c r="A64" s="16" t="s">
        <v>605</v>
      </c>
      <c r="B64" s="16">
        <v>13140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 t="s">
        <v>797</v>
      </c>
      <c r="N64" s="16" t="s">
        <v>806</v>
      </c>
      <c r="O64" s="16" t="s">
        <v>3</v>
      </c>
      <c r="P64" s="16">
        <v>13140</v>
      </c>
      <c r="Q64" s="16">
        <v>456000</v>
      </c>
      <c r="R64" s="16">
        <v>58547.2141559999</v>
      </c>
      <c r="S64" s="16">
        <v>1696584.1228070101</v>
      </c>
      <c r="T64" s="16">
        <v>1384811.0964912199</v>
      </c>
      <c r="U64" s="16">
        <v>311773.02631579002</v>
      </c>
      <c r="V64" s="16">
        <v>0.183765144400832</v>
      </c>
      <c r="W64" s="16">
        <v>1631901.8543052401</v>
      </c>
      <c r="X64" s="16">
        <v>1094207.12215458</v>
      </c>
      <c r="Y64" s="16">
        <v>537694.73215065699</v>
      </c>
      <c r="Z64" s="16">
        <v>0.329489626310629</v>
      </c>
      <c r="AA64" s="16">
        <v>96576.491228070096</v>
      </c>
      <c r="AB64" s="16">
        <v>96576.491228070096</v>
      </c>
      <c r="AC64" s="16">
        <v>0</v>
      </c>
      <c r="AD64" s="16">
        <v>0</v>
      </c>
      <c r="AE64" s="16">
        <v>3512.8205211504501</v>
      </c>
      <c r="AF64" s="16">
        <v>3512.8205211504501</v>
      </c>
      <c r="AG64" s="16">
        <v>0</v>
      </c>
      <c r="AH64" s="16">
        <v>0</v>
      </c>
      <c r="AI64" s="16">
        <v>23147.517994657501</v>
      </c>
      <c r="AJ64" s="16">
        <v>-514547.214156</v>
      </c>
      <c r="AK64" s="16">
        <v>3512.8205211504501</v>
      </c>
      <c r="AL64" s="16">
        <v>3512.8205211504501</v>
      </c>
      <c r="AM64" s="16">
        <v>3512.8205211504501</v>
      </c>
      <c r="AN64" s="16">
        <v>3512.8205211504501</v>
      </c>
      <c r="AO64" s="16">
        <v>3512.8205211504501</v>
      </c>
      <c r="AP64" s="16">
        <v>3512.8205211504501</v>
      </c>
      <c r="AQ64" s="16">
        <v>3512.8205211504501</v>
      </c>
      <c r="AR64" s="16">
        <v>3512.8205211504501</v>
      </c>
      <c r="AS64" s="16">
        <v>3512.8205211504501</v>
      </c>
      <c r="AT64" s="16">
        <v>3512.8205211504501</v>
      </c>
      <c r="AU64" s="16">
        <v>96576.491228070096</v>
      </c>
      <c r="AV64" s="16">
        <v>96576.491228070096</v>
      </c>
      <c r="AW64" s="16">
        <v>96576.491228070096</v>
      </c>
      <c r="AX64" s="16">
        <v>96576.491228070096</v>
      </c>
      <c r="AY64" s="16">
        <v>96576.491228070096</v>
      </c>
      <c r="AZ64" s="16">
        <v>96576.491228070096</v>
      </c>
      <c r="BA64" s="16">
        <v>96576.491228070096</v>
      </c>
      <c r="BB64" s="16">
        <v>96576.491228070096</v>
      </c>
      <c r="BC64" s="16">
        <v>96576.491228070096</v>
      </c>
      <c r="BD64" s="16">
        <v>96576.491228070096</v>
      </c>
    </row>
    <row r="65" spans="1:56" x14ac:dyDescent="0.25">
      <c r="A65" s="16" t="s">
        <v>606</v>
      </c>
      <c r="B65" s="16">
        <v>13141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 t="s">
        <v>797</v>
      </c>
      <c r="N65" s="16" t="s">
        <v>806</v>
      </c>
      <c r="O65" s="16" t="s">
        <v>3</v>
      </c>
      <c r="P65" s="16">
        <v>13141</v>
      </c>
      <c r="Q65" s="16">
        <v>1782102.5630000001</v>
      </c>
      <c r="R65" s="16">
        <v>58547.2141559999</v>
      </c>
      <c r="S65" s="16">
        <v>3361443.8596491199</v>
      </c>
      <c r="T65" s="16">
        <v>3125353.6403508699</v>
      </c>
      <c r="U65" s="16">
        <v>236090.219298246</v>
      </c>
      <c r="V65" s="16">
        <v>7.0234764927143506E-2</v>
      </c>
      <c r="W65" s="16">
        <v>2781950.5327633</v>
      </c>
      <c r="X65" s="16">
        <v>1073068.99802514</v>
      </c>
      <c r="Y65" s="16">
        <v>1708881.53473815</v>
      </c>
      <c r="Z65" s="16">
        <v>0.61427459425050401</v>
      </c>
      <c r="AA65" s="16">
        <v>400075.35087719298</v>
      </c>
      <c r="AB65" s="16">
        <v>400075.35087719298</v>
      </c>
      <c r="AC65" s="16">
        <v>0</v>
      </c>
      <c r="AD65" s="16">
        <v>0</v>
      </c>
      <c r="AE65" s="16">
        <v>7877.2312120064498</v>
      </c>
      <c r="AF65" s="16">
        <v>7877.2312120064498</v>
      </c>
      <c r="AG65" s="16">
        <v>0</v>
      </c>
      <c r="AH65" s="16">
        <v>0</v>
      </c>
      <c r="AI65" s="16">
        <v>-131768.24201784801</v>
      </c>
      <c r="AJ65" s="16">
        <v>-1840649.77675599</v>
      </c>
      <c r="AK65" s="16">
        <v>7877.2312120064498</v>
      </c>
      <c r="AL65" s="16">
        <v>7877.2312120064498</v>
      </c>
      <c r="AM65" s="16">
        <v>7877.2312120064498</v>
      </c>
      <c r="AN65" s="16">
        <v>7877.2312120064498</v>
      </c>
      <c r="AO65" s="16">
        <v>7877.2312120064498</v>
      </c>
      <c r="AP65" s="16">
        <v>7877.2312120064498</v>
      </c>
      <c r="AQ65" s="16">
        <v>7877.2312120064498</v>
      </c>
      <c r="AR65" s="16">
        <v>7877.2312120064498</v>
      </c>
      <c r="AS65" s="16">
        <v>7877.2312120064498</v>
      </c>
      <c r="AT65" s="16">
        <v>7877.2312120064498</v>
      </c>
      <c r="AU65" s="16">
        <v>400075.35087719298</v>
      </c>
      <c r="AV65" s="16">
        <v>400075.35087719298</v>
      </c>
      <c r="AW65" s="16">
        <v>400075.35087719298</v>
      </c>
      <c r="AX65" s="16">
        <v>400075.35087719298</v>
      </c>
      <c r="AY65" s="16">
        <v>400075.35087719298</v>
      </c>
      <c r="AZ65" s="16">
        <v>400075.35087719298</v>
      </c>
      <c r="BA65" s="16">
        <v>400075.35087719298</v>
      </c>
      <c r="BB65" s="16">
        <v>400075.35087719298</v>
      </c>
      <c r="BC65" s="16">
        <v>400075.35087719298</v>
      </c>
      <c r="BD65" s="16">
        <v>400075.35087719298</v>
      </c>
    </row>
    <row r="66" spans="1:56" x14ac:dyDescent="0.25">
      <c r="A66" s="16" t="s">
        <v>486</v>
      </c>
      <c r="B66" s="16">
        <v>13142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 t="s">
        <v>797</v>
      </c>
      <c r="N66" s="16" t="s">
        <v>806</v>
      </c>
      <c r="O66" s="16" t="s">
        <v>3</v>
      </c>
      <c r="P66" s="16">
        <v>13142</v>
      </c>
      <c r="Q66" s="16">
        <v>615580.06400000001</v>
      </c>
      <c r="R66" s="16">
        <v>97578.690259999901</v>
      </c>
      <c r="S66" s="16">
        <v>3251758.3771929801</v>
      </c>
      <c r="T66" s="16">
        <v>1881985.3947368399</v>
      </c>
      <c r="U66" s="16">
        <v>1369772.98245613</v>
      </c>
      <c r="V66" s="16">
        <v>0.42124070228076599</v>
      </c>
      <c r="W66" s="16">
        <v>3128898.0455185501</v>
      </c>
      <c r="X66" s="16">
        <v>1069884.1666512501</v>
      </c>
      <c r="Y66" s="16">
        <v>2059013.8788673</v>
      </c>
      <c r="Z66" s="16">
        <v>0.65806358945328303</v>
      </c>
      <c r="AA66" s="16">
        <v>168923.85964912199</v>
      </c>
      <c r="AB66" s="16">
        <v>54602.807017543797</v>
      </c>
      <c r="AC66" s="16">
        <v>114321.052631578</v>
      </c>
      <c r="AD66" s="16">
        <v>0.67676083691811695</v>
      </c>
      <c r="AE66" s="16">
        <v>159869.88737106699</v>
      </c>
      <c r="AF66" s="16">
        <v>50933.215183663502</v>
      </c>
      <c r="AG66" s="16">
        <v>108936.672187403</v>
      </c>
      <c r="AH66" s="16">
        <v>0.68140832509974403</v>
      </c>
      <c r="AI66" s="16">
        <v>1345855.1249709299</v>
      </c>
      <c r="AJ66" s="16">
        <v>-604222.08170895895</v>
      </c>
      <c r="AK66" s="16">
        <v>159869.88737106699</v>
      </c>
      <c r="AL66" s="16">
        <v>159869.88737106699</v>
      </c>
      <c r="AM66" s="16">
        <v>159869.88737106699</v>
      </c>
      <c r="AN66" s="16">
        <v>159869.88737106699</v>
      </c>
      <c r="AO66" s="16">
        <v>159869.88737106699</v>
      </c>
      <c r="AP66" s="16">
        <v>159869.88737106699</v>
      </c>
      <c r="AQ66" s="16">
        <v>159869.88737106699</v>
      </c>
      <c r="AR66" s="16">
        <v>159869.88737106699</v>
      </c>
      <c r="AS66" s="16">
        <v>159869.88737106699</v>
      </c>
      <c r="AT66" s="16">
        <v>159869.88737106699</v>
      </c>
      <c r="AU66" s="16">
        <v>168923.85964912199</v>
      </c>
      <c r="AV66" s="16">
        <v>168923.85964912199</v>
      </c>
      <c r="AW66" s="16">
        <v>168923.85964912199</v>
      </c>
      <c r="AX66" s="16">
        <v>168923.85964912199</v>
      </c>
      <c r="AY66" s="16">
        <v>168923.85964912199</v>
      </c>
      <c r="AZ66" s="16">
        <v>168923.85964912199</v>
      </c>
      <c r="BA66" s="16">
        <v>168923.85964912199</v>
      </c>
      <c r="BB66" s="16">
        <v>168923.85964912199</v>
      </c>
      <c r="BC66" s="16">
        <v>168923.85964912199</v>
      </c>
      <c r="BD66" s="16">
        <v>168923.85964912199</v>
      </c>
    </row>
    <row r="67" spans="1:56" x14ac:dyDescent="0.25">
      <c r="A67" s="16" t="s">
        <v>558</v>
      </c>
      <c r="B67" s="16">
        <v>13143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 t="s">
        <v>797</v>
      </c>
      <c r="N67" s="16" t="s">
        <v>806</v>
      </c>
      <c r="O67" s="16" t="s">
        <v>3</v>
      </c>
      <c r="P67" s="16">
        <v>13143</v>
      </c>
      <c r="Q67" s="16">
        <v>2254214.7710000002</v>
      </c>
      <c r="R67" s="16">
        <v>78062.952207999901</v>
      </c>
      <c r="S67" s="16">
        <v>3342512.63157894</v>
      </c>
      <c r="T67" s="16">
        <v>2943650.3070175401</v>
      </c>
      <c r="U67" s="16">
        <v>398862.32456140401</v>
      </c>
      <c r="V67" s="16">
        <v>0.119330087429763</v>
      </c>
      <c r="W67" s="16">
        <v>1919439.7430841499</v>
      </c>
      <c r="X67" s="16">
        <v>1070631.6681204501</v>
      </c>
      <c r="Y67" s="16">
        <v>848808.07496369805</v>
      </c>
      <c r="Z67" s="16">
        <v>0.44221657805200598</v>
      </c>
      <c r="AA67" s="16">
        <v>273212.54385964898</v>
      </c>
      <c r="AB67" s="16">
        <v>270028.42105263099</v>
      </c>
      <c r="AC67" s="16">
        <v>3184.1228070174602</v>
      </c>
      <c r="AD67" s="16">
        <v>1.16543800004042E-2</v>
      </c>
      <c r="AE67" s="16">
        <v>160938.93524385701</v>
      </c>
      <c r="AF67" s="16">
        <v>129559.39491140901</v>
      </c>
      <c r="AG67" s="16">
        <v>31379.540332447701</v>
      </c>
      <c r="AH67" s="16">
        <v>0.19497792926802299</v>
      </c>
      <c r="AI67" s="16">
        <v>-1483469.64848066</v>
      </c>
      <c r="AJ67" s="16">
        <v>-2300898.1831119098</v>
      </c>
      <c r="AK67" s="16">
        <v>160938.93524385701</v>
      </c>
      <c r="AL67" s="16">
        <v>160938.93524385701</v>
      </c>
      <c r="AM67" s="16">
        <v>160938.93524385701</v>
      </c>
      <c r="AN67" s="16">
        <v>160938.93524385701</v>
      </c>
      <c r="AO67" s="16">
        <v>160938.93524385701</v>
      </c>
      <c r="AP67" s="16">
        <v>160938.93524385701</v>
      </c>
      <c r="AQ67" s="16">
        <v>160938.93524385701</v>
      </c>
      <c r="AR67" s="16">
        <v>160938.93524385701</v>
      </c>
      <c r="AS67" s="16">
        <v>160938.93524385701</v>
      </c>
      <c r="AT67" s="16">
        <v>160938.93524385701</v>
      </c>
      <c r="AU67" s="16">
        <v>273212.54385964898</v>
      </c>
      <c r="AV67" s="16">
        <v>273212.54385964898</v>
      </c>
      <c r="AW67" s="16">
        <v>273212.54385964898</v>
      </c>
      <c r="AX67" s="16">
        <v>273212.54385964898</v>
      </c>
      <c r="AY67" s="16">
        <v>273212.54385964898</v>
      </c>
      <c r="AZ67" s="16">
        <v>273212.54385964898</v>
      </c>
      <c r="BA67" s="16">
        <v>273212.54385964898</v>
      </c>
      <c r="BB67" s="16">
        <v>273212.54385964898</v>
      </c>
      <c r="BC67" s="16">
        <v>273212.54385964898</v>
      </c>
      <c r="BD67" s="16">
        <v>273212.54385964898</v>
      </c>
    </row>
    <row r="68" spans="1:56" x14ac:dyDescent="0.25">
      <c r="A68" s="16" t="s">
        <v>293</v>
      </c>
      <c r="B68" s="16">
        <v>13146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1</v>
      </c>
      <c r="I68" s="16">
        <v>1</v>
      </c>
      <c r="J68" s="16">
        <v>1</v>
      </c>
      <c r="K68" s="16">
        <v>1</v>
      </c>
      <c r="L68" s="16">
        <v>1</v>
      </c>
      <c r="M68" s="16" t="s">
        <v>797</v>
      </c>
      <c r="N68" s="16" t="s">
        <v>806</v>
      </c>
      <c r="O68" s="16" t="s">
        <v>3</v>
      </c>
      <c r="P68" s="16">
        <v>13146</v>
      </c>
      <c r="Q68" s="16">
        <v>1005660.986</v>
      </c>
      <c r="R68" s="16">
        <v>39031.476103999899</v>
      </c>
      <c r="S68" s="16">
        <v>9512671.6228070091</v>
      </c>
      <c r="T68" s="16">
        <v>6860435.1754385997</v>
      </c>
      <c r="U68" s="16">
        <v>2652236.4473684002</v>
      </c>
      <c r="V68" s="16">
        <v>0.278810890623992</v>
      </c>
      <c r="W68" s="16">
        <v>6816462.9386901101</v>
      </c>
      <c r="X68" s="16">
        <v>4191589.3177148602</v>
      </c>
      <c r="Y68" s="16">
        <v>2624873.6209752401</v>
      </c>
      <c r="Z68" s="16">
        <v>0.385078543606026</v>
      </c>
      <c r="AA68" s="16">
        <v>5780732.8070175396</v>
      </c>
      <c r="AB68" s="16">
        <v>3790305.0877192901</v>
      </c>
      <c r="AC68" s="16">
        <v>1990427.71929824</v>
      </c>
      <c r="AD68" s="16">
        <v>0.34432100319218301</v>
      </c>
      <c r="AE68" s="16">
        <v>3730371.1390648098</v>
      </c>
      <c r="AF68" s="16">
        <v>2315912.5735757202</v>
      </c>
      <c r="AG68" s="16">
        <v>1414458.56548908</v>
      </c>
      <c r="AH68" s="16">
        <v>0.37917368346455799</v>
      </c>
      <c r="AI68" s="16">
        <v>1580181.15927124</v>
      </c>
      <c r="AJ68" s="16">
        <v>369766.10378508701</v>
      </c>
      <c r="AK68" s="16">
        <v>3730371.1390648098</v>
      </c>
      <c r="AL68" s="16">
        <v>3730371.1390648098</v>
      </c>
      <c r="AM68" s="16">
        <v>3730371.1390648098</v>
      </c>
      <c r="AN68" s="16">
        <v>3730371.1390648098</v>
      </c>
      <c r="AO68" s="16">
        <v>3730371.1390648098</v>
      </c>
      <c r="AP68" s="16">
        <v>2315912.5735757202</v>
      </c>
      <c r="AQ68" s="16">
        <v>2315912.5735757202</v>
      </c>
      <c r="AR68" s="16">
        <v>2315912.5735757202</v>
      </c>
      <c r="AS68" s="16">
        <v>2315912.5735757202</v>
      </c>
      <c r="AT68" s="16">
        <v>2315912.5735757202</v>
      </c>
      <c r="AU68" s="16">
        <v>5780732.8070175396</v>
      </c>
      <c r="AV68" s="16">
        <v>5780732.8070175396</v>
      </c>
      <c r="AW68" s="16">
        <v>5780732.8070175396</v>
      </c>
      <c r="AX68" s="16">
        <v>5780732.8070175396</v>
      </c>
      <c r="AY68" s="16">
        <v>5780732.8070175396</v>
      </c>
      <c r="AZ68" s="16">
        <v>3790305.0877192901</v>
      </c>
      <c r="BA68" s="16">
        <v>3790305.0877192901</v>
      </c>
      <c r="BB68" s="16">
        <v>3790305.0877192901</v>
      </c>
      <c r="BC68" s="16">
        <v>3790305.0877192901</v>
      </c>
      <c r="BD68" s="16">
        <v>3790305.0877192901</v>
      </c>
    </row>
    <row r="69" spans="1:56" x14ac:dyDescent="0.25">
      <c r="A69" s="16" t="s">
        <v>348</v>
      </c>
      <c r="B69" s="16">
        <v>13147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1</v>
      </c>
      <c r="I69" s="16">
        <v>1</v>
      </c>
      <c r="J69" s="16">
        <v>1</v>
      </c>
      <c r="K69" s="16">
        <v>1</v>
      </c>
      <c r="L69" s="16">
        <v>1</v>
      </c>
      <c r="M69" s="16" t="s">
        <v>797</v>
      </c>
      <c r="N69" s="16" t="s">
        <v>806</v>
      </c>
      <c r="O69" s="16" t="s">
        <v>3</v>
      </c>
      <c r="P69" s="16">
        <v>13147</v>
      </c>
      <c r="Q69" s="16">
        <v>109560</v>
      </c>
      <c r="R69" s="16">
        <v>28133.477118120001</v>
      </c>
      <c r="S69" s="16">
        <v>13259575.5263157</v>
      </c>
      <c r="T69" s="16">
        <v>11131549.035087699</v>
      </c>
      <c r="U69" s="16">
        <v>2128026.4912280599</v>
      </c>
      <c r="V69" s="16">
        <v>0.160489789963837</v>
      </c>
      <c r="W69" s="16">
        <v>6298919.4899653299</v>
      </c>
      <c r="X69" s="16">
        <v>3554873.2919955701</v>
      </c>
      <c r="Y69" s="16">
        <v>2744046.19796975</v>
      </c>
      <c r="Z69" s="16">
        <v>0.43563760456713702</v>
      </c>
      <c r="AA69" s="16">
        <v>5031690.3070175396</v>
      </c>
      <c r="AB69" s="16">
        <v>4710636.6228070101</v>
      </c>
      <c r="AC69" s="16">
        <v>321053.68421052699</v>
      </c>
      <c r="AD69" s="16">
        <v>6.3806328414680799E-2</v>
      </c>
      <c r="AE69" s="16">
        <v>1353345.14350634</v>
      </c>
      <c r="AF69" s="16">
        <v>938109.82463321195</v>
      </c>
      <c r="AG69" s="16">
        <v>415235.31887312903</v>
      </c>
      <c r="AH69" s="16">
        <v>0.30682144969856501</v>
      </c>
      <c r="AI69" s="16">
        <v>2606352.72085163</v>
      </c>
      <c r="AJ69" s="16">
        <v>277541.84175500902</v>
      </c>
      <c r="AK69" s="16">
        <v>1353345.14350634</v>
      </c>
      <c r="AL69" s="16">
        <v>1353345.14350634</v>
      </c>
      <c r="AM69" s="16">
        <v>1353345.14350634</v>
      </c>
      <c r="AN69" s="16">
        <v>1353345.14350634</v>
      </c>
      <c r="AO69" s="16">
        <v>1353345.14350634</v>
      </c>
      <c r="AP69" s="16">
        <v>938109.82463321195</v>
      </c>
      <c r="AQ69" s="16">
        <v>938109.82463321195</v>
      </c>
      <c r="AR69" s="16">
        <v>938109.82463321195</v>
      </c>
      <c r="AS69" s="16">
        <v>938109.82463321195</v>
      </c>
      <c r="AT69" s="16">
        <v>938109.82463321195</v>
      </c>
      <c r="AU69" s="16">
        <v>5031690.3070175396</v>
      </c>
      <c r="AV69" s="16">
        <v>5031690.3070175396</v>
      </c>
      <c r="AW69" s="16">
        <v>5031690.3070175396</v>
      </c>
      <c r="AX69" s="16">
        <v>5031690.3070175396</v>
      </c>
      <c r="AY69" s="16">
        <v>5031690.3070175396</v>
      </c>
      <c r="AZ69" s="16">
        <v>4710636.6228070101</v>
      </c>
      <c r="BA69" s="16">
        <v>4710636.6228070101</v>
      </c>
      <c r="BB69" s="16">
        <v>4710636.6228070101</v>
      </c>
      <c r="BC69" s="16">
        <v>4710636.6228070101</v>
      </c>
      <c r="BD69" s="16">
        <v>4710636.6228070101</v>
      </c>
    </row>
    <row r="70" spans="1:56" x14ac:dyDescent="0.25">
      <c r="A70" s="16" t="s">
        <v>187</v>
      </c>
      <c r="B70" s="16">
        <v>13148</v>
      </c>
      <c r="C70" s="16">
        <v>0</v>
      </c>
      <c r="D70" s="16">
        <v>1</v>
      </c>
      <c r="E70" s="16">
        <v>1</v>
      </c>
      <c r="F70" s="16">
        <v>1</v>
      </c>
      <c r="G70" s="16">
        <v>1</v>
      </c>
      <c r="H70" s="16">
        <v>1</v>
      </c>
      <c r="I70" s="16">
        <v>1</v>
      </c>
      <c r="J70" s="16">
        <v>1</v>
      </c>
      <c r="K70" s="16">
        <v>1</v>
      </c>
      <c r="L70" s="16">
        <v>1</v>
      </c>
      <c r="M70" s="16" t="s">
        <v>797</v>
      </c>
      <c r="N70" s="16" t="s">
        <v>806</v>
      </c>
      <c r="O70" s="16" t="s">
        <v>3</v>
      </c>
      <c r="P70" s="16">
        <v>13148</v>
      </c>
      <c r="Q70" s="16">
        <v>1000150</v>
      </c>
      <c r="R70" s="16">
        <v>28133.477118120001</v>
      </c>
      <c r="S70" s="16">
        <v>26726813.771929801</v>
      </c>
      <c r="T70" s="16">
        <v>11226962.2368421</v>
      </c>
      <c r="U70" s="16">
        <v>15499851.535087699</v>
      </c>
      <c r="V70" s="16">
        <v>0.579936376530098</v>
      </c>
      <c r="W70" s="16">
        <v>12627025.3676346</v>
      </c>
      <c r="X70" s="16">
        <v>5199470.0999870095</v>
      </c>
      <c r="Y70" s="16">
        <v>7427555.2676476203</v>
      </c>
      <c r="Z70" s="16">
        <v>0.58822684293371197</v>
      </c>
      <c r="AA70" s="16">
        <v>19381622.149122801</v>
      </c>
      <c r="AB70" s="16">
        <v>6276727.6754385903</v>
      </c>
      <c r="AC70" s="16">
        <v>13104894.473684199</v>
      </c>
      <c r="AD70" s="16">
        <v>0.67615054987940304</v>
      </c>
      <c r="AE70" s="16">
        <v>7042280.4678131295</v>
      </c>
      <c r="AF70" s="16">
        <v>2260608.24025033</v>
      </c>
      <c r="AG70" s="16">
        <v>4781672.2275627898</v>
      </c>
      <c r="AH70" s="16">
        <v>0.678994858187985</v>
      </c>
      <c r="AI70" s="16">
        <v>6399271.7905294998</v>
      </c>
      <c r="AJ70" s="16">
        <v>3753388.7504446702</v>
      </c>
      <c r="AK70" s="16">
        <v>7042280.4678131295</v>
      </c>
      <c r="AL70" s="16">
        <v>2260608.24025033</v>
      </c>
      <c r="AM70" s="16">
        <v>2260608.24025033</v>
      </c>
      <c r="AN70" s="16">
        <v>2260608.24025033</v>
      </c>
      <c r="AO70" s="16">
        <v>2260608.24025033</v>
      </c>
      <c r="AP70" s="16">
        <v>2260608.24025033</v>
      </c>
      <c r="AQ70" s="16">
        <v>2260608.24025033</v>
      </c>
      <c r="AR70" s="16">
        <v>2260608.24025033</v>
      </c>
      <c r="AS70" s="16">
        <v>2260608.24025033</v>
      </c>
      <c r="AT70" s="16">
        <v>2260608.24025033</v>
      </c>
      <c r="AU70" s="16">
        <v>19381622.149122801</v>
      </c>
      <c r="AV70" s="16">
        <v>6276727.6754385903</v>
      </c>
      <c r="AW70" s="16">
        <v>6276727.6754385903</v>
      </c>
      <c r="AX70" s="16">
        <v>6276727.6754385903</v>
      </c>
      <c r="AY70" s="16">
        <v>6276727.6754385903</v>
      </c>
      <c r="AZ70" s="16">
        <v>6276727.6754385903</v>
      </c>
      <c r="BA70" s="16">
        <v>6276727.6754385903</v>
      </c>
      <c r="BB70" s="16">
        <v>6276727.6754385903</v>
      </c>
      <c r="BC70" s="16">
        <v>6276727.6754385903</v>
      </c>
      <c r="BD70" s="16">
        <v>6276727.6754385903</v>
      </c>
    </row>
    <row r="71" spans="1:56" x14ac:dyDescent="0.25">
      <c r="A71" s="16" t="s">
        <v>143</v>
      </c>
      <c r="B71" s="16">
        <v>13151</v>
      </c>
      <c r="C71" s="16">
        <v>1</v>
      </c>
      <c r="D71" s="16">
        <v>1</v>
      </c>
      <c r="E71" s="16">
        <v>1</v>
      </c>
      <c r="F71" s="16">
        <v>1</v>
      </c>
      <c r="G71" s="16">
        <v>1</v>
      </c>
      <c r="H71" s="16">
        <v>1</v>
      </c>
      <c r="I71" s="16">
        <v>1</v>
      </c>
      <c r="J71" s="16">
        <v>1</v>
      </c>
      <c r="K71" s="16">
        <v>1</v>
      </c>
      <c r="L71" s="16">
        <v>1</v>
      </c>
      <c r="M71" s="16" t="s">
        <v>797</v>
      </c>
      <c r="N71" s="16" t="s">
        <v>806</v>
      </c>
      <c r="O71" s="16" t="s">
        <v>3</v>
      </c>
      <c r="P71" s="16">
        <v>13151</v>
      </c>
      <c r="Q71" s="16">
        <v>556000</v>
      </c>
      <c r="R71" s="16">
        <v>58547.2141559999</v>
      </c>
      <c r="S71" s="16">
        <v>30283716.798245601</v>
      </c>
      <c r="T71" s="16">
        <v>8141482.5438596401</v>
      </c>
      <c r="U71" s="16">
        <v>22142234.2543859</v>
      </c>
      <c r="V71" s="16">
        <v>0.73115973187507499</v>
      </c>
      <c r="W71" s="16">
        <v>18763782.564077102</v>
      </c>
      <c r="X71" s="16">
        <v>4491826.7934049098</v>
      </c>
      <c r="Y71" s="16">
        <v>14271955.7706722</v>
      </c>
      <c r="Z71" s="16">
        <v>0.76061187140356101</v>
      </c>
      <c r="AA71" s="16">
        <v>24804389.824561398</v>
      </c>
      <c r="AB71" s="16">
        <v>5512634.6491227997</v>
      </c>
      <c r="AC71" s="16">
        <v>19291755.175438501</v>
      </c>
      <c r="AD71" s="16">
        <v>0.77775568404975703</v>
      </c>
      <c r="AE71" s="16">
        <v>13901597.9741899</v>
      </c>
      <c r="AF71" s="16">
        <v>3032752.3168593398</v>
      </c>
      <c r="AG71" s="16">
        <v>10868845.657330601</v>
      </c>
      <c r="AH71" s="16">
        <v>0.78184146006163902</v>
      </c>
      <c r="AI71" s="16">
        <v>13657408.5565162</v>
      </c>
      <c r="AJ71" s="16">
        <v>10254298.443174601</v>
      </c>
      <c r="AK71" s="16">
        <v>3032752.3168593398</v>
      </c>
      <c r="AL71" s="16">
        <v>3032752.3168593398</v>
      </c>
      <c r="AM71" s="16">
        <v>3032752.3168593398</v>
      </c>
      <c r="AN71" s="16">
        <v>3032752.3168593398</v>
      </c>
      <c r="AO71" s="16">
        <v>3032752.3168593398</v>
      </c>
      <c r="AP71" s="16">
        <v>3032752.3168593398</v>
      </c>
      <c r="AQ71" s="16">
        <v>3032752.3168593398</v>
      </c>
      <c r="AR71" s="16">
        <v>3032752.3168593398</v>
      </c>
      <c r="AS71" s="16">
        <v>3032752.3168593398</v>
      </c>
      <c r="AT71" s="16">
        <v>3032752.3168593398</v>
      </c>
      <c r="AU71" s="16">
        <v>5512634.6491227997</v>
      </c>
      <c r="AV71" s="16">
        <v>5512634.6491227997</v>
      </c>
      <c r="AW71" s="16">
        <v>5512634.6491227997</v>
      </c>
      <c r="AX71" s="16">
        <v>5512634.6491227997</v>
      </c>
      <c r="AY71" s="16">
        <v>5512634.6491227997</v>
      </c>
      <c r="AZ71" s="16">
        <v>5512634.6491227997</v>
      </c>
      <c r="BA71" s="16">
        <v>5512634.6491227997</v>
      </c>
      <c r="BB71" s="16">
        <v>5512634.6491227997</v>
      </c>
      <c r="BC71" s="16">
        <v>5512634.6491227997</v>
      </c>
      <c r="BD71" s="16">
        <v>5512634.6491227997</v>
      </c>
    </row>
    <row r="72" spans="1:56" x14ac:dyDescent="0.25">
      <c r="A72" s="16" t="s">
        <v>166</v>
      </c>
      <c r="B72" s="16">
        <v>13152</v>
      </c>
      <c r="C72" s="16">
        <v>1</v>
      </c>
      <c r="D72" s="16">
        <v>1</v>
      </c>
      <c r="E72" s="16">
        <v>1</v>
      </c>
      <c r="F72" s="16">
        <v>1</v>
      </c>
      <c r="G72" s="16">
        <v>1</v>
      </c>
      <c r="H72" s="16">
        <v>1</v>
      </c>
      <c r="I72" s="16">
        <v>1</v>
      </c>
      <c r="J72" s="16">
        <v>1</v>
      </c>
      <c r="K72" s="16">
        <v>1</v>
      </c>
      <c r="L72" s="16">
        <v>1</v>
      </c>
      <c r="M72" s="16" t="s">
        <v>797</v>
      </c>
      <c r="N72" s="16" t="s">
        <v>806</v>
      </c>
      <c r="O72" s="16" t="s">
        <v>3</v>
      </c>
      <c r="P72" s="16">
        <v>13152</v>
      </c>
      <c r="Q72" s="16">
        <v>611513.56400000001</v>
      </c>
      <c r="R72" s="16">
        <v>58547.2141559999</v>
      </c>
      <c r="S72" s="16">
        <v>25278848.728070099</v>
      </c>
      <c r="T72" s="16">
        <v>10874321.622807</v>
      </c>
      <c r="U72" s="16">
        <v>14404527.105263099</v>
      </c>
      <c r="V72" s="16">
        <v>0.56982528200614002</v>
      </c>
      <c r="W72" s="16">
        <v>12280036.6586984</v>
      </c>
      <c r="X72" s="16">
        <v>4622242.6457783896</v>
      </c>
      <c r="Y72" s="16">
        <v>7657794.01292009</v>
      </c>
      <c r="Z72" s="16">
        <v>0.62359699940274504</v>
      </c>
      <c r="AA72" s="16">
        <v>21076297.719298199</v>
      </c>
      <c r="AB72" s="16">
        <v>8049241.05263157</v>
      </c>
      <c r="AC72" s="16">
        <v>13027056.666666601</v>
      </c>
      <c r="AD72" s="16">
        <v>0.61809037052739102</v>
      </c>
      <c r="AE72" s="16">
        <v>9399157.2519523706</v>
      </c>
      <c r="AF72" s="16">
        <v>3494059.30153132</v>
      </c>
      <c r="AG72" s="16">
        <v>5905097.9504210399</v>
      </c>
      <c r="AH72" s="16">
        <v>0.62825823551302395</v>
      </c>
      <c r="AI72" s="16">
        <v>6987733.2351277303</v>
      </c>
      <c r="AJ72" s="16">
        <v>5235037.1726286802</v>
      </c>
      <c r="AK72" s="16">
        <v>3494059.30153132</v>
      </c>
      <c r="AL72" s="16">
        <v>3494059.30153132</v>
      </c>
      <c r="AM72" s="16">
        <v>3494059.30153132</v>
      </c>
      <c r="AN72" s="16">
        <v>3494059.30153132</v>
      </c>
      <c r="AO72" s="16">
        <v>3494059.30153132</v>
      </c>
      <c r="AP72" s="16">
        <v>3494059.30153132</v>
      </c>
      <c r="AQ72" s="16">
        <v>3494059.30153132</v>
      </c>
      <c r="AR72" s="16">
        <v>3494059.30153132</v>
      </c>
      <c r="AS72" s="16">
        <v>3494059.30153132</v>
      </c>
      <c r="AT72" s="16">
        <v>3494059.30153132</v>
      </c>
      <c r="AU72" s="16">
        <v>8049241.05263157</v>
      </c>
      <c r="AV72" s="16">
        <v>8049241.05263157</v>
      </c>
      <c r="AW72" s="16">
        <v>8049241.05263157</v>
      </c>
      <c r="AX72" s="16">
        <v>8049241.05263157</v>
      </c>
      <c r="AY72" s="16">
        <v>8049241.05263157</v>
      </c>
      <c r="AZ72" s="16">
        <v>8049241.05263157</v>
      </c>
      <c r="BA72" s="16">
        <v>8049241.05263157</v>
      </c>
      <c r="BB72" s="16">
        <v>8049241.05263157</v>
      </c>
      <c r="BC72" s="16">
        <v>8049241.05263157</v>
      </c>
      <c r="BD72" s="16">
        <v>8049241.05263157</v>
      </c>
    </row>
    <row r="73" spans="1:56" x14ac:dyDescent="0.25">
      <c r="A73" s="16" t="s">
        <v>178</v>
      </c>
      <c r="B73" s="16">
        <v>13153</v>
      </c>
      <c r="C73" s="16">
        <v>1</v>
      </c>
      <c r="D73" s="16">
        <v>1</v>
      </c>
      <c r="E73" s="16">
        <v>1</v>
      </c>
      <c r="F73" s="16">
        <v>1</v>
      </c>
      <c r="G73" s="16">
        <v>1</v>
      </c>
      <c r="H73" s="16">
        <v>1</v>
      </c>
      <c r="I73" s="16">
        <v>1</v>
      </c>
      <c r="J73" s="16">
        <v>1</v>
      </c>
      <c r="K73" s="16">
        <v>1</v>
      </c>
      <c r="L73" s="16">
        <v>1</v>
      </c>
      <c r="M73" s="16" t="s">
        <v>797</v>
      </c>
      <c r="N73" s="16" t="s">
        <v>806</v>
      </c>
      <c r="O73" s="16" t="s">
        <v>3</v>
      </c>
      <c r="P73" s="16">
        <v>13153</v>
      </c>
      <c r="Q73" s="16">
        <v>556000</v>
      </c>
      <c r="R73" s="16">
        <v>58547.2141559999</v>
      </c>
      <c r="S73" s="16">
        <v>22379240.219298199</v>
      </c>
      <c r="T73" s="16">
        <v>8749853.0263157804</v>
      </c>
      <c r="U73" s="16">
        <v>13629387.1929824</v>
      </c>
      <c r="V73" s="16">
        <v>0.609019209741958</v>
      </c>
      <c r="W73" s="16">
        <v>13957007.361958699</v>
      </c>
      <c r="X73" s="16">
        <v>4236248.1279402301</v>
      </c>
      <c r="Y73" s="16">
        <v>9720759.2340184692</v>
      </c>
      <c r="Z73" s="16">
        <v>0.69647876381533003</v>
      </c>
      <c r="AA73" s="16">
        <v>13890051.842105201</v>
      </c>
      <c r="AB73" s="16">
        <v>4144916.53508772</v>
      </c>
      <c r="AC73" s="16">
        <v>9745135.3070175294</v>
      </c>
      <c r="AD73" s="16">
        <v>0.70159099604487196</v>
      </c>
      <c r="AE73" s="16">
        <v>6491381.3298970703</v>
      </c>
      <c r="AF73" s="16">
        <v>1906434.7002269099</v>
      </c>
      <c r="AG73" s="16">
        <v>4584946.6296701496</v>
      </c>
      <c r="AH73" s="16">
        <v>0.70631293967486797</v>
      </c>
      <c r="AI73" s="16">
        <v>9106212.0198624693</v>
      </c>
      <c r="AJ73" s="16">
        <v>3970399.4155141502</v>
      </c>
      <c r="AK73" s="16">
        <v>1906434.7002269099</v>
      </c>
      <c r="AL73" s="16">
        <v>1906434.7002269099</v>
      </c>
      <c r="AM73" s="16">
        <v>1906434.7002269099</v>
      </c>
      <c r="AN73" s="16">
        <v>1906434.7002269099</v>
      </c>
      <c r="AO73" s="16">
        <v>1906434.7002269099</v>
      </c>
      <c r="AP73" s="16">
        <v>1906434.7002269099</v>
      </c>
      <c r="AQ73" s="16">
        <v>1906434.7002269099</v>
      </c>
      <c r="AR73" s="16">
        <v>1906434.7002269099</v>
      </c>
      <c r="AS73" s="16">
        <v>1906434.7002269099</v>
      </c>
      <c r="AT73" s="16">
        <v>1906434.7002269099</v>
      </c>
      <c r="AU73" s="16">
        <v>4144916.53508772</v>
      </c>
      <c r="AV73" s="16">
        <v>4144916.53508772</v>
      </c>
      <c r="AW73" s="16">
        <v>4144916.53508772</v>
      </c>
      <c r="AX73" s="16">
        <v>4144916.53508772</v>
      </c>
      <c r="AY73" s="16">
        <v>4144916.53508772</v>
      </c>
      <c r="AZ73" s="16">
        <v>4144916.53508772</v>
      </c>
      <c r="BA73" s="16">
        <v>4144916.53508772</v>
      </c>
      <c r="BB73" s="16">
        <v>4144916.53508772</v>
      </c>
      <c r="BC73" s="16">
        <v>4144916.53508772</v>
      </c>
      <c r="BD73" s="16">
        <v>4144916.53508772</v>
      </c>
    </row>
    <row r="74" spans="1:56" x14ac:dyDescent="0.25">
      <c r="A74" s="16" t="s">
        <v>607</v>
      </c>
      <c r="B74" s="16">
        <v>13154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 t="s">
        <v>797</v>
      </c>
      <c r="N74" s="16" t="s">
        <v>806</v>
      </c>
      <c r="O74" s="16" t="s">
        <v>3</v>
      </c>
      <c r="P74" s="16">
        <v>13154</v>
      </c>
      <c r="Q74" s="16">
        <v>1696994.3189999999</v>
      </c>
      <c r="R74" s="16">
        <v>97578.690259999901</v>
      </c>
      <c r="S74" s="16">
        <v>6231133.9035087703</v>
      </c>
      <c r="T74" s="16">
        <v>3076363.7719298201</v>
      </c>
      <c r="U74" s="16">
        <v>3154770.13157894</v>
      </c>
      <c r="V74" s="16">
        <v>0.50629150013972302</v>
      </c>
      <c r="W74" s="16">
        <v>4199037.7315819599</v>
      </c>
      <c r="X74" s="16">
        <v>1529052.37296686</v>
      </c>
      <c r="Y74" s="16">
        <v>2669985.3586150999</v>
      </c>
      <c r="Z74" s="16">
        <v>0.63585648172044396</v>
      </c>
      <c r="AA74" s="16">
        <v>44350.526315789401</v>
      </c>
      <c r="AB74" s="16">
        <v>44350.526315789401</v>
      </c>
      <c r="AC74" s="16">
        <v>0</v>
      </c>
      <c r="AD74" s="16">
        <v>0</v>
      </c>
      <c r="AE74" s="16">
        <v>957.03779580058301</v>
      </c>
      <c r="AF74" s="16">
        <v>957.03779580058301</v>
      </c>
      <c r="AG74" s="16">
        <v>0</v>
      </c>
      <c r="AH74" s="16">
        <v>0</v>
      </c>
      <c r="AI74" s="16">
        <v>875412.34942177299</v>
      </c>
      <c r="AJ74" s="16">
        <v>-1794573.0091933301</v>
      </c>
      <c r="AK74" s="16">
        <v>957.03779580058301</v>
      </c>
      <c r="AL74" s="16">
        <v>957.03779580058301</v>
      </c>
      <c r="AM74" s="16">
        <v>957.03779580058301</v>
      </c>
      <c r="AN74" s="16">
        <v>957.03779580058301</v>
      </c>
      <c r="AO74" s="16">
        <v>957.03779580058301</v>
      </c>
      <c r="AP74" s="16">
        <v>957.03779580058301</v>
      </c>
      <c r="AQ74" s="16">
        <v>957.03779580058301</v>
      </c>
      <c r="AR74" s="16">
        <v>957.03779580058301</v>
      </c>
      <c r="AS74" s="16">
        <v>957.03779580058301</v>
      </c>
      <c r="AT74" s="16">
        <v>957.03779580058301</v>
      </c>
      <c r="AU74" s="16">
        <v>44350.526315789401</v>
      </c>
      <c r="AV74" s="16">
        <v>44350.526315789401</v>
      </c>
      <c r="AW74" s="16">
        <v>44350.526315789401</v>
      </c>
      <c r="AX74" s="16">
        <v>44350.526315789401</v>
      </c>
      <c r="AY74" s="16">
        <v>44350.526315789401</v>
      </c>
      <c r="AZ74" s="16">
        <v>44350.526315789401</v>
      </c>
      <c r="BA74" s="16">
        <v>44350.526315789401</v>
      </c>
      <c r="BB74" s="16">
        <v>44350.526315789401</v>
      </c>
      <c r="BC74" s="16">
        <v>44350.526315789401</v>
      </c>
      <c r="BD74" s="16">
        <v>44350.526315789401</v>
      </c>
    </row>
    <row r="75" spans="1:56" x14ac:dyDescent="0.25">
      <c r="A75" s="16" t="s">
        <v>608</v>
      </c>
      <c r="B75" s="16">
        <v>13155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 t="s">
        <v>797</v>
      </c>
      <c r="N75" s="16" t="s">
        <v>806</v>
      </c>
      <c r="O75" s="16" t="s">
        <v>3</v>
      </c>
      <c r="P75" s="16">
        <v>13155</v>
      </c>
      <c r="Q75" s="16">
        <v>1409373.811</v>
      </c>
      <c r="R75" s="16">
        <v>97578.690259999901</v>
      </c>
      <c r="S75" s="16">
        <v>5123616.4473684197</v>
      </c>
      <c r="T75" s="16">
        <v>3092138.9912280701</v>
      </c>
      <c r="U75" s="16">
        <v>2031477.4561403501</v>
      </c>
      <c r="V75" s="16">
        <v>0.39649288290963902</v>
      </c>
      <c r="W75" s="16">
        <v>5706912.2751343204</v>
      </c>
      <c r="X75" s="16">
        <v>2122922.62635632</v>
      </c>
      <c r="Y75" s="16">
        <v>3583989.6487779999</v>
      </c>
      <c r="Z75" s="16">
        <v>0.62800854051916299</v>
      </c>
      <c r="AA75" s="16">
        <v>81503.201754385896</v>
      </c>
      <c r="AB75" s="16">
        <v>81503.201754385896</v>
      </c>
      <c r="AC75" s="16">
        <v>0</v>
      </c>
      <c r="AD75" s="16">
        <v>0</v>
      </c>
      <c r="AE75" s="16">
        <v>1718.6672477792699</v>
      </c>
      <c r="AF75" s="16">
        <v>1718.6672477792699</v>
      </c>
      <c r="AG75" s="16">
        <v>0</v>
      </c>
      <c r="AH75" s="16">
        <v>0</v>
      </c>
      <c r="AI75" s="16">
        <v>2077037.1479179999</v>
      </c>
      <c r="AJ75" s="16">
        <v>-1506952.50086</v>
      </c>
      <c r="AK75" s="16">
        <v>1718.6672477792699</v>
      </c>
      <c r="AL75" s="16">
        <v>1718.6672477792699</v>
      </c>
      <c r="AM75" s="16">
        <v>1718.6672477792699</v>
      </c>
      <c r="AN75" s="16">
        <v>1718.6672477792699</v>
      </c>
      <c r="AO75" s="16">
        <v>1718.6672477792699</v>
      </c>
      <c r="AP75" s="16">
        <v>1718.6672477792699</v>
      </c>
      <c r="AQ75" s="16">
        <v>1718.6672477792699</v>
      </c>
      <c r="AR75" s="16">
        <v>1718.6672477792699</v>
      </c>
      <c r="AS75" s="16">
        <v>1718.6672477792699</v>
      </c>
      <c r="AT75" s="16">
        <v>1718.6672477792699</v>
      </c>
      <c r="AU75" s="16">
        <v>81503.201754385896</v>
      </c>
      <c r="AV75" s="16">
        <v>81503.201754385896</v>
      </c>
      <c r="AW75" s="16">
        <v>81503.201754385896</v>
      </c>
      <c r="AX75" s="16">
        <v>81503.201754385896</v>
      </c>
      <c r="AY75" s="16">
        <v>81503.201754385896</v>
      </c>
      <c r="AZ75" s="16">
        <v>81503.201754385896</v>
      </c>
      <c r="BA75" s="16">
        <v>81503.201754385896</v>
      </c>
      <c r="BB75" s="16">
        <v>81503.201754385896</v>
      </c>
      <c r="BC75" s="16">
        <v>81503.201754385896</v>
      </c>
      <c r="BD75" s="16">
        <v>81503.201754385896</v>
      </c>
    </row>
    <row r="76" spans="1:56" x14ac:dyDescent="0.25">
      <c r="A76" s="16" t="s">
        <v>333</v>
      </c>
      <c r="B76" s="16">
        <v>13156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1</v>
      </c>
      <c r="J76" s="16">
        <v>1</v>
      </c>
      <c r="K76" s="16">
        <v>1</v>
      </c>
      <c r="L76" s="16">
        <v>1</v>
      </c>
      <c r="M76" s="16" t="s">
        <v>797</v>
      </c>
      <c r="N76" s="16" t="s">
        <v>806</v>
      </c>
      <c r="O76" s="16" t="s">
        <v>3</v>
      </c>
      <c r="P76" s="16">
        <v>13156</v>
      </c>
      <c r="Q76" s="16">
        <v>576000</v>
      </c>
      <c r="R76" s="16">
        <v>58547.2141559999</v>
      </c>
      <c r="S76" s="16">
        <v>5886716.9298245497</v>
      </c>
      <c r="T76" s="16">
        <v>3558492.85087719</v>
      </c>
      <c r="U76" s="16">
        <v>2328224.0789473602</v>
      </c>
      <c r="V76" s="16">
        <v>0.39550467717440402</v>
      </c>
      <c r="W76" s="16">
        <v>4361511.25042524</v>
      </c>
      <c r="X76" s="16">
        <v>1499631.4526967199</v>
      </c>
      <c r="Y76" s="16">
        <v>2861879.7977285101</v>
      </c>
      <c r="Z76" s="16">
        <v>0.65616701033374203</v>
      </c>
      <c r="AA76" s="16">
        <v>1707483.33333333</v>
      </c>
      <c r="AB76" s="16">
        <v>992452.63157894695</v>
      </c>
      <c r="AC76" s="16">
        <v>715030.70175438502</v>
      </c>
      <c r="AD76" s="16">
        <v>0.41876291721015402</v>
      </c>
      <c r="AE76" s="16">
        <v>1301691.0423125599</v>
      </c>
      <c r="AF76" s="16">
        <v>598645.70949437399</v>
      </c>
      <c r="AG76" s="16">
        <v>703045.33281819394</v>
      </c>
      <c r="AH76" s="16">
        <v>0.54010153712756004</v>
      </c>
      <c r="AI76" s="16">
        <v>2227332.5835725102</v>
      </c>
      <c r="AJ76" s="16">
        <v>68498.118662194203</v>
      </c>
      <c r="AK76" s="16">
        <v>1301691.0423125599</v>
      </c>
      <c r="AL76" s="16">
        <v>1301691.0423125599</v>
      </c>
      <c r="AM76" s="16">
        <v>1301691.0423125599</v>
      </c>
      <c r="AN76" s="16">
        <v>1301691.0423125599</v>
      </c>
      <c r="AO76" s="16">
        <v>1301691.0423125599</v>
      </c>
      <c r="AP76" s="16">
        <v>1301691.0423125599</v>
      </c>
      <c r="AQ76" s="16">
        <v>598645.70949437399</v>
      </c>
      <c r="AR76" s="16">
        <v>598645.70949437399</v>
      </c>
      <c r="AS76" s="16">
        <v>598645.70949437399</v>
      </c>
      <c r="AT76" s="16">
        <v>598645.70949437399</v>
      </c>
      <c r="AU76" s="16">
        <v>1707483.33333333</v>
      </c>
      <c r="AV76" s="16">
        <v>1707483.33333333</v>
      </c>
      <c r="AW76" s="16">
        <v>1707483.33333333</v>
      </c>
      <c r="AX76" s="16">
        <v>1707483.33333333</v>
      </c>
      <c r="AY76" s="16">
        <v>1707483.33333333</v>
      </c>
      <c r="AZ76" s="16">
        <v>1707483.33333333</v>
      </c>
      <c r="BA76" s="16">
        <v>992452.63157894695</v>
      </c>
      <c r="BB76" s="16">
        <v>992452.63157894695</v>
      </c>
      <c r="BC76" s="16">
        <v>992452.63157894695</v>
      </c>
      <c r="BD76" s="16">
        <v>992452.63157894695</v>
      </c>
    </row>
    <row r="77" spans="1:56" x14ac:dyDescent="0.25">
      <c r="A77" s="16" t="s">
        <v>536</v>
      </c>
      <c r="B77" s="16">
        <v>13157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 t="s">
        <v>797</v>
      </c>
      <c r="N77" s="16" t="s">
        <v>806</v>
      </c>
      <c r="O77" s="16" t="s">
        <v>3</v>
      </c>
      <c r="P77" s="16">
        <v>13157</v>
      </c>
      <c r="Q77" s="16">
        <v>500000</v>
      </c>
      <c r="R77" s="16">
        <v>39031.476103999899</v>
      </c>
      <c r="S77" s="16">
        <v>3324313.3333333302</v>
      </c>
      <c r="T77" s="16">
        <v>2496055.4385964898</v>
      </c>
      <c r="U77" s="16">
        <v>828257.89473684004</v>
      </c>
      <c r="V77" s="16">
        <v>0.24915157257644399</v>
      </c>
      <c r="W77" s="16">
        <v>1985089.9228423999</v>
      </c>
      <c r="X77" s="16">
        <v>1140031.6266232701</v>
      </c>
      <c r="Y77" s="16">
        <v>845058.29621912399</v>
      </c>
      <c r="Z77" s="16">
        <v>0.42570277874823098</v>
      </c>
      <c r="AA77" s="16">
        <v>87132.807017543804</v>
      </c>
      <c r="AB77" s="16">
        <v>61991.535087719298</v>
      </c>
      <c r="AC77" s="16">
        <v>25141.271929824499</v>
      </c>
      <c r="AD77" s="16">
        <v>0.28853967627557803</v>
      </c>
      <c r="AE77" s="16">
        <v>82853.710821397894</v>
      </c>
      <c r="AF77" s="16">
        <v>42321.804558652802</v>
      </c>
      <c r="AG77" s="16">
        <v>40531.906262744997</v>
      </c>
      <c r="AH77" s="16">
        <v>0.48919844218102498</v>
      </c>
      <c r="AI77" s="16">
        <v>306026.82011512399</v>
      </c>
      <c r="AJ77" s="16">
        <v>-498499.56984125398</v>
      </c>
      <c r="AK77" s="16">
        <v>82853.710821397894</v>
      </c>
      <c r="AL77" s="16">
        <v>82853.710821397894</v>
      </c>
      <c r="AM77" s="16">
        <v>82853.710821397894</v>
      </c>
      <c r="AN77" s="16">
        <v>82853.710821397894</v>
      </c>
      <c r="AO77" s="16">
        <v>82853.710821397894</v>
      </c>
      <c r="AP77" s="16">
        <v>82853.710821397894</v>
      </c>
      <c r="AQ77" s="16">
        <v>82853.710821397894</v>
      </c>
      <c r="AR77" s="16">
        <v>82853.710821397894</v>
      </c>
      <c r="AS77" s="16">
        <v>82853.710821397894</v>
      </c>
      <c r="AT77" s="16">
        <v>82853.710821397894</v>
      </c>
      <c r="AU77" s="16">
        <v>87132.807017543804</v>
      </c>
      <c r="AV77" s="16">
        <v>87132.807017543804</v>
      </c>
      <c r="AW77" s="16">
        <v>87132.807017543804</v>
      </c>
      <c r="AX77" s="16">
        <v>87132.807017543804</v>
      </c>
      <c r="AY77" s="16">
        <v>87132.807017543804</v>
      </c>
      <c r="AZ77" s="16">
        <v>87132.807017543804</v>
      </c>
      <c r="BA77" s="16">
        <v>87132.807017543804</v>
      </c>
      <c r="BB77" s="16">
        <v>87132.807017543804</v>
      </c>
      <c r="BC77" s="16">
        <v>87132.807017543804</v>
      </c>
      <c r="BD77" s="16">
        <v>87132.807017543804</v>
      </c>
    </row>
    <row r="78" spans="1:56" x14ac:dyDescent="0.25">
      <c r="A78" s="16" t="s">
        <v>311</v>
      </c>
      <c r="B78" s="16">
        <v>13158</v>
      </c>
      <c r="C78" s="16">
        <v>0</v>
      </c>
      <c r="D78" s="16">
        <v>0</v>
      </c>
      <c r="E78" s="16">
        <v>0</v>
      </c>
      <c r="F78" s="16">
        <v>0</v>
      </c>
      <c r="G78" s="16">
        <v>1</v>
      </c>
      <c r="H78" s="16">
        <v>1</v>
      </c>
      <c r="I78" s="16">
        <v>1</v>
      </c>
      <c r="J78" s="16">
        <v>1</v>
      </c>
      <c r="K78" s="16">
        <v>1</v>
      </c>
      <c r="L78" s="16">
        <v>1</v>
      </c>
      <c r="M78" s="16" t="s">
        <v>797</v>
      </c>
      <c r="N78" s="16" t="s">
        <v>806</v>
      </c>
      <c r="O78" s="16" t="s">
        <v>3</v>
      </c>
      <c r="P78" s="16">
        <v>13158</v>
      </c>
      <c r="Q78" s="16">
        <v>109560</v>
      </c>
      <c r="R78" s="16">
        <v>28133.477118120001</v>
      </c>
      <c r="S78" s="16">
        <v>8019485.8771929704</v>
      </c>
      <c r="T78" s="16">
        <v>5927526.7982456097</v>
      </c>
      <c r="U78" s="16">
        <v>2091959.0789473599</v>
      </c>
      <c r="V78" s="16">
        <v>0.26085950034487698</v>
      </c>
      <c r="W78" s="16">
        <v>5514388.9745437996</v>
      </c>
      <c r="X78" s="16">
        <v>2867067.0023227399</v>
      </c>
      <c r="Y78" s="16">
        <v>2647321.9722210499</v>
      </c>
      <c r="Z78" s="16">
        <v>0.48007530561263301</v>
      </c>
      <c r="AA78" s="16">
        <v>2393554.6929824501</v>
      </c>
      <c r="AB78" s="16">
        <v>1643051.53508771</v>
      </c>
      <c r="AC78" s="16">
        <v>750503.15789473604</v>
      </c>
      <c r="AD78" s="16">
        <v>0.31355170621130901</v>
      </c>
      <c r="AE78" s="16">
        <v>1038912.62406112</v>
      </c>
      <c r="AF78" s="16">
        <v>527028.07890519605</v>
      </c>
      <c r="AG78" s="16">
        <v>511884.545155928</v>
      </c>
      <c r="AH78" s="16">
        <v>0.49271183475946601</v>
      </c>
      <c r="AI78" s="16">
        <v>2509628.4951029299</v>
      </c>
      <c r="AJ78" s="16">
        <v>374191.068037808</v>
      </c>
      <c r="AK78" s="16">
        <v>1038912.62406112</v>
      </c>
      <c r="AL78" s="16">
        <v>1038912.62406112</v>
      </c>
      <c r="AM78" s="16">
        <v>1038912.62406112</v>
      </c>
      <c r="AN78" s="16">
        <v>1038912.62406112</v>
      </c>
      <c r="AO78" s="16">
        <v>527028.07890519605</v>
      </c>
      <c r="AP78" s="16">
        <v>527028.07890519605</v>
      </c>
      <c r="AQ78" s="16">
        <v>527028.07890519605</v>
      </c>
      <c r="AR78" s="16">
        <v>527028.07890519605</v>
      </c>
      <c r="AS78" s="16">
        <v>527028.07890519605</v>
      </c>
      <c r="AT78" s="16">
        <v>527028.07890519605</v>
      </c>
      <c r="AU78" s="16">
        <v>2393554.6929824501</v>
      </c>
      <c r="AV78" s="16">
        <v>2393554.6929824501</v>
      </c>
      <c r="AW78" s="16">
        <v>2393554.6929824501</v>
      </c>
      <c r="AX78" s="16">
        <v>2393554.6929824501</v>
      </c>
      <c r="AY78" s="16">
        <v>1643051.53508771</v>
      </c>
      <c r="AZ78" s="16">
        <v>1643051.53508771</v>
      </c>
      <c r="BA78" s="16">
        <v>1643051.53508771</v>
      </c>
      <c r="BB78" s="16">
        <v>1643051.53508771</v>
      </c>
      <c r="BC78" s="16">
        <v>1643051.53508771</v>
      </c>
      <c r="BD78" s="16">
        <v>1643051.53508771</v>
      </c>
    </row>
    <row r="79" spans="1:56" x14ac:dyDescent="0.25">
      <c r="A79" s="16" t="s">
        <v>504</v>
      </c>
      <c r="B79" s="16">
        <v>13163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 t="s">
        <v>797</v>
      </c>
      <c r="N79" s="16" t="s">
        <v>806</v>
      </c>
      <c r="O79" s="16" t="s">
        <v>3</v>
      </c>
      <c r="P79" s="16">
        <v>13163</v>
      </c>
      <c r="Q79" s="16">
        <v>1125100.1950000001</v>
      </c>
      <c r="R79" s="16">
        <v>58547.2141559999</v>
      </c>
      <c r="S79" s="16">
        <v>5508216.4473684197</v>
      </c>
      <c r="T79" s="16">
        <v>4844149.6491227997</v>
      </c>
      <c r="U79" s="16">
        <v>664066.798245613</v>
      </c>
      <c r="V79" s="16">
        <v>0.120559314360799</v>
      </c>
      <c r="W79" s="16">
        <v>3288959.79061676</v>
      </c>
      <c r="X79" s="16">
        <v>1541349.69068235</v>
      </c>
      <c r="Y79" s="16">
        <v>1747610.0999344101</v>
      </c>
      <c r="Z79" s="16">
        <v>0.53135648083027698</v>
      </c>
      <c r="AA79" s="16">
        <v>510426.97368420998</v>
      </c>
      <c r="AB79" s="16">
        <v>500987.71929824498</v>
      </c>
      <c r="AC79" s="16">
        <v>9439.2543859648194</v>
      </c>
      <c r="AD79" s="16">
        <v>1.8492859650094898E-2</v>
      </c>
      <c r="AE79" s="16">
        <v>138584.02821240999</v>
      </c>
      <c r="AF79" s="16">
        <v>53597.773145364299</v>
      </c>
      <c r="AG79" s="16">
        <v>84986.255067046004</v>
      </c>
      <c r="AH79" s="16">
        <v>0.61324711197444703</v>
      </c>
      <c r="AI79" s="16">
        <v>563962.69117841194</v>
      </c>
      <c r="AJ79" s="16">
        <v>-1098661.15368895</v>
      </c>
      <c r="AK79" s="16">
        <v>138584.02821240999</v>
      </c>
      <c r="AL79" s="16">
        <v>138584.02821240999</v>
      </c>
      <c r="AM79" s="16">
        <v>138584.02821240999</v>
      </c>
      <c r="AN79" s="16">
        <v>138584.02821240999</v>
      </c>
      <c r="AO79" s="16">
        <v>138584.02821240999</v>
      </c>
      <c r="AP79" s="16">
        <v>138584.02821240999</v>
      </c>
      <c r="AQ79" s="16">
        <v>138584.02821240999</v>
      </c>
      <c r="AR79" s="16">
        <v>138584.02821240999</v>
      </c>
      <c r="AS79" s="16">
        <v>138584.02821240999</v>
      </c>
      <c r="AT79" s="16">
        <v>138584.02821240999</v>
      </c>
      <c r="AU79" s="16">
        <v>510426.97368420998</v>
      </c>
      <c r="AV79" s="16">
        <v>510426.97368420998</v>
      </c>
      <c r="AW79" s="16">
        <v>510426.97368420998</v>
      </c>
      <c r="AX79" s="16">
        <v>510426.97368420998</v>
      </c>
      <c r="AY79" s="16">
        <v>510426.97368420998</v>
      </c>
      <c r="AZ79" s="16">
        <v>510426.97368420998</v>
      </c>
      <c r="BA79" s="16">
        <v>510426.97368420998</v>
      </c>
      <c r="BB79" s="16">
        <v>510426.97368420998</v>
      </c>
      <c r="BC79" s="16">
        <v>510426.97368420998</v>
      </c>
      <c r="BD79" s="16">
        <v>510426.97368420998</v>
      </c>
    </row>
    <row r="80" spans="1:56" x14ac:dyDescent="0.25">
      <c r="A80" s="16" t="s">
        <v>559</v>
      </c>
      <c r="B80" s="16">
        <v>13169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 t="s">
        <v>797</v>
      </c>
      <c r="N80" s="16" t="s">
        <v>806</v>
      </c>
      <c r="O80" s="16" t="s">
        <v>3</v>
      </c>
      <c r="P80" s="16">
        <v>13169</v>
      </c>
      <c r="Q80" s="16">
        <v>1215500.0719999999</v>
      </c>
      <c r="R80" s="16">
        <v>58547.2141559999</v>
      </c>
      <c r="S80" s="16">
        <v>4568360.70175438</v>
      </c>
      <c r="T80" s="16">
        <v>3335389.1228070101</v>
      </c>
      <c r="U80" s="16">
        <v>1232971.5789473599</v>
      </c>
      <c r="V80" s="16">
        <v>0.26989365758134398</v>
      </c>
      <c r="W80" s="16">
        <v>6313920.4696129402</v>
      </c>
      <c r="X80" s="16">
        <v>3646984.7552355002</v>
      </c>
      <c r="Y80" s="16">
        <v>2666935.71437744</v>
      </c>
      <c r="Z80" s="16">
        <v>0.42238981742209503</v>
      </c>
      <c r="AA80" s="16">
        <v>80471.140350877104</v>
      </c>
      <c r="AB80" s="16">
        <v>60897.631578947301</v>
      </c>
      <c r="AC80" s="16">
        <v>19573.508771929799</v>
      </c>
      <c r="AD80" s="16">
        <v>0.24323637873880899</v>
      </c>
      <c r="AE80" s="16">
        <v>75075.733357828401</v>
      </c>
      <c r="AF80" s="16">
        <v>56171.022977699402</v>
      </c>
      <c r="AG80" s="16">
        <v>18904.710380129</v>
      </c>
      <c r="AH80" s="16">
        <v>0.25180853432393002</v>
      </c>
      <c r="AI80" s="16">
        <v>1392888.4282577999</v>
      </c>
      <c r="AJ80" s="16">
        <v>-1255142.5757395099</v>
      </c>
      <c r="AK80" s="16">
        <v>75075.733357828401</v>
      </c>
      <c r="AL80" s="16">
        <v>75075.733357828401</v>
      </c>
      <c r="AM80" s="16">
        <v>75075.733357828401</v>
      </c>
      <c r="AN80" s="16">
        <v>75075.733357828401</v>
      </c>
      <c r="AO80" s="16">
        <v>75075.733357828401</v>
      </c>
      <c r="AP80" s="16">
        <v>75075.733357828401</v>
      </c>
      <c r="AQ80" s="16">
        <v>75075.733357828401</v>
      </c>
      <c r="AR80" s="16">
        <v>75075.733357828401</v>
      </c>
      <c r="AS80" s="16">
        <v>75075.733357828401</v>
      </c>
      <c r="AT80" s="16">
        <v>75075.733357828401</v>
      </c>
      <c r="AU80" s="16">
        <v>80471.140350877104</v>
      </c>
      <c r="AV80" s="16">
        <v>80471.140350877104</v>
      </c>
      <c r="AW80" s="16">
        <v>80471.140350877104</v>
      </c>
      <c r="AX80" s="16">
        <v>80471.140350877104</v>
      </c>
      <c r="AY80" s="16">
        <v>80471.140350877104</v>
      </c>
      <c r="AZ80" s="16">
        <v>80471.140350877104</v>
      </c>
      <c r="BA80" s="16">
        <v>80471.140350877104</v>
      </c>
      <c r="BB80" s="16">
        <v>80471.140350877104</v>
      </c>
      <c r="BC80" s="16">
        <v>80471.140350877104</v>
      </c>
      <c r="BD80" s="16">
        <v>80471.140350877104</v>
      </c>
    </row>
    <row r="81" spans="1:56" x14ac:dyDescent="0.25">
      <c r="A81" s="16" t="s">
        <v>574</v>
      </c>
      <c r="B81" s="16">
        <v>13172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 t="s">
        <v>797</v>
      </c>
      <c r="N81" s="16" t="s">
        <v>806</v>
      </c>
      <c r="O81" s="16" t="s">
        <v>3</v>
      </c>
      <c r="P81" s="16">
        <v>13172</v>
      </c>
      <c r="Q81" s="16">
        <v>304000</v>
      </c>
      <c r="R81" s="16">
        <v>28133.477118120001</v>
      </c>
      <c r="S81" s="16">
        <v>3464144.6491228002</v>
      </c>
      <c r="T81" s="16">
        <v>3338186.6228070101</v>
      </c>
      <c r="U81" s="16">
        <v>125958.02631579</v>
      </c>
      <c r="V81" s="16">
        <v>3.6360498499300599E-2</v>
      </c>
      <c r="W81" s="16">
        <v>1844984.7760496601</v>
      </c>
      <c r="X81" s="16">
        <v>1426995.3256217299</v>
      </c>
      <c r="Y81" s="16">
        <v>417989.45042792801</v>
      </c>
      <c r="Z81" s="16">
        <v>0.226554417062938</v>
      </c>
      <c r="AA81" s="16">
        <v>1208585.96491228</v>
      </c>
      <c r="AB81" s="16">
        <v>1207535.96491228</v>
      </c>
      <c r="AC81" s="16">
        <v>1050</v>
      </c>
      <c r="AD81" s="16">
        <v>8.6878387676478505E-4</v>
      </c>
      <c r="AE81" s="16">
        <v>614927.64817273</v>
      </c>
      <c r="AF81" s="16">
        <v>608152.52014640695</v>
      </c>
      <c r="AG81" s="16">
        <v>6775.1280263239696</v>
      </c>
      <c r="AH81" s="16">
        <v>1.1017764523121301E-2</v>
      </c>
      <c r="AI81" s="16">
        <v>85855.973309808396</v>
      </c>
      <c r="AJ81" s="16">
        <v>-325358.34909179597</v>
      </c>
      <c r="AK81" s="16">
        <v>614927.64817273</v>
      </c>
      <c r="AL81" s="16">
        <v>614927.64817273</v>
      </c>
      <c r="AM81" s="16">
        <v>614927.64817273</v>
      </c>
      <c r="AN81" s="16">
        <v>614927.64817273</v>
      </c>
      <c r="AO81" s="16">
        <v>614927.64817273</v>
      </c>
      <c r="AP81" s="16">
        <v>614927.64817273</v>
      </c>
      <c r="AQ81" s="16">
        <v>614927.64817273</v>
      </c>
      <c r="AR81" s="16">
        <v>614927.64817273</v>
      </c>
      <c r="AS81" s="16">
        <v>614927.64817273</v>
      </c>
      <c r="AT81" s="16">
        <v>614927.64817273</v>
      </c>
      <c r="AU81" s="16">
        <v>1208585.96491228</v>
      </c>
      <c r="AV81" s="16">
        <v>1208585.96491228</v>
      </c>
      <c r="AW81" s="16">
        <v>1208585.96491228</v>
      </c>
      <c r="AX81" s="16">
        <v>1208585.96491228</v>
      </c>
      <c r="AY81" s="16">
        <v>1208585.96491228</v>
      </c>
      <c r="AZ81" s="16">
        <v>1208585.96491228</v>
      </c>
      <c r="BA81" s="16">
        <v>1208585.96491228</v>
      </c>
      <c r="BB81" s="16">
        <v>1208585.96491228</v>
      </c>
      <c r="BC81" s="16">
        <v>1208585.96491228</v>
      </c>
      <c r="BD81" s="16">
        <v>1208585.96491228</v>
      </c>
    </row>
    <row r="82" spans="1:56" x14ac:dyDescent="0.25">
      <c r="A82" s="16" t="s">
        <v>226</v>
      </c>
      <c r="B82" s="16">
        <v>13174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 t="s">
        <v>797</v>
      </c>
      <c r="N82" s="16" t="s">
        <v>806</v>
      </c>
      <c r="O82" s="16" t="s">
        <v>3</v>
      </c>
      <c r="P82" s="16">
        <v>13174</v>
      </c>
      <c r="Q82" s="16">
        <v>2164419.2740000002</v>
      </c>
      <c r="R82" s="16">
        <v>156125.90441599899</v>
      </c>
      <c r="S82" s="16">
        <v>9850202.6315789409</v>
      </c>
      <c r="T82" s="16">
        <v>4018783.20175438</v>
      </c>
      <c r="U82" s="16">
        <v>5831419.4298245497</v>
      </c>
      <c r="V82" s="16">
        <v>0.59201009846533503</v>
      </c>
      <c r="W82" s="16">
        <v>6752317.4457834801</v>
      </c>
      <c r="X82" s="16">
        <v>1833625.7781565301</v>
      </c>
      <c r="Y82" s="16">
        <v>4918691.6676269397</v>
      </c>
      <c r="Z82" s="16">
        <v>0.72844496828247396</v>
      </c>
      <c r="AA82" s="16">
        <v>4552715.6578947296</v>
      </c>
      <c r="AB82" s="16">
        <v>1156555.7894736801</v>
      </c>
      <c r="AC82" s="16">
        <v>3396159.8684210498</v>
      </c>
      <c r="AD82" s="16">
        <v>0.74596353552892403</v>
      </c>
      <c r="AE82" s="16">
        <v>3174286.1355470298</v>
      </c>
      <c r="AF82" s="16">
        <v>579423.44448660105</v>
      </c>
      <c r="AG82" s="16">
        <v>2594862.6910604299</v>
      </c>
      <c r="AH82" s="16">
        <v>0.81746338554739395</v>
      </c>
      <c r="AI82" s="16">
        <v>2598146.4896109402</v>
      </c>
      <c r="AJ82" s="16">
        <v>274317.513044436</v>
      </c>
      <c r="AK82" s="16">
        <v>3174286.1355470298</v>
      </c>
      <c r="AL82" s="16">
        <v>3174286.1355470298</v>
      </c>
      <c r="AM82" s="16">
        <v>3174286.1355470298</v>
      </c>
      <c r="AN82" s="16">
        <v>3174286.1355470298</v>
      </c>
      <c r="AO82" s="16">
        <v>3174286.1355470298</v>
      </c>
      <c r="AP82" s="16">
        <v>3174286.1355470298</v>
      </c>
      <c r="AQ82" s="16">
        <v>3174286.1355470298</v>
      </c>
      <c r="AR82" s="16">
        <v>3174286.1355470298</v>
      </c>
      <c r="AS82" s="16">
        <v>3174286.1355470298</v>
      </c>
      <c r="AT82" s="16">
        <v>3174286.1355470298</v>
      </c>
      <c r="AU82" s="16">
        <v>4552715.6578947296</v>
      </c>
      <c r="AV82" s="16">
        <v>4552715.6578947296</v>
      </c>
      <c r="AW82" s="16">
        <v>4552715.6578947296</v>
      </c>
      <c r="AX82" s="16">
        <v>4552715.6578947296</v>
      </c>
      <c r="AY82" s="16">
        <v>4552715.6578947296</v>
      </c>
      <c r="AZ82" s="16">
        <v>4552715.6578947296</v>
      </c>
      <c r="BA82" s="16">
        <v>4552715.6578947296</v>
      </c>
      <c r="BB82" s="16">
        <v>4552715.6578947296</v>
      </c>
      <c r="BC82" s="16">
        <v>4552715.6578947296</v>
      </c>
      <c r="BD82" s="16">
        <v>4552715.6578947296</v>
      </c>
    </row>
    <row r="83" spans="1:56" x14ac:dyDescent="0.25">
      <c r="A83" s="16" t="s">
        <v>523</v>
      </c>
      <c r="B83" s="16">
        <v>13181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 t="s">
        <v>797</v>
      </c>
      <c r="N83" s="16" t="s">
        <v>806</v>
      </c>
      <c r="O83" s="16" t="s">
        <v>3</v>
      </c>
      <c r="P83" s="16">
        <v>13181</v>
      </c>
      <c r="Q83" s="16">
        <v>1056853.0149999999</v>
      </c>
      <c r="R83" s="16">
        <v>58547.2141559999</v>
      </c>
      <c r="S83" s="16">
        <v>3723477.63157894</v>
      </c>
      <c r="T83" s="16">
        <v>2118481.4473684202</v>
      </c>
      <c r="U83" s="16">
        <v>1604996.18421052</v>
      </c>
      <c r="V83" s="16">
        <v>0.43104762349006598</v>
      </c>
      <c r="W83" s="16">
        <v>5175873.7278161095</v>
      </c>
      <c r="X83" s="16">
        <v>2189547.2224079398</v>
      </c>
      <c r="Y83" s="16">
        <v>2986326.5054081702</v>
      </c>
      <c r="Z83" s="16">
        <v>0.57697051018827805</v>
      </c>
      <c r="AA83" s="16">
        <v>38021.754385964901</v>
      </c>
      <c r="AB83" s="16">
        <v>30916.491228070099</v>
      </c>
      <c r="AC83" s="16">
        <v>7105.2631578947303</v>
      </c>
      <c r="AD83" s="16">
        <v>0.18687362728631801</v>
      </c>
      <c r="AE83" s="16">
        <v>129720.762423308</v>
      </c>
      <c r="AF83" s="16">
        <v>65535.339016028702</v>
      </c>
      <c r="AG83" s="16">
        <v>64185.423407279501</v>
      </c>
      <c r="AH83" s="16">
        <v>0.49479684060002599</v>
      </c>
      <c r="AI83" s="16">
        <v>1870926.27619762</v>
      </c>
      <c r="AJ83" s="16">
        <v>-1051214.8058032701</v>
      </c>
      <c r="AK83" s="16">
        <v>129720.762423308</v>
      </c>
      <c r="AL83" s="16">
        <v>129720.762423308</v>
      </c>
      <c r="AM83" s="16">
        <v>129720.762423308</v>
      </c>
      <c r="AN83" s="16">
        <v>129720.762423308</v>
      </c>
      <c r="AO83" s="16">
        <v>129720.762423308</v>
      </c>
      <c r="AP83" s="16">
        <v>129720.762423308</v>
      </c>
      <c r="AQ83" s="16">
        <v>129720.762423308</v>
      </c>
      <c r="AR83" s="16">
        <v>129720.762423308</v>
      </c>
      <c r="AS83" s="16">
        <v>129720.762423308</v>
      </c>
      <c r="AT83" s="16">
        <v>129720.762423308</v>
      </c>
      <c r="AU83" s="16">
        <v>38021.754385964901</v>
      </c>
      <c r="AV83" s="16">
        <v>38021.754385964901</v>
      </c>
      <c r="AW83" s="16">
        <v>38021.754385964901</v>
      </c>
      <c r="AX83" s="16">
        <v>38021.754385964901</v>
      </c>
      <c r="AY83" s="16">
        <v>38021.754385964901</v>
      </c>
      <c r="AZ83" s="16">
        <v>38021.754385964901</v>
      </c>
      <c r="BA83" s="16">
        <v>38021.754385964901</v>
      </c>
      <c r="BB83" s="16">
        <v>38021.754385964901</v>
      </c>
      <c r="BC83" s="16">
        <v>38021.754385964901</v>
      </c>
      <c r="BD83" s="16">
        <v>38021.754385964901</v>
      </c>
    </row>
    <row r="84" spans="1:56" x14ac:dyDescent="0.25">
      <c r="A84" s="16" t="s">
        <v>619</v>
      </c>
      <c r="B84" s="16">
        <v>13185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 t="s">
        <v>797</v>
      </c>
      <c r="N84" s="16" t="s">
        <v>806</v>
      </c>
      <c r="O84" s="16" t="s">
        <v>3</v>
      </c>
      <c r="P84" s="16">
        <v>13185</v>
      </c>
      <c r="Q84" s="16">
        <v>652000</v>
      </c>
      <c r="R84" s="16">
        <v>78062.952207999901</v>
      </c>
      <c r="S84" s="16">
        <v>3960345.7894736798</v>
      </c>
      <c r="T84" s="16">
        <v>2609029.1228070101</v>
      </c>
      <c r="U84" s="16">
        <v>1351316.66666666</v>
      </c>
      <c r="V84" s="16">
        <v>0.34121178768236998</v>
      </c>
      <c r="W84" s="16">
        <v>2420102.1088771499</v>
      </c>
      <c r="X84" s="16">
        <v>712578.54057657102</v>
      </c>
      <c r="Y84" s="16">
        <v>1707523.5683005699</v>
      </c>
      <c r="Z84" s="16">
        <v>0.70555848120508202</v>
      </c>
      <c r="AA84" s="16">
        <v>595816.14035087696</v>
      </c>
      <c r="AB84" s="16">
        <v>595816.14035087696</v>
      </c>
      <c r="AC84" s="16">
        <v>0</v>
      </c>
      <c r="AD84" s="16">
        <v>0</v>
      </c>
      <c r="AE84" s="16">
        <v>31050.253612553399</v>
      </c>
      <c r="AF84" s="16">
        <v>31050.253612553399</v>
      </c>
      <c r="AG84" s="16">
        <v>0</v>
      </c>
      <c r="AH84" s="16">
        <v>0</v>
      </c>
      <c r="AI84" s="16">
        <v>977460.61609257897</v>
      </c>
      <c r="AJ84" s="16">
        <v>-730062.952208</v>
      </c>
      <c r="AK84" s="16">
        <v>31050.253612553399</v>
      </c>
      <c r="AL84" s="16">
        <v>31050.253612553399</v>
      </c>
      <c r="AM84" s="16">
        <v>31050.253612553399</v>
      </c>
      <c r="AN84" s="16">
        <v>31050.253612553399</v>
      </c>
      <c r="AO84" s="16">
        <v>31050.253612553399</v>
      </c>
      <c r="AP84" s="16">
        <v>31050.253612553399</v>
      </c>
      <c r="AQ84" s="16">
        <v>31050.253612553399</v>
      </c>
      <c r="AR84" s="16">
        <v>31050.253612553399</v>
      </c>
      <c r="AS84" s="16">
        <v>31050.253612553399</v>
      </c>
      <c r="AT84" s="16">
        <v>31050.253612553399</v>
      </c>
      <c r="AU84" s="16">
        <v>595816.14035087696</v>
      </c>
      <c r="AV84" s="16">
        <v>595816.14035087696</v>
      </c>
      <c r="AW84" s="16">
        <v>595816.14035087696</v>
      </c>
      <c r="AX84" s="16">
        <v>595816.14035087696</v>
      </c>
      <c r="AY84" s="16">
        <v>595816.14035087696</v>
      </c>
      <c r="AZ84" s="16">
        <v>595816.14035087696</v>
      </c>
      <c r="BA84" s="16">
        <v>595816.14035087696</v>
      </c>
      <c r="BB84" s="16">
        <v>595816.14035087696</v>
      </c>
      <c r="BC84" s="16">
        <v>595816.14035087696</v>
      </c>
      <c r="BD84" s="16">
        <v>595816.14035087696</v>
      </c>
    </row>
    <row r="85" spans="1:56" x14ac:dyDescent="0.25">
      <c r="A85" s="16" t="s">
        <v>620</v>
      </c>
      <c r="B85" s="16">
        <v>13186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 t="s">
        <v>797</v>
      </c>
      <c r="N85" s="16" t="s">
        <v>806</v>
      </c>
      <c r="O85" s="16" t="s">
        <v>3</v>
      </c>
      <c r="P85" s="16">
        <v>13186</v>
      </c>
      <c r="Q85" s="16">
        <v>380000</v>
      </c>
      <c r="R85" s="16">
        <v>39031.476103999899</v>
      </c>
      <c r="S85" s="16">
        <v>5629584.8684210498</v>
      </c>
      <c r="T85" s="16">
        <v>5175758.7280701697</v>
      </c>
      <c r="U85" s="16">
        <v>453826.14035087399</v>
      </c>
      <c r="V85" s="16">
        <v>8.0614494844299306E-2</v>
      </c>
      <c r="W85" s="16">
        <v>1692465.1609698499</v>
      </c>
      <c r="X85" s="16">
        <v>977681.11678078095</v>
      </c>
      <c r="Y85" s="16">
        <v>714784.04418907606</v>
      </c>
      <c r="Z85" s="16">
        <v>0.42233309179579998</v>
      </c>
      <c r="AA85" s="16">
        <v>3451159.51754385</v>
      </c>
      <c r="AB85" s="16">
        <v>3451159.51754385</v>
      </c>
      <c r="AC85" s="16">
        <v>0</v>
      </c>
      <c r="AD85" s="16">
        <v>0</v>
      </c>
      <c r="AE85" s="16">
        <v>175467.762271899</v>
      </c>
      <c r="AF85" s="16">
        <v>175467.762271899</v>
      </c>
      <c r="AG85" s="16">
        <v>0</v>
      </c>
      <c r="AH85" s="16">
        <v>0</v>
      </c>
      <c r="AI85" s="16">
        <v>295752.568085076</v>
      </c>
      <c r="AJ85" s="16">
        <v>-419031.476104</v>
      </c>
      <c r="AK85" s="16">
        <v>175467.762271899</v>
      </c>
      <c r="AL85" s="16">
        <v>175467.762271899</v>
      </c>
      <c r="AM85" s="16">
        <v>175467.762271899</v>
      </c>
      <c r="AN85" s="16">
        <v>175467.762271899</v>
      </c>
      <c r="AO85" s="16">
        <v>175467.762271899</v>
      </c>
      <c r="AP85" s="16">
        <v>175467.762271899</v>
      </c>
      <c r="AQ85" s="16">
        <v>175467.762271899</v>
      </c>
      <c r="AR85" s="16">
        <v>175467.762271899</v>
      </c>
      <c r="AS85" s="16">
        <v>175467.762271899</v>
      </c>
      <c r="AT85" s="16">
        <v>175467.762271899</v>
      </c>
      <c r="AU85" s="16">
        <v>3451159.51754385</v>
      </c>
      <c r="AV85" s="16">
        <v>3451159.51754385</v>
      </c>
      <c r="AW85" s="16">
        <v>3451159.51754385</v>
      </c>
      <c r="AX85" s="16">
        <v>3451159.51754385</v>
      </c>
      <c r="AY85" s="16">
        <v>3451159.51754385</v>
      </c>
      <c r="AZ85" s="16">
        <v>3451159.51754385</v>
      </c>
      <c r="BA85" s="16">
        <v>3451159.51754385</v>
      </c>
      <c r="BB85" s="16">
        <v>3451159.51754385</v>
      </c>
      <c r="BC85" s="16">
        <v>3451159.51754385</v>
      </c>
      <c r="BD85" s="16">
        <v>3451159.51754385</v>
      </c>
    </row>
    <row r="86" spans="1:56" x14ac:dyDescent="0.25">
      <c r="A86" s="16" t="s">
        <v>195</v>
      </c>
      <c r="B86" s="16">
        <v>13187</v>
      </c>
      <c r="C86" s="16">
        <v>0</v>
      </c>
      <c r="D86" s="16">
        <v>1</v>
      </c>
      <c r="E86" s="16">
        <v>1</v>
      </c>
      <c r="F86" s="16">
        <v>1</v>
      </c>
      <c r="G86" s="16">
        <v>1</v>
      </c>
      <c r="H86" s="16">
        <v>1</v>
      </c>
      <c r="I86" s="16">
        <v>1</v>
      </c>
      <c r="J86" s="16">
        <v>1</v>
      </c>
      <c r="K86" s="16">
        <v>1</v>
      </c>
      <c r="L86" s="16">
        <v>1</v>
      </c>
      <c r="M86" s="16" t="s">
        <v>797</v>
      </c>
      <c r="N86" s="16" t="s">
        <v>806</v>
      </c>
      <c r="O86" s="16" t="s">
        <v>3</v>
      </c>
      <c r="P86" s="16">
        <v>13187</v>
      </c>
      <c r="Q86" s="16">
        <v>1136791.504</v>
      </c>
      <c r="R86" s="16">
        <v>58547.2141559999</v>
      </c>
      <c r="S86" s="16">
        <v>17397354.035087701</v>
      </c>
      <c r="T86" s="16">
        <v>7501590.5263157897</v>
      </c>
      <c r="U86" s="16">
        <v>9895763.5087719299</v>
      </c>
      <c r="V86" s="16">
        <v>0.56880853771290296</v>
      </c>
      <c r="W86" s="16">
        <v>9577758.7454330996</v>
      </c>
      <c r="X86" s="16">
        <v>2808912.12699433</v>
      </c>
      <c r="Y86" s="16">
        <v>6768846.6184387598</v>
      </c>
      <c r="Z86" s="16">
        <v>0.706725529254566</v>
      </c>
      <c r="AA86" s="16">
        <v>11270059.342105201</v>
      </c>
      <c r="AB86" s="16">
        <v>3319199.8684210498</v>
      </c>
      <c r="AC86" s="16">
        <v>7950859.4736842103</v>
      </c>
      <c r="AD86" s="16">
        <v>0.70548514717926702</v>
      </c>
      <c r="AE86" s="16">
        <v>5999311.8673522901</v>
      </c>
      <c r="AF86" s="16">
        <v>1665126.7815849199</v>
      </c>
      <c r="AG86" s="16">
        <v>4334185.0857673697</v>
      </c>
      <c r="AH86" s="16">
        <v>0.72244703752668804</v>
      </c>
      <c r="AI86" s="16">
        <v>5573507.9006827604</v>
      </c>
      <c r="AJ86" s="16">
        <v>3138846.3680113698</v>
      </c>
      <c r="AK86" s="16">
        <v>5999311.8673522901</v>
      </c>
      <c r="AL86" s="16">
        <v>1665126.7815849199</v>
      </c>
      <c r="AM86" s="16">
        <v>1665126.7815849199</v>
      </c>
      <c r="AN86" s="16">
        <v>1665126.7815849199</v>
      </c>
      <c r="AO86" s="16">
        <v>1665126.7815849199</v>
      </c>
      <c r="AP86" s="16">
        <v>1665126.7815849199</v>
      </c>
      <c r="AQ86" s="16">
        <v>1665126.7815849199</v>
      </c>
      <c r="AR86" s="16">
        <v>1665126.7815849199</v>
      </c>
      <c r="AS86" s="16">
        <v>1665126.7815849199</v>
      </c>
      <c r="AT86" s="16">
        <v>1665126.7815849199</v>
      </c>
      <c r="AU86" s="16">
        <v>11270059.342105201</v>
      </c>
      <c r="AV86" s="16">
        <v>3319199.8684210498</v>
      </c>
      <c r="AW86" s="16">
        <v>3319199.8684210498</v>
      </c>
      <c r="AX86" s="16">
        <v>3319199.8684210498</v>
      </c>
      <c r="AY86" s="16">
        <v>3319199.8684210498</v>
      </c>
      <c r="AZ86" s="16">
        <v>3319199.8684210498</v>
      </c>
      <c r="BA86" s="16">
        <v>3319199.8684210498</v>
      </c>
      <c r="BB86" s="16">
        <v>3319199.8684210498</v>
      </c>
      <c r="BC86" s="16">
        <v>3319199.8684210498</v>
      </c>
      <c r="BD86" s="16">
        <v>3319199.8684210498</v>
      </c>
    </row>
    <row r="87" spans="1:56" x14ac:dyDescent="0.25">
      <c r="A87" s="16" t="s">
        <v>380</v>
      </c>
      <c r="B87" s="16">
        <v>13193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1</v>
      </c>
      <c r="I87" s="16">
        <v>1</v>
      </c>
      <c r="J87" s="16">
        <v>1</v>
      </c>
      <c r="K87" s="16">
        <v>1</v>
      </c>
      <c r="L87" s="16">
        <v>1</v>
      </c>
      <c r="M87" s="16" t="s">
        <v>797</v>
      </c>
      <c r="N87" s="16" t="s">
        <v>806</v>
      </c>
      <c r="O87" s="16" t="s">
        <v>3</v>
      </c>
      <c r="P87" s="16">
        <v>13193</v>
      </c>
      <c r="Q87" s="16">
        <v>380000</v>
      </c>
      <c r="R87" s="16">
        <v>39031.476103999899</v>
      </c>
      <c r="S87" s="16">
        <v>4436627.6754385903</v>
      </c>
      <c r="T87" s="16">
        <v>2376670.7456140299</v>
      </c>
      <c r="U87" s="16">
        <v>2059956.9298245599</v>
      </c>
      <c r="V87" s="16">
        <v>0.46430691969682097</v>
      </c>
      <c r="W87" s="16">
        <v>2403890.19463709</v>
      </c>
      <c r="X87" s="16">
        <v>1131478.0005381999</v>
      </c>
      <c r="Y87" s="16">
        <v>1272412.19409888</v>
      </c>
      <c r="Z87" s="16">
        <v>0.52931377520385303</v>
      </c>
      <c r="AA87" s="16">
        <v>2983519.2543859598</v>
      </c>
      <c r="AB87" s="16">
        <v>1461291.3596491199</v>
      </c>
      <c r="AC87" s="16">
        <v>1522227.8947368399</v>
      </c>
      <c r="AD87" s="16">
        <v>0.51021219068691004</v>
      </c>
      <c r="AE87" s="16">
        <v>923185.48444929998</v>
      </c>
      <c r="AF87" s="16">
        <v>435110.90260002803</v>
      </c>
      <c r="AG87" s="16">
        <v>488074.58184927102</v>
      </c>
      <c r="AH87" s="16">
        <v>0.528685285969826</v>
      </c>
      <c r="AI87" s="16">
        <v>853380.71799488401</v>
      </c>
      <c r="AJ87" s="16">
        <v>69043.105745271198</v>
      </c>
      <c r="AK87" s="16">
        <v>923185.48444929998</v>
      </c>
      <c r="AL87" s="16">
        <v>923185.48444929998</v>
      </c>
      <c r="AM87" s="16">
        <v>923185.48444929998</v>
      </c>
      <c r="AN87" s="16">
        <v>923185.48444929998</v>
      </c>
      <c r="AO87" s="16">
        <v>923185.48444929998</v>
      </c>
      <c r="AP87" s="16">
        <v>435110.90260002803</v>
      </c>
      <c r="AQ87" s="16">
        <v>435110.90260002803</v>
      </c>
      <c r="AR87" s="16">
        <v>435110.90260002803</v>
      </c>
      <c r="AS87" s="16">
        <v>435110.90260002803</v>
      </c>
      <c r="AT87" s="16">
        <v>435110.90260002803</v>
      </c>
      <c r="AU87" s="16">
        <v>2983519.2543859598</v>
      </c>
      <c r="AV87" s="16">
        <v>2983519.2543859598</v>
      </c>
      <c r="AW87" s="16">
        <v>2983519.2543859598</v>
      </c>
      <c r="AX87" s="16">
        <v>2983519.2543859598</v>
      </c>
      <c r="AY87" s="16">
        <v>2983519.2543859598</v>
      </c>
      <c r="AZ87" s="16">
        <v>1461291.3596491199</v>
      </c>
      <c r="BA87" s="16">
        <v>1461291.3596491199</v>
      </c>
      <c r="BB87" s="16">
        <v>1461291.3596491199</v>
      </c>
      <c r="BC87" s="16">
        <v>1461291.3596491199</v>
      </c>
      <c r="BD87" s="16">
        <v>1461291.3596491199</v>
      </c>
    </row>
    <row r="88" spans="1:56" x14ac:dyDescent="0.25">
      <c r="A88" s="16" t="s">
        <v>268</v>
      </c>
      <c r="B88" s="16">
        <v>13199</v>
      </c>
      <c r="C88" s="16">
        <v>0</v>
      </c>
      <c r="D88" s="16">
        <v>0</v>
      </c>
      <c r="E88" s="16">
        <v>1</v>
      </c>
      <c r="F88" s="16">
        <v>1</v>
      </c>
      <c r="G88" s="16">
        <v>1</v>
      </c>
      <c r="H88" s="16">
        <v>1</v>
      </c>
      <c r="I88" s="16">
        <v>1</v>
      </c>
      <c r="J88" s="16">
        <v>1</v>
      </c>
      <c r="K88" s="16">
        <v>1</v>
      </c>
      <c r="L88" s="16">
        <v>1</v>
      </c>
      <c r="M88" s="16" t="s">
        <v>797</v>
      </c>
      <c r="N88" s="16" t="s">
        <v>806</v>
      </c>
      <c r="O88" s="16" t="s">
        <v>3</v>
      </c>
      <c r="P88" s="16">
        <v>13199</v>
      </c>
      <c r="Q88" s="16">
        <v>576000</v>
      </c>
      <c r="R88" s="16">
        <v>58547.2141559999</v>
      </c>
      <c r="S88" s="16">
        <v>4816192.63157894</v>
      </c>
      <c r="T88" s="16">
        <v>2939745.1315789502</v>
      </c>
      <c r="U88" s="16">
        <v>1876447.49999999</v>
      </c>
      <c r="V88" s="16">
        <v>0.38961221934863</v>
      </c>
      <c r="W88" s="16">
        <v>4208347.7341342997</v>
      </c>
      <c r="X88" s="16">
        <v>1848025.43309522</v>
      </c>
      <c r="Y88" s="16">
        <v>2360322.3010390801</v>
      </c>
      <c r="Z88" s="16">
        <v>0.56086674632285805</v>
      </c>
      <c r="AA88" s="16">
        <v>2767936.4035087698</v>
      </c>
      <c r="AB88" s="16">
        <v>1193119.38596491</v>
      </c>
      <c r="AC88" s="16">
        <v>1574817.01754385</v>
      </c>
      <c r="AD88" s="16">
        <v>0.56894985576530699</v>
      </c>
      <c r="AE88" s="16">
        <v>2392215.2689451799</v>
      </c>
      <c r="AF88" s="16">
        <v>851823.28474891197</v>
      </c>
      <c r="AG88" s="16">
        <v>1540391.9841962601</v>
      </c>
      <c r="AH88" s="16">
        <v>0.64391863232086299</v>
      </c>
      <c r="AI88" s="16">
        <v>1725775.08688308</v>
      </c>
      <c r="AJ88" s="16">
        <v>905844.77004026796</v>
      </c>
      <c r="AK88" s="16">
        <v>2392215.2689451799</v>
      </c>
      <c r="AL88" s="16">
        <v>2392215.2689451799</v>
      </c>
      <c r="AM88" s="16">
        <v>851823.28474891197</v>
      </c>
      <c r="AN88" s="16">
        <v>851823.28474891197</v>
      </c>
      <c r="AO88" s="16">
        <v>851823.28474891197</v>
      </c>
      <c r="AP88" s="16">
        <v>851823.28474891197</v>
      </c>
      <c r="AQ88" s="16">
        <v>851823.28474891197</v>
      </c>
      <c r="AR88" s="16">
        <v>851823.28474891197</v>
      </c>
      <c r="AS88" s="16">
        <v>851823.28474891197</v>
      </c>
      <c r="AT88" s="16">
        <v>851823.28474891197</v>
      </c>
      <c r="AU88" s="16">
        <v>2767936.4035087698</v>
      </c>
      <c r="AV88" s="16">
        <v>2767936.4035087698</v>
      </c>
      <c r="AW88" s="16">
        <v>1193119.38596491</v>
      </c>
      <c r="AX88" s="16">
        <v>1193119.38596491</v>
      </c>
      <c r="AY88" s="16">
        <v>1193119.38596491</v>
      </c>
      <c r="AZ88" s="16">
        <v>1193119.38596491</v>
      </c>
      <c r="BA88" s="16">
        <v>1193119.38596491</v>
      </c>
      <c r="BB88" s="16">
        <v>1193119.38596491</v>
      </c>
      <c r="BC88" s="16">
        <v>1193119.38596491</v>
      </c>
      <c r="BD88" s="16">
        <v>1193119.38596491</v>
      </c>
    </row>
    <row r="89" spans="1:56" x14ac:dyDescent="0.25">
      <c r="A89" s="16" t="s">
        <v>625</v>
      </c>
      <c r="B89" s="16">
        <v>13201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 t="s">
        <v>797</v>
      </c>
      <c r="N89" s="16" t="s">
        <v>806</v>
      </c>
      <c r="O89" s="16" t="s">
        <v>3</v>
      </c>
      <c r="P89" s="16">
        <v>13201</v>
      </c>
      <c r="Q89" s="16">
        <v>500000</v>
      </c>
      <c r="R89" s="16">
        <v>39031.476103999899</v>
      </c>
      <c r="S89" s="16">
        <v>2472985.70175438</v>
      </c>
      <c r="T89" s="16">
        <v>1573720.6578947301</v>
      </c>
      <c r="U89" s="16">
        <v>899265.04385964898</v>
      </c>
      <c r="V89" s="16">
        <v>0.363635359161879</v>
      </c>
      <c r="W89" s="16">
        <v>5160902.4621960903</v>
      </c>
      <c r="X89" s="16">
        <v>2487735.5271326201</v>
      </c>
      <c r="Y89" s="16">
        <v>2673166.9350634599</v>
      </c>
      <c r="Z89" s="16">
        <v>0.51796501767754</v>
      </c>
      <c r="AA89" s="16">
        <v>18056.578947368402</v>
      </c>
      <c r="AB89" s="16">
        <v>18056.578947368402</v>
      </c>
      <c r="AC89" s="16">
        <v>0</v>
      </c>
      <c r="AD89" s="16">
        <v>0</v>
      </c>
      <c r="AE89" s="16">
        <v>354.68056811806002</v>
      </c>
      <c r="AF89" s="16">
        <v>354.68056811806002</v>
      </c>
      <c r="AG89" s="16">
        <v>0</v>
      </c>
      <c r="AH89" s="16">
        <v>0</v>
      </c>
      <c r="AI89" s="16">
        <v>2134135.4589594598</v>
      </c>
      <c r="AJ89" s="16">
        <v>-539031.476104</v>
      </c>
      <c r="AK89" s="16">
        <v>354.68056811806002</v>
      </c>
      <c r="AL89" s="16">
        <v>354.68056811806002</v>
      </c>
      <c r="AM89" s="16">
        <v>354.68056811806002</v>
      </c>
      <c r="AN89" s="16">
        <v>354.68056811806002</v>
      </c>
      <c r="AO89" s="16">
        <v>354.68056811806002</v>
      </c>
      <c r="AP89" s="16">
        <v>354.68056811806002</v>
      </c>
      <c r="AQ89" s="16">
        <v>354.68056811806002</v>
      </c>
      <c r="AR89" s="16">
        <v>354.68056811806002</v>
      </c>
      <c r="AS89" s="16">
        <v>354.68056811806002</v>
      </c>
      <c r="AT89" s="16">
        <v>354.68056811806002</v>
      </c>
      <c r="AU89" s="16">
        <v>18056.578947368402</v>
      </c>
      <c r="AV89" s="16">
        <v>18056.578947368402</v>
      </c>
      <c r="AW89" s="16">
        <v>18056.578947368402</v>
      </c>
      <c r="AX89" s="16">
        <v>18056.578947368402</v>
      </c>
      <c r="AY89" s="16">
        <v>18056.578947368402</v>
      </c>
      <c r="AZ89" s="16">
        <v>18056.578947368402</v>
      </c>
      <c r="BA89" s="16">
        <v>18056.578947368402</v>
      </c>
      <c r="BB89" s="16">
        <v>18056.578947368402</v>
      </c>
      <c r="BC89" s="16">
        <v>18056.578947368402</v>
      </c>
      <c r="BD89" s="16">
        <v>18056.578947368402</v>
      </c>
    </row>
    <row r="90" spans="1:56" x14ac:dyDescent="0.25">
      <c r="A90" s="16" t="s">
        <v>158</v>
      </c>
      <c r="B90" s="16">
        <v>13204</v>
      </c>
      <c r="C90" s="16">
        <v>1</v>
      </c>
      <c r="D90" s="16">
        <v>1</v>
      </c>
      <c r="E90" s="16">
        <v>1</v>
      </c>
      <c r="F90" s="16">
        <v>1</v>
      </c>
      <c r="G90" s="16">
        <v>1</v>
      </c>
      <c r="H90" s="16">
        <v>1</v>
      </c>
      <c r="I90" s="16">
        <v>1</v>
      </c>
      <c r="J90" s="16">
        <v>1</v>
      </c>
      <c r="K90" s="16">
        <v>1</v>
      </c>
      <c r="L90" s="16">
        <v>1</v>
      </c>
      <c r="M90" s="16" t="s">
        <v>797</v>
      </c>
      <c r="N90" s="16" t="s">
        <v>806</v>
      </c>
      <c r="O90" s="16" t="s">
        <v>3</v>
      </c>
      <c r="P90" s="16">
        <v>13204</v>
      </c>
      <c r="Q90" s="16">
        <v>830150.79200000002</v>
      </c>
      <c r="R90" s="16">
        <v>97578.690259999901</v>
      </c>
      <c r="S90" s="16">
        <v>34733309.166666597</v>
      </c>
      <c r="T90" s="16">
        <v>10990968.245614</v>
      </c>
      <c r="U90" s="16">
        <v>23742340.921052601</v>
      </c>
      <c r="V90" s="16">
        <v>0.68356115471537005</v>
      </c>
      <c r="W90" s="16">
        <v>14867202.3443608</v>
      </c>
      <c r="X90" s="16">
        <v>3226607.16152883</v>
      </c>
      <c r="Y90" s="16">
        <v>11640595.182832001</v>
      </c>
      <c r="Z90" s="16">
        <v>0.78297146384419203</v>
      </c>
      <c r="AA90" s="16">
        <v>23466614.3859649</v>
      </c>
      <c r="AB90" s="16">
        <v>5121000.8333333302</v>
      </c>
      <c r="AC90" s="16">
        <v>18345613.552631501</v>
      </c>
      <c r="AD90" s="16">
        <v>0.78177504649344898</v>
      </c>
      <c r="AE90" s="16">
        <v>7289803.11015232</v>
      </c>
      <c r="AF90" s="16">
        <v>1488381.03325751</v>
      </c>
      <c r="AG90" s="16">
        <v>5801422.0768948002</v>
      </c>
      <c r="AH90" s="16">
        <v>0.79582699137858903</v>
      </c>
      <c r="AI90" s="16">
        <v>10712865.700572001</v>
      </c>
      <c r="AJ90" s="16">
        <v>4873692.5946348002</v>
      </c>
      <c r="AK90" s="16">
        <v>1488381.03325751</v>
      </c>
      <c r="AL90" s="16">
        <v>1488381.03325751</v>
      </c>
      <c r="AM90" s="16">
        <v>1488381.03325751</v>
      </c>
      <c r="AN90" s="16">
        <v>1488381.03325751</v>
      </c>
      <c r="AO90" s="16">
        <v>1488381.03325751</v>
      </c>
      <c r="AP90" s="16">
        <v>1488381.03325751</v>
      </c>
      <c r="AQ90" s="16">
        <v>1488381.03325751</v>
      </c>
      <c r="AR90" s="16">
        <v>1488381.03325751</v>
      </c>
      <c r="AS90" s="16">
        <v>1488381.03325751</v>
      </c>
      <c r="AT90" s="16">
        <v>1488381.03325751</v>
      </c>
      <c r="AU90" s="16">
        <v>5121000.8333333302</v>
      </c>
      <c r="AV90" s="16">
        <v>5121000.8333333302</v>
      </c>
      <c r="AW90" s="16">
        <v>5121000.8333333302</v>
      </c>
      <c r="AX90" s="16">
        <v>5121000.8333333302</v>
      </c>
      <c r="AY90" s="16">
        <v>5121000.8333333302</v>
      </c>
      <c r="AZ90" s="16">
        <v>5121000.8333333302</v>
      </c>
      <c r="BA90" s="16">
        <v>5121000.8333333302</v>
      </c>
      <c r="BB90" s="16">
        <v>5121000.8333333302</v>
      </c>
      <c r="BC90" s="16">
        <v>5121000.8333333302</v>
      </c>
      <c r="BD90" s="16">
        <v>5121000.8333333302</v>
      </c>
    </row>
    <row r="91" spans="1:56" x14ac:dyDescent="0.25">
      <c r="A91" s="16" t="s">
        <v>281</v>
      </c>
      <c r="B91" s="16">
        <v>13205</v>
      </c>
      <c r="C91" s="16">
        <v>1</v>
      </c>
      <c r="D91" s="16">
        <v>1</v>
      </c>
      <c r="E91" s="16">
        <v>1</v>
      </c>
      <c r="F91" s="16">
        <v>1</v>
      </c>
      <c r="G91" s="16">
        <v>1</v>
      </c>
      <c r="H91" s="16">
        <v>1</v>
      </c>
      <c r="I91" s="16">
        <v>1</v>
      </c>
      <c r="J91" s="16">
        <v>1</v>
      </c>
      <c r="K91" s="16">
        <v>1</v>
      </c>
      <c r="L91" s="16">
        <v>1</v>
      </c>
      <c r="M91" s="16" t="s">
        <v>797</v>
      </c>
      <c r="N91" s="16" t="s">
        <v>806</v>
      </c>
      <c r="O91" s="16" t="s">
        <v>3</v>
      </c>
      <c r="P91" s="16">
        <v>13205</v>
      </c>
      <c r="Q91" s="16">
        <v>440000</v>
      </c>
      <c r="R91" s="16">
        <v>39031.476103999899</v>
      </c>
      <c r="S91" s="16">
        <v>9628740.1754385903</v>
      </c>
      <c r="T91" s="16">
        <v>5612628.9912280701</v>
      </c>
      <c r="U91" s="16">
        <v>4016111.1842105198</v>
      </c>
      <c r="V91" s="16">
        <v>0.41709622557424397</v>
      </c>
      <c r="W91" s="16">
        <v>8380636.8648490999</v>
      </c>
      <c r="X91" s="16">
        <v>3728247.97028476</v>
      </c>
      <c r="Y91" s="16">
        <v>4652388.8945643296</v>
      </c>
      <c r="Z91" s="16">
        <v>0.55513548308934002</v>
      </c>
      <c r="AA91" s="16">
        <v>5915682.6754385903</v>
      </c>
      <c r="AB91" s="16">
        <v>2921641.2280701702</v>
      </c>
      <c r="AC91" s="16">
        <v>2994041.4473684202</v>
      </c>
      <c r="AD91" s="16">
        <v>0.50611934608991405</v>
      </c>
      <c r="AE91" s="16">
        <v>5308608.8553656098</v>
      </c>
      <c r="AF91" s="16">
        <v>2498094.32591224</v>
      </c>
      <c r="AG91" s="16">
        <v>2810514.5294533698</v>
      </c>
      <c r="AH91" s="16">
        <v>0.52942580740577205</v>
      </c>
      <c r="AI91" s="16">
        <v>4173357.41846033</v>
      </c>
      <c r="AJ91" s="16">
        <v>2331483.0533493701</v>
      </c>
      <c r="AK91" s="16">
        <v>2498094.32591224</v>
      </c>
      <c r="AL91" s="16">
        <v>2498094.32591224</v>
      </c>
      <c r="AM91" s="16">
        <v>2498094.32591224</v>
      </c>
      <c r="AN91" s="16">
        <v>2498094.32591224</v>
      </c>
      <c r="AO91" s="16">
        <v>2498094.32591224</v>
      </c>
      <c r="AP91" s="16">
        <v>2498094.32591224</v>
      </c>
      <c r="AQ91" s="16">
        <v>2498094.32591224</v>
      </c>
      <c r="AR91" s="16">
        <v>2498094.32591224</v>
      </c>
      <c r="AS91" s="16">
        <v>2498094.32591224</v>
      </c>
      <c r="AT91" s="16">
        <v>2498094.32591224</v>
      </c>
      <c r="AU91" s="16">
        <v>2921641.2280701702</v>
      </c>
      <c r="AV91" s="16">
        <v>2921641.2280701702</v>
      </c>
      <c r="AW91" s="16">
        <v>2921641.2280701702</v>
      </c>
      <c r="AX91" s="16">
        <v>2921641.2280701702</v>
      </c>
      <c r="AY91" s="16">
        <v>2921641.2280701702</v>
      </c>
      <c r="AZ91" s="16">
        <v>2921641.2280701702</v>
      </c>
      <c r="BA91" s="16">
        <v>2921641.2280701702</v>
      </c>
      <c r="BB91" s="16">
        <v>2921641.2280701702</v>
      </c>
      <c r="BC91" s="16">
        <v>2921641.2280701702</v>
      </c>
      <c r="BD91" s="16">
        <v>2921641.2280701702</v>
      </c>
    </row>
    <row r="92" spans="1:56" x14ac:dyDescent="0.25">
      <c r="A92" s="16" t="s">
        <v>488</v>
      </c>
      <c r="B92" s="16">
        <v>13207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 t="s">
        <v>797</v>
      </c>
      <c r="N92" s="16" t="s">
        <v>806</v>
      </c>
      <c r="O92" s="16" t="s">
        <v>3</v>
      </c>
      <c r="P92" s="16">
        <v>13207</v>
      </c>
      <c r="Q92" s="16">
        <v>576000</v>
      </c>
      <c r="R92" s="16">
        <v>58547.2141559999</v>
      </c>
      <c r="S92" s="16">
        <v>11072928.596491201</v>
      </c>
      <c r="T92" s="16">
        <v>9902034.9561403506</v>
      </c>
      <c r="U92" s="16">
        <v>1170893.6403508701</v>
      </c>
      <c r="V92" s="16">
        <v>0.105743808437625</v>
      </c>
      <c r="W92" s="16">
        <v>4188322.7908318602</v>
      </c>
      <c r="X92" s="16">
        <v>2077283.4964330599</v>
      </c>
      <c r="Y92" s="16">
        <v>2111039.2943987902</v>
      </c>
      <c r="Z92" s="16">
        <v>0.50402975124548899</v>
      </c>
      <c r="AA92" s="16">
        <v>5454404.5175438598</v>
      </c>
      <c r="AB92" s="16">
        <v>5407653.20175438</v>
      </c>
      <c r="AC92" s="16">
        <v>46751.315789473199</v>
      </c>
      <c r="AD92" s="16">
        <v>8.5712960304098508E-3</v>
      </c>
      <c r="AE92" s="16">
        <v>555357.39862634195</v>
      </c>
      <c r="AF92" s="16">
        <v>443627.21713959699</v>
      </c>
      <c r="AG92" s="16">
        <v>111730.181486745</v>
      </c>
      <c r="AH92" s="16">
        <v>0.20118608622682699</v>
      </c>
      <c r="AI92" s="16">
        <v>1476492.08024279</v>
      </c>
      <c r="AJ92" s="16">
        <v>-522817.032669254</v>
      </c>
      <c r="AK92" s="16">
        <v>555357.39862634195</v>
      </c>
      <c r="AL92" s="16">
        <v>555357.39862634195</v>
      </c>
      <c r="AM92" s="16">
        <v>555357.39862634195</v>
      </c>
      <c r="AN92" s="16">
        <v>555357.39862634195</v>
      </c>
      <c r="AO92" s="16">
        <v>555357.39862634195</v>
      </c>
      <c r="AP92" s="16">
        <v>555357.39862634195</v>
      </c>
      <c r="AQ92" s="16">
        <v>555357.39862634195</v>
      </c>
      <c r="AR92" s="16">
        <v>555357.39862634195</v>
      </c>
      <c r="AS92" s="16">
        <v>555357.39862634195</v>
      </c>
      <c r="AT92" s="16">
        <v>555357.39862634195</v>
      </c>
      <c r="AU92" s="16">
        <v>5454404.5175438598</v>
      </c>
      <c r="AV92" s="16">
        <v>5454404.5175438598</v>
      </c>
      <c r="AW92" s="16">
        <v>5454404.5175438598</v>
      </c>
      <c r="AX92" s="16">
        <v>5454404.5175438598</v>
      </c>
      <c r="AY92" s="16">
        <v>5454404.5175438598</v>
      </c>
      <c r="AZ92" s="16">
        <v>5454404.5175438598</v>
      </c>
      <c r="BA92" s="16">
        <v>5454404.5175438598</v>
      </c>
      <c r="BB92" s="16">
        <v>5454404.5175438598</v>
      </c>
      <c r="BC92" s="16">
        <v>5454404.5175438598</v>
      </c>
      <c r="BD92" s="16">
        <v>5454404.5175438598</v>
      </c>
    </row>
    <row r="93" spans="1:56" x14ac:dyDescent="0.25">
      <c r="A93" s="16" t="s">
        <v>518</v>
      </c>
      <c r="B93" s="16">
        <v>13210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 t="s">
        <v>797</v>
      </c>
      <c r="N93" s="16" t="s">
        <v>806</v>
      </c>
      <c r="O93" s="16" t="s">
        <v>3</v>
      </c>
      <c r="P93" s="16">
        <v>13210</v>
      </c>
      <c r="Q93" s="16">
        <v>2150527.1370000001</v>
      </c>
      <c r="R93" s="16">
        <v>39031.476103999899</v>
      </c>
      <c r="S93" s="16">
        <v>7704581.0087719196</v>
      </c>
      <c r="T93" s="16">
        <v>5121431.1842105202</v>
      </c>
      <c r="U93" s="16">
        <v>2583149.8245613901</v>
      </c>
      <c r="V93" s="16">
        <v>0.33527453622985998</v>
      </c>
      <c r="W93" s="16">
        <v>6514705.4171057697</v>
      </c>
      <c r="X93" s="16">
        <v>2638152.1719593299</v>
      </c>
      <c r="Y93" s="16">
        <v>3876553.2451464399</v>
      </c>
      <c r="Z93" s="16">
        <v>0.59504659028291695</v>
      </c>
      <c r="AA93" s="16">
        <v>1277021.4912280701</v>
      </c>
      <c r="AB93" s="16">
        <v>1187053.07017543</v>
      </c>
      <c r="AC93" s="16">
        <v>89968.421052631602</v>
      </c>
      <c r="AD93" s="16">
        <v>7.0451767390470404E-2</v>
      </c>
      <c r="AE93" s="16">
        <v>148128.240304871</v>
      </c>
      <c r="AF93" s="16">
        <v>74111.492884366293</v>
      </c>
      <c r="AG93" s="16">
        <v>74016.747420504995</v>
      </c>
      <c r="AH93" s="16">
        <v>0.49968019108420397</v>
      </c>
      <c r="AI93" s="16">
        <v>1686994.6320424399</v>
      </c>
      <c r="AJ93" s="16">
        <v>-2115541.8656834899</v>
      </c>
      <c r="AK93" s="16">
        <v>148128.240304871</v>
      </c>
      <c r="AL93" s="16">
        <v>148128.240304871</v>
      </c>
      <c r="AM93" s="16">
        <v>148128.240304871</v>
      </c>
      <c r="AN93" s="16">
        <v>148128.240304871</v>
      </c>
      <c r="AO93" s="16">
        <v>148128.240304871</v>
      </c>
      <c r="AP93" s="16">
        <v>148128.240304871</v>
      </c>
      <c r="AQ93" s="16">
        <v>148128.240304871</v>
      </c>
      <c r="AR93" s="16">
        <v>148128.240304871</v>
      </c>
      <c r="AS93" s="16">
        <v>148128.240304871</v>
      </c>
      <c r="AT93" s="16">
        <v>148128.240304871</v>
      </c>
      <c r="AU93" s="16">
        <v>1277021.4912280701</v>
      </c>
      <c r="AV93" s="16">
        <v>1277021.4912280701</v>
      </c>
      <c r="AW93" s="16">
        <v>1277021.4912280701</v>
      </c>
      <c r="AX93" s="16">
        <v>1277021.4912280701</v>
      </c>
      <c r="AY93" s="16">
        <v>1277021.4912280701</v>
      </c>
      <c r="AZ93" s="16">
        <v>1277021.4912280701</v>
      </c>
      <c r="BA93" s="16">
        <v>1277021.4912280701</v>
      </c>
      <c r="BB93" s="16">
        <v>1277021.4912280701</v>
      </c>
      <c r="BC93" s="16">
        <v>1277021.4912280701</v>
      </c>
      <c r="BD93" s="16">
        <v>1277021.4912280701</v>
      </c>
    </row>
    <row r="94" spans="1:56" x14ac:dyDescent="0.25">
      <c r="A94" s="16" t="s">
        <v>330</v>
      </c>
      <c r="B94" s="16">
        <v>13218</v>
      </c>
      <c r="C94" s="16">
        <v>0</v>
      </c>
      <c r="D94" s="16">
        <v>0</v>
      </c>
      <c r="E94" s="16">
        <v>0</v>
      </c>
      <c r="F94" s="16">
        <v>1</v>
      </c>
      <c r="G94" s="16">
        <v>1</v>
      </c>
      <c r="H94" s="16">
        <v>1</v>
      </c>
      <c r="I94" s="16">
        <v>1</v>
      </c>
      <c r="J94" s="16">
        <v>1</v>
      </c>
      <c r="K94" s="16">
        <v>1</v>
      </c>
      <c r="L94" s="16">
        <v>1</v>
      </c>
      <c r="M94" s="16" t="s">
        <v>797</v>
      </c>
      <c r="N94" s="16" t="s">
        <v>806</v>
      </c>
      <c r="O94" s="16" t="s">
        <v>3</v>
      </c>
      <c r="P94" s="16">
        <v>13218</v>
      </c>
      <c r="Q94" s="16">
        <v>572000</v>
      </c>
      <c r="R94" s="16">
        <v>78062.952207999901</v>
      </c>
      <c r="S94" s="16">
        <v>7048145.7456140397</v>
      </c>
      <c r="T94" s="16">
        <v>4650912.2368420996</v>
      </c>
      <c r="U94" s="16">
        <v>2397233.5087719299</v>
      </c>
      <c r="V94" s="16">
        <v>0.340122579085952</v>
      </c>
      <c r="W94" s="16">
        <v>5637510.6876314301</v>
      </c>
      <c r="X94" s="16">
        <v>1999960.9606912001</v>
      </c>
      <c r="Y94" s="16">
        <v>3637549.72694023</v>
      </c>
      <c r="Z94" s="16">
        <v>0.64524041345427996</v>
      </c>
      <c r="AA94" s="16">
        <v>1533412.63157894</v>
      </c>
      <c r="AB94" s="16">
        <v>857636.84210526303</v>
      </c>
      <c r="AC94" s="16">
        <v>675775.78947368299</v>
      </c>
      <c r="AD94" s="16">
        <v>0.440700549582561</v>
      </c>
      <c r="AE94" s="16">
        <v>1364643.05862379</v>
      </c>
      <c r="AF94" s="16">
        <v>398603.87387106498</v>
      </c>
      <c r="AG94" s="16">
        <v>966039.18475273298</v>
      </c>
      <c r="AH94" s="16">
        <v>0.70790612874765502</v>
      </c>
      <c r="AI94" s="16">
        <v>2987486.7747322302</v>
      </c>
      <c r="AJ94" s="16">
        <v>315976.23254473298</v>
      </c>
      <c r="AK94" s="16">
        <v>1364643.05862379</v>
      </c>
      <c r="AL94" s="16">
        <v>1364643.05862379</v>
      </c>
      <c r="AM94" s="16">
        <v>1364643.05862379</v>
      </c>
      <c r="AN94" s="16">
        <v>398603.87387106498</v>
      </c>
      <c r="AO94" s="16">
        <v>398603.87387106498</v>
      </c>
      <c r="AP94" s="16">
        <v>398603.87387106498</v>
      </c>
      <c r="AQ94" s="16">
        <v>398603.87387106498</v>
      </c>
      <c r="AR94" s="16">
        <v>398603.87387106498</v>
      </c>
      <c r="AS94" s="16">
        <v>398603.87387106498</v>
      </c>
      <c r="AT94" s="16">
        <v>398603.87387106498</v>
      </c>
      <c r="AU94" s="16">
        <v>1533412.63157894</v>
      </c>
      <c r="AV94" s="16">
        <v>1533412.63157894</v>
      </c>
      <c r="AW94" s="16">
        <v>1533412.63157894</v>
      </c>
      <c r="AX94" s="16">
        <v>857636.84210526303</v>
      </c>
      <c r="AY94" s="16">
        <v>857636.84210526303</v>
      </c>
      <c r="AZ94" s="16">
        <v>857636.84210526303</v>
      </c>
      <c r="BA94" s="16">
        <v>857636.84210526303</v>
      </c>
      <c r="BB94" s="16">
        <v>857636.84210526303</v>
      </c>
      <c r="BC94" s="16">
        <v>857636.84210526303</v>
      </c>
      <c r="BD94" s="16">
        <v>857636.84210526303</v>
      </c>
    </row>
    <row r="95" spans="1:56" x14ac:dyDescent="0.25">
      <c r="A95" s="16" t="s">
        <v>410</v>
      </c>
      <c r="B95" s="16">
        <v>13226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 t="s">
        <v>797</v>
      </c>
      <c r="N95" s="16" t="s">
        <v>806</v>
      </c>
      <c r="O95" s="16" t="s">
        <v>3</v>
      </c>
      <c r="P95" s="16">
        <v>13226</v>
      </c>
      <c r="Q95" s="16">
        <v>901660.98600000003</v>
      </c>
      <c r="R95" s="16">
        <v>58547.2141559999</v>
      </c>
      <c r="S95" s="16">
        <v>10737833.728070101</v>
      </c>
      <c r="T95" s="16">
        <v>6132615.7894736798</v>
      </c>
      <c r="U95" s="16">
        <v>4605217.9385964898</v>
      </c>
      <c r="V95" s="16">
        <v>0.428877747152837</v>
      </c>
      <c r="W95" s="16">
        <v>14659093.7473238</v>
      </c>
      <c r="X95" s="16">
        <v>4590180.99726512</v>
      </c>
      <c r="Y95" s="16">
        <v>10068912.750058699</v>
      </c>
      <c r="Z95" s="16">
        <v>0.68687143445664101</v>
      </c>
      <c r="AA95" s="16">
        <v>1741386.5789473599</v>
      </c>
      <c r="AB95" s="16">
        <v>1315304.6491228</v>
      </c>
      <c r="AC95" s="16">
        <v>426081.929824561</v>
      </c>
      <c r="AD95" s="16">
        <v>0.24467969087146499</v>
      </c>
      <c r="AE95" s="16">
        <v>779788.161550786</v>
      </c>
      <c r="AF95" s="16">
        <v>481494.2512386</v>
      </c>
      <c r="AG95" s="16">
        <v>298293.91031218501</v>
      </c>
      <c r="AH95" s="16">
        <v>0.38253198114595699</v>
      </c>
      <c r="AI95" s="16">
        <v>9108704.5503027197</v>
      </c>
      <c r="AJ95" s="16">
        <v>-661914.28944381396</v>
      </c>
      <c r="AK95" s="16">
        <v>779788.161550786</v>
      </c>
      <c r="AL95" s="16">
        <v>779788.161550786</v>
      </c>
      <c r="AM95" s="16">
        <v>779788.161550786</v>
      </c>
      <c r="AN95" s="16">
        <v>779788.161550786</v>
      </c>
      <c r="AO95" s="16">
        <v>779788.161550786</v>
      </c>
      <c r="AP95" s="16">
        <v>779788.161550786</v>
      </c>
      <c r="AQ95" s="16">
        <v>779788.161550786</v>
      </c>
      <c r="AR95" s="16">
        <v>779788.161550786</v>
      </c>
      <c r="AS95" s="16">
        <v>779788.161550786</v>
      </c>
      <c r="AT95" s="16">
        <v>779788.161550786</v>
      </c>
      <c r="AU95" s="16">
        <v>1741386.5789473599</v>
      </c>
      <c r="AV95" s="16">
        <v>1741386.5789473599</v>
      </c>
      <c r="AW95" s="16">
        <v>1741386.5789473599</v>
      </c>
      <c r="AX95" s="16">
        <v>1741386.5789473599</v>
      </c>
      <c r="AY95" s="16">
        <v>1741386.5789473599</v>
      </c>
      <c r="AZ95" s="16">
        <v>1741386.5789473599</v>
      </c>
      <c r="BA95" s="16">
        <v>1741386.5789473599</v>
      </c>
      <c r="BB95" s="16">
        <v>1741386.5789473599</v>
      </c>
      <c r="BC95" s="16">
        <v>1741386.5789473599</v>
      </c>
      <c r="BD95" s="16">
        <v>1741386.5789473599</v>
      </c>
    </row>
    <row r="96" spans="1:56" x14ac:dyDescent="0.25">
      <c r="A96" s="16" t="s">
        <v>877</v>
      </c>
      <c r="B96" s="16">
        <v>13227</v>
      </c>
      <c r="C96" s="16">
        <v>1</v>
      </c>
      <c r="D96" s="16">
        <v>1</v>
      </c>
      <c r="E96" s="16">
        <v>1</v>
      </c>
      <c r="F96" s="16">
        <v>1</v>
      </c>
      <c r="G96" s="16">
        <v>1</v>
      </c>
      <c r="H96" s="16">
        <v>1</v>
      </c>
      <c r="I96" s="16">
        <v>1</v>
      </c>
      <c r="J96" s="16">
        <v>1</v>
      </c>
      <c r="K96" s="16">
        <v>1</v>
      </c>
      <c r="L96" s="16">
        <v>1</v>
      </c>
      <c r="M96" s="16" t="s">
        <v>797</v>
      </c>
      <c r="N96" s="16" t="s">
        <v>806</v>
      </c>
      <c r="O96" s="16" t="s">
        <v>3</v>
      </c>
      <c r="P96" s="16">
        <v>13227</v>
      </c>
      <c r="Q96" s="16">
        <v>414000</v>
      </c>
      <c r="R96" s="16">
        <v>28133.477118120001</v>
      </c>
      <c r="S96" s="16">
        <v>22204408.684210502</v>
      </c>
      <c r="T96" s="16">
        <v>9651480.6578947399</v>
      </c>
      <c r="U96" s="16">
        <v>12552928.0263157</v>
      </c>
      <c r="V96" s="16">
        <v>0.56533493887824704</v>
      </c>
      <c r="W96" s="16">
        <v>10440570.985129099</v>
      </c>
      <c r="X96" s="16">
        <v>3388403.25938761</v>
      </c>
      <c r="Y96" s="16">
        <v>7052167.7257415</v>
      </c>
      <c r="Z96" s="16">
        <v>0.67545805069341103</v>
      </c>
      <c r="AA96" s="16">
        <v>16163860.350877101</v>
      </c>
      <c r="AB96" s="16">
        <v>4754885.4385964898</v>
      </c>
      <c r="AC96" s="16">
        <v>11408974.912280699</v>
      </c>
      <c r="AD96" s="16">
        <v>0.70583231137984603</v>
      </c>
      <c r="AE96" s="16">
        <v>7891124.4309008503</v>
      </c>
      <c r="AF96" s="16">
        <v>2303290.1555376099</v>
      </c>
      <c r="AG96" s="16">
        <v>5587834.2753632301</v>
      </c>
      <c r="AH96" s="16">
        <v>0.70811635582399801</v>
      </c>
      <c r="AI96" s="16">
        <v>6610034.2486233804</v>
      </c>
      <c r="AJ96" s="16">
        <v>5145700.7982451096</v>
      </c>
      <c r="AK96" s="16">
        <v>2303290.1555376099</v>
      </c>
      <c r="AL96" s="16">
        <v>2303290.1555376099</v>
      </c>
      <c r="AM96" s="16">
        <v>2303290.1555376099</v>
      </c>
      <c r="AN96" s="16">
        <v>2303290.1555376099</v>
      </c>
      <c r="AO96" s="16">
        <v>2303290.1555376099</v>
      </c>
      <c r="AP96" s="16">
        <v>2303290.1555376099</v>
      </c>
      <c r="AQ96" s="16">
        <v>2303290.1555376099</v>
      </c>
      <c r="AR96" s="16">
        <v>2303290.1555376099</v>
      </c>
      <c r="AS96" s="16">
        <v>2303290.1555376099</v>
      </c>
      <c r="AT96" s="16">
        <v>2303290.1555376099</v>
      </c>
      <c r="AU96" s="16">
        <v>4754885.4385964898</v>
      </c>
      <c r="AV96" s="16">
        <v>4754885.4385964898</v>
      </c>
      <c r="AW96" s="16">
        <v>4754885.4385964898</v>
      </c>
      <c r="AX96" s="16">
        <v>4754885.4385964898</v>
      </c>
      <c r="AY96" s="16">
        <v>4754885.4385964898</v>
      </c>
      <c r="AZ96" s="16">
        <v>4754885.4385964898</v>
      </c>
      <c r="BA96" s="16">
        <v>4754885.4385964898</v>
      </c>
      <c r="BB96" s="16">
        <v>4754885.4385964898</v>
      </c>
      <c r="BC96" s="16">
        <v>4754885.4385964898</v>
      </c>
      <c r="BD96" s="16">
        <v>4754885.4385964898</v>
      </c>
    </row>
    <row r="97" spans="1:56" x14ac:dyDescent="0.25">
      <c r="A97" s="16" t="s">
        <v>448</v>
      </c>
      <c r="B97" s="16">
        <v>13228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 t="s">
        <v>797</v>
      </c>
      <c r="N97" s="16" t="s">
        <v>806</v>
      </c>
      <c r="O97" s="16" t="s">
        <v>3</v>
      </c>
      <c r="P97" s="16">
        <v>13228</v>
      </c>
      <c r="Q97" s="16">
        <v>456000</v>
      </c>
      <c r="R97" s="16">
        <v>58547.2141559999</v>
      </c>
      <c r="S97" s="16">
        <v>2835986.5789473602</v>
      </c>
      <c r="T97" s="16">
        <v>1684261.5789473599</v>
      </c>
      <c r="U97" s="16">
        <v>1151724.99999999</v>
      </c>
      <c r="V97" s="16">
        <v>0.40611087815072899</v>
      </c>
      <c r="W97" s="16">
        <v>6350125.5540548097</v>
      </c>
      <c r="X97" s="16">
        <v>3030152.8011595602</v>
      </c>
      <c r="Y97" s="16">
        <v>3319972.7528952402</v>
      </c>
      <c r="Z97" s="16">
        <v>0.52282001743655404</v>
      </c>
      <c r="AA97" s="16">
        <v>144928.85964912199</v>
      </c>
      <c r="AB97" s="16">
        <v>67741.140350877205</v>
      </c>
      <c r="AC97" s="16">
        <v>77187.719298245502</v>
      </c>
      <c r="AD97" s="16">
        <v>0.53259039976661204</v>
      </c>
      <c r="AE97" s="16">
        <v>273227.16419267602</v>
      </c>
      <c r="AF97" s="16">
        <v>88534.694844808095</v>
      </c>
      <c r="AG97" s="16">
        <v>184692.469347868</v>
      </c>
      <c r="AH97" s="16">
        <v>0.675966717634362</v>
      </c>
      <c r="AI97" s="16">
        <v>2805425.5387392398</v>
      </c>
      <c r="AJ97" s="16">
        <v>-329854.74480813101</v>
      </c>
      <c r="AK97" s="16">
        <v>273227.16419267602</v>
      </c>
      <c r="AL97" s="16">
        <v>273227.16419267602</v>
      </c>
      <c r="AM97" s="16">
        <v>273227.16419267602</v>
      </c>
      <c r="AN97" s="16">
        <v>273227.16419267602</v>
      </c>
      <c r="AO97" s="16">
        <v>273227.16419267602</v>
      </c>
      <c r="AP97" s="16">
        <v>273227.16419267602</v>
      </c>
      <c r="AQ97" s="16">
        <v>273227.16419267602</v>
      </c>
      <c r="AR97" s="16">
        <v>273227.16419267602</v>
      </c>
      <c r="AS97" s="16">
        <v>273227.16419267602</v>
      </c>
      <c r="AT97" s="16">
        <v>273227.16419267602</v>
      </c>
      <c r="AU97" s="16">
        <v>144928.85964912199</v>
      </c>
      <c r="AV97" s="16">
        <v>144928.85964912199</v>
      </c>
      <c r="AW97" s="16">
        <v>144928.85964912199</v>
      </c>
      <c r="AX97" s="16">
        <v>144928.85964912199</v>
      </c>
      <c r="AY97" s="16">
        <v>144928.85964912199</v>
      </c>
      <c r="AZ97" s="16">
        <v>144928.85964912199</v>
      </c>
      <c r="BA97" s="16">
        <v>144928.85964912199</v>
      </c>
      <c r="BB97" s="16">
        <v>144928.85964912199</v>
      </c>
      <c r="BC97" s="16">
        <v>144928.85964912199</v>
      </c>
      <c r="BD97" s="16">
        <v>144928.85964912199</v>
      </c>
    </row>
    <row r="98" spans="1:56" x14ac:dyDescent="0.25">
      <c r="A98" s="16" t="s">
        <v>355</v>
      </c>
      <c r="B98" s="16">
        <v>13229</v>
      </c>
      <c r="C98" s="16">
        <v>0</v>
      </c>
      <c r="D98" s="16">
        <v>0</v>
      </c>
      <c r="E98" s="16">
        <v>0</v>
      </c>
      <c r="F98" s="16">
        <v>1</v>
      </c>
      <c r="G98" s="16">
        <v>1</v>
      </c>
      <c r="H98" s="16">
        <v>1</v>
      </c>
      <c r="I98" s="16">
        <v>1</v>
      </c>
      <c r="J98" s="16">
        <v>1</v>
      </c>
      <c r="K98" s="16">
        <v>1</v>
      </c>
      <c r="L98" s="16">
        <v>1</v>
      </c>
      <c r="M98" s="16" t="s">
        <v>797</v>
      </c>
      <c r="N98" s="16" t="s">
        <v>806</v>
      </c>
      <c r="O98" s="16" t="s">
        <v>3</v>
      </c>
      <c r="P98" s="16">
        <v>13229</v>
      </c>
      <c r="Q98" s="16">
        <v>109560</v>
      </c>
      <c r="R98" s="16">
        <v>28133.477118120001</v>
      </c>
      <c r="S98" s="16">
        <v>7366469.0350877196</v>
      </c>
      <c r="T98" s="16">
        <v>5405601.6666666605</v>
      </c>
      <c r="U98" s="16">
        <v>1960867.36842105</v>
      </c>
      <c r="V98" s="16">
        <v>0.26618823198483799</v>
      </c>
      <c r="W98" s="16">
        <v>6230146.6862013396</v>
      </c>
      <c r="X98" s="16">
        <v>3351840.7089204998</v>
      </c>
      <c r="Y98" s="16">
        <v>2878305.97728083</v>
      </c>
      <c r="Z98" s="16">
        <v>0.46199650221009397</v>
      </c>
      <c r="AA98" s="16">
        <v>1567272.1491228</v>
      </c>
      <c r="AB98" s="16">
        <v>1059823.4210526301</v>
      </c>
      <c r="AC98" s="16">
        <v>507448.72807017498</v>
      </c>
      <c r="AD98" s="16">
        <v>0.32377831020234199</v>
      </c>
      <c r="AE98" s="16">
        <v>697533.91147501406</v>
      </c>
      <c r="AF98" s="16">
        <v>353835.98678660701</v>
      </c>
      <c r="AG98" s="16">
        <v>343697.924688406</v>
      </c>
      <c r="AH98" s="16">
        <v>0.49273292528763002</v>
      </c>
      <c r="AI98" s="16">
        <v>2740612.50016271</v>
      </c>
      <c r="AJ98" s="16">
        <v>206004.44757028599</v>
      </c>
      <c r="AK98" s="16">
        <v>697533.91147501406</v>
      </c>
      <c r="AL98" s="16">
        <v>697533.91147501406</v>
      </c>
      <c r="AM98" s="16">
        <v>697533.91147501406</v>
      </c>
      <c r="AN98" s="16">
        <v>353835.98678660701</v>
      </c>
      <c r="AO98" s="16">
        <v>353835.98678660701</v>
      </c>
      <c r="AP98" s="16">
        <v>353835.98678660701</v>
      </c>
      <c r="AQ98" s="16">
        <v>353835.98678660701</v>
      </c>
      <c r="AR98" s="16">
        <v>353835.98678660701</v>
      </c>
      <c r="AS98" s="16">
        <v>353835.98678660701</v>
      </c>
      <c r="AT98" s="16">
        <v>353835.98678660701</v>
      </c>
      <c r="AU98" s="16">
        <v>1567272.1491228</v>
      </c>
      <c r="AV98" s="16">
        <v>1567272.1491228</v>
      </c>
      <c r="AW98" s="16">
        <v>1567272.1491228</v>
      </c>
      <c r="AX98" s="16">
        <v>1059823.4210526301</v>
      </c>
      <c r="AY98" s="16">
        <v>1059823.4210526301</v>
      </c>
      <c r="AZ98" s="16">
        <v>1059823.4210526301</v>
      </c>
      <c r="BA98" s="16">
        <v>1059823.4210526301</v>
      </c>
      <c r="BB98" s="16">
        <v>1059823.4210526301</v>
      </c>
      <c r="BC98" s="16">
        <v>1059823.4210526301</v>
      </c>
      <c r="BD98" s="16">
        <v>1059823.4210526301</v>
      </c>
    </row>
    <row r="99" spans="1:56" x14ac:dyDescent="0.25">
      <c r="A99" s="16" t="s">
        <v>185</v>
      </c>
      <c r="B99" s="16">
        <v>13230</v>
      </c>
      <c r="C99" s="16">
        <v>1</v>
      </c>
      <c r="D99" s="16">
        <v>1</v>
      </c>
      <c r="E99" s="16">
        <v>1</v>
      </c>
      <c r="F99" s="16">
        <v>1</v>
      </c>
      <c r="G99" s="16">
        <v>1</v>
      </c>
      <c r="H99" s="16">
        <v>1</v>
      </c>
      <c r="I99" s="16">
        <v>1</v>
      </c>
      <c r="J99" s="16">
        <v>1</v>
      </c>
      <c r="K99" s="16">
        <v>1</v>
      </c>
      <c r="L99" s="16">
        <v>1</v>
      </c>
      <c r="M99" s="16" t="s">
        <v>797</v>
      </c>
      <c r="N99" s="16" t="s">
        <v>806</v>
      </c>
      <c r="O99" s="16" t="s">
        <v>3</v>
      </c>
      <c r="P99" s="16">
        <v>13230</v>
      </c>
      <c r="Q99" s="16">
        <v>1013972.554</v>
      </c>
      <c r="R99" s="16">
        <v>58547.2141559999</v>
      </c>
      <c r="S99" s="16">
        <v>8336403.6403508801</v>
      </c>
      <c r="T99" s="16">
        <v>3823778.2456140299</v>
      </c>
      <c r="U99" s="16">
        <v>4512625.3947368404</v>
      </c>
      <c r="V99" s="16">
        <v>0.54131560675568602</v>
      </c>
      <c r="W99" s="16">
        <v>14356229.203441</v>
      </c>
      <c r="X99" s="16">
        <v>4910039.6322297696</v>
      </c>
      <c r="Y99" s="16">
        <v>9446189.5712112505</v>
      </c>
      <c r="Z99" s="16">
        <v>0.65798542481803601</v>
      </c>
      <c r="AA99" s="16">
        <v>4293979.9122807002</v>
      </c>
      <c r="AB99" s="16">
        <v>1570286.18421052</v>
      </c>
      <c r="AC99" s="16">
        <v>2723693.7280701702</v>
      </c>
      <c r="AD99" s="16">
        <v>0.634305186263322</v>
      </c>
      <c r="AE99" s="16">
        <v>8085824.1066534901</v>
      </c>
      <c r="AF99" s="16">
        <v>2346415.3961031102</v>
      </c>
      <c r="AG99" s="16">
        <v>5739408.7105503799</v>
      </c>
      <c r="AH99" s="16">
        <v>0.70981122453896195</v>
      </c>
      <c r="AI99" s="16">
        <v>8373669.8030916099</v>
      </c>
      <c r="AJ99" s="16">
        <v>4666888.9424307402</v>
      </c>
      <c r="AK99" s="16">
        <v>2346415.3961031102</v>
      </c>
      <c r="AL99" s="16">
        <v>2346415.3961031102</v>
      </c>
      <c r="AM99" s="16">
        <v>2346415.3961031102</v>
      </c>
      <c r="AN99" s="16">
        <v>2346415.3961031102</v>
      </c>
      <c r="AO99" s="16">
        <v>2346415.3961031102</v>
      </c>
      <c r="AP99" s="16">
        <v>2346415.3961031102</v>
      </c>
      <c r="AQ99" s="16">
        <v>2346415.3961031102</v>
      </c>
      <c r="AR99" s="16">
        <v>2346415.3961031102</v>
      </c>
      <c r="AS99" s="16">
        <v>2346415.3961031102</v>
      </c>
      <c r="AT99" s="16">
        <v>2346415.3961031102</v>
      </c>
      <c r="AU99" s="16">
        <v>1570286.18421052</v>
      </c>
      <c r="AV99" s="16">
        <v>1570286.18421052</v>
      </c>
      <c r="AW99" s="16">
        <v>1570286.18421052</v>
      </c>
      <c r="AX99" s="16">
        <v>1570286.18421052</v>
      </c>
      <c r="AY99" s="16">
        <v>1570286.18421052</v>
      </c>
      <c r="AZ99" s="16">
        <v>1570286.18421052</v>
      </c>
      <c r="BA99" s="16">
        <v>1570286.18421052</v>
      </c>
      <c r="BB99" s="16">
        <v>1570286.18421052</v>
      </c>
      <c r="BC99" s="16">
        <v>1570286.18421052</v>
      </c>
      <c r="BD99" s="16">
        <v>1570286.18421052</v>
      </c>
    </row>
    <row r="100" spans="1:56" x14ac:dyDescent="0.25">
      <c r="A100" s="16" t="s">
        <v>213</v>
      </c>
      <c r="B100" s="16">
        <v>13231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 t="s">
        <v>797</v>
      </c>
      <c r="N100" s="16" t="s">
        <v>806</v>
      </c>
      <c r="O100" s="16" t="s">
        <v>3</v>
      </c>
      <c r="P100" s="16">
        <v>13231</v>
      </c>
      <c r="Q100" s="16">
        <v>2206000</v>
      </c>
      <c r="R100" s="16">
        <v>58547.2141559999</v>
      </c>
      <c r="S100" s="16">
        <v>17286022.543859601</v>
      </c>
      <c r="T100" s="16">
        <v>7898945.13157894</v>
      </c>
      <c r="U100" s="16">
        <v>9387077.4122806992</v>
      </c>
      <c r="V100" s="16">
        <v>0.54304438099990704</v>
      </c>
      <c r="W100" s="16">
        <v>11396382.8960882</v>
      </c>
      <c r="X100" s="16">
        <v>3943071.66753456</v>
      </c>
      <c r="Y100" s="16">
        <v>7453311.2285536602</v>
      </c>
      <c r="Z100" s="16">
        <v>0.65400674025369798</v>
      </c>
      <c r="AA100" s="16">
        <v>6524459.6929824501</v>
      </c>
      <c r="AB100" s="16">
        <v>2510171.1842105198</v>
      </c>
      <c r="AC100" s="16">
        <v>4014288.5087719299</v>
      </c>
      <c r="AD100" s="16">
        <v>0.61526757734277904</v>
      </c>
      <c r="AE100" s="16">
        <v>4332014.9606457204</v>
      </c>
      <c r="AF100" s="16">
        <v>1304208.0090252999</v>
      </c>
      <c r="AG100" s="16">
        <v>3027806.95162042</v>
      </c>
      <c r="AH100" s="16">
        <v>0.69893732573100298</v>
      </c>
      <c r="AI100" s="16">
        <v>5188764.0143976603</v>
      </c>
      <c r="AJ100" s="16">
        <v>763259.73746442399</v>
      </c>
      <c r="AK100" s="16">
        <v>4332014.9606457204</v>
      </c>
      <c r="AL100" s="16">
        <v>4332014.9606457204</v>
      </c>
      <c r="AM100" s="16">
        <v>4332014.9606457204</v>
      </c>
      <c r="AN100" s="16">
        <v>4332014.9606457204</v>
      </c>
      <c r="AO100" s="16">
        <v>4332014.9606457204</v>
      </c>
      <c r="AP100" s="16">
        <v>4332014.9606457204</v>
      </c>
      <c r="AQ100" s="16">
        <v>4332014.9606457204</v>
      </c>
      <c r="AR100" s="16">
        <v>4332014.9606457204</v>
      </c>
      <c r="AS100" s="16">
        <v>4332014.9606457204</v>
      </c>
      <c r="AT100" s="16">
        <v>4332014.9606457204</v>
      </c>
      <c r="AU100" s="16">
        <v>6524459.6929824501</v>
      </c>
      <c r="AV100" s="16">
        <v>6524459.6929824501</v>
      </c>
      <c r="AW100" s="16">
        <v>6524459.6929824501</v>
      </c>
      <c r="AX100" s="16">
        <v>6524459.6929824501</v>
      </c>
      <c r="AY100" s="16">
        <v>6524459.6929824501</v>
      </c>
      <c r="AZ100" s="16">
        <v>6524459.6929824501</v>
      </c>
      <c r="BA100" s="16">
        <v>6524459.6929824501</v>
      </c>
      <c r="BB100" s="16">
        <v>6524459.6929824501</v>
      </c>
      <c r="BC100" s="16">
        <v>6524459.6929824501</v>
      </c>
      <c r="BD100" s="16">
        <v>6524459.6929824501</v>
      </c>
    </row>
    <row r="101" spans="1:56" x14ac:dyDescent="0.25">
      <c r="A101" s="16" t="s">
        <v>138</v>
      </c>
      <c r="B101" s="16">
        <v>13236</v>
      </c>
      <c r="C101" s="16">
        <v>0</v>
      </c>
      <c r="D101" s="16">
        <v>1</v>
      </c>
      <c r="E101" s="16">
        <v>1</v>
      </c>
      <c r="F101" s="16">
        <v>1</v>
      </c>
      <c r="G101" s="16">
        <v>1</v>
      </c>
      <c r="H101" s="16">
        <v>1</v>
      </c>
      <c r="I101" s="16">
        <v>1</v>
      </c>
      <c r="J101" s="16">
        <v>1</v>
      </c>
      <c r="K101" s="16">
        <v>1</v>
      </c>
      <c r="L101" s="16">
        <v>1</v>
      </c>
      <c r="M101" s="16" t="s">
        <v>797</v>
      </c>
      <c r="N101" s="16" t="s">
        <v>806</v>
      </c>
      <c r="O101" s="16" t="s">
        <v>3</v>
      </c>
      <c r="P101" s="16">
        <v>13236</v>
      </c>
      <c r="Q101" s="16">
        <v>2942697.0759999999</v>
      </c>
      <c r="R101" s="16">
        <v>117094.428311999</v>
      </c>
      <c r="S101" s="16">
        <v>26615133.333333299</v>
      </c>
      <c r="T101" s="16">
        <v>13192636.666666601</v>
      </c>
      <c r="U101" s="16">
        <v>13422496.666666601</v>
      </c>
      <c r="V101" s="16">
        <v>0.50431821996007198</v>
      </c>
      <c r="W101" s="16">
        <v>31477680.817334101</v>
      </c>
      <c r="X101" s="16">
        <v>9315923.5545977801</v>
      </c>
      <c r="Y101" s="16">
        <v>22161757.262736298</v>
      </c>
      <c r="Z101" s="16">
        <v>0.70404669871778802</v>
      </c>
      <c r="AA101" s="16">
        <v>11670635.4385964</v>
      </c>
      <c r="AB101" s="16">
        <v>2536597.85087719</v>
      </c>
      <c r="AC101" s="16">
        <v>9134037.5877192896</v>
      </c>
      <c r="AD101" s="16">
        <v>0.78265126485844105</v>
      </c>
      <c r="AE101" s="16">
        <v>15348520.9386006</v>
      </c>
      <c r="AF101" s="16">
        <v>3212361.4691810398</v>
      </c>
      <c r="AG101" s="16">
        <v>12136159.4694195</v>
      </c>
      <c r="AH101" s="16">
        <v>0.79070547044685302</v>
      </c>
      <c r="AI101" s="16">
        <v>19101965.7588243</v>
      </c>
      <c r="AJ101" s="16">
        <v>9076367.96550758</v>
      </c>
      <c r="AK101" s="16">
        <v>15348520.9386006</v>
      </c>
      <c r="AL101" s="16">
        <v>3212361.4691810398</v>
      </c>
      <c r="AM101" s="16">
        <v>3212361.4691810398</v>
      </c>
      <c r="AN101" s="16">
        <v>3212361.4691810398</v>
      </c>
      <c r="AO101" s="16">
        <v>3212361.4691810398</v>
      </c>
      <c r="AP101" s="16">
        <v>3212361.4691810398</v>
      </c>
      <c r="AQ101" s="16">
        <v>3212361.4691810398</v>
      </c>
      <c r="AR101" s="16">
        <v>3212361.4691810398</v>
      </c>
      <c r="AS101" s="16">
        <v>3212361.4691810398</v>
      </c>
      <c r="AT101" s="16">
        <v>3212361.4691810398</v>
      </c>
      <c r="AU101" s="16">
        <v>11670635.4385964</v>
      </c>
      <c r="AV101" s="16">
        <v>2536597.85087719</v>
      </c>
      <c r="AW101" s="16">
        <v>2536597.85087719</v>
      </c>
      <c r="AX101" s="16">
        <v>2536597.85087719</v>
      </c>
      <c r="AY101" s="16">
        <v>2536597.85087719</v>
      </c>
      <c r="AZ101" s="16">
        <v>2536597.85087719</v>
      </c>
      <c r="BA101" s="16">
        <v>2536597.85087719</v>
      </c>
      <c r="BB101" s="16">
        <v>2536597.85087719</v>
      </c>
      <c r="BC101" s="16">
        <v>2536597.85087719</v>
      </c>
      <c r="BD101" s="16">
        <v>2536597.85087719</v>
      </c>
    </row>
    <row r="102" spans="1:56" x14ac:dyDescent="0.25">
      <c r="A102" s="16" t="s">
        <v>546</v>
      </c>
      <c r="B102" s="16">
        <v>13241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 t="s">
        <v>797</v>
      </c>
      <c r="N102" s="16" t="s">
        <v>806</v>
      </c>
      <c r="O102" s="16" t="s">
        <v>3</v>
      </c>
      <c r="P102" s="16">
        <v>13241</v>
      </c>
      <c r="Q102" s="16">
        <v>2727660.986</v>
      </c>
      <c r="R102" s="16">
        <v>78062.952207999901</v>
      </c>
      <c r="S102" s="16">
        <v>8407589.4298245497</v>
      </c>
      <c r="T102" s="16">
        <v>4544752.1052631503</v>
      </c>
      <c r="U102" s="16">
        <v>3862837.3245613901</v>
      </c>
      <c r="V102" s="16">
        <v>0.45944647473610001</v>
      </c>
      <c r="W102" s="16">
        <v>10718751.637206201</v>
      </c>
      <c r="X102" s="16">
        <v>3278715.7875838201</v>
      </c>
      <c r="Y102" s="16">
        <v>7440035.8496224601</v>
      </c>
      <c r="Z102" s="16">
        <v>0.69411402572264602</v>
      </c>
      <c r="AA102" s="16">
        <v>208553.684210526</v>
      </c>
      <c r="AB102" s="16">
        <v>186655</v>
      </c>
      <c r="AC102" s="16">
        <v>21898.684210526299</v>
      </c>
      <c r="AD102" s="16">
        <v>0.105002624592431</v>
      </c>
      <c r="AE102" s="16">
        <v>95146.095048115094</v>
      </c>
      <c r="AF102" s="16">
        <v>59990.4824372449</v>
      </c>
      <c r="AG102" s="16">
        <v>35155.612610870099</v>
      </c>
      <c r="AH102" s="16">
        <v>0.369490861323232</v>
      </c>
      <c r="AI102" s="16">
        <v>4634311.9118144596</v>
      </c>
      <c r="AJ102" s="16">
        <v>-2770568.3251971202</v>
      </c>
      <c r="AK102" s="16">
        <v>95146.095048115094</v>
      </c>
      <c r="AL102" s="16">
        <v>95146.095048115094</v>
      </c>
      <c r="AM102" s="16">
        <v>95146.095048115094</v>
      </c>
      <c r="AN102" s="16">
        <v>95146.095048115094</v>
      </c>
      <c r="AO102" s="16">
        <v>95146.095048115094</v>
      </c>
      <c r="AP102" s="16">
        <v>95146.095048115094</v>
      </c>
      <c r="AQ102" s="16">
        <v>95146.095048115094</v>
      </c>
      <c r="AR102" s="16">
        <v>95146.095048115094</v>
      </c>
      <c r="AS102" s="16">
        <v>95146.095048115094</v>
      </c>
      <c r="AT102" s="16">
        <v>95146.095048115094</v>
      </c>
      <c r="AU102" s="16">
        <v>208553.684210526</v>
      </c>
      <c r="AV102" s="16">
        <v>208553.684210526</v>
      </c>
      <c r="AW102" s="16">
        <v>208553.684210526</v>
      </c>
      <c r="AX102" s="16">
        <v>208553.684210526</v>
      </c>
      <c r="AY102" s="16">
        <v>208553.684210526</v>
      </c>
      <c r="AZ102" s="16">
        <v>208553.684210526</v>
      </c>
      <c r="BA102" s="16">
        <v>208553.684210526</v>
      </c>
      <c r="BB102" s="16">
        <v>208553.684210526</v>
      </c>
      <c r="BC102" s="16">
        <v>208553.684210526</v>
      </c>
      <c r="BD102" s="16">
        <v>208553.684210526</v>
      </c>
    </row>
    <row r="103" spans="1:56" x14ac:dyDescent="0.25">
      <c r="A103" s="16" t="s">
        <v>440</v>
      </c>
      <c r="B103" s="16">
        <v>13242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1</v>
      </c>
      <c r="I103" s="16">
        <v>1</v>
      </c>
      <c r="J103" s="16">
        <v>1</v>
      </c>
      <c r="K103" s="16">
        <v>1</v>
      </c>
      <c r="L103" s="16">
        <v>1</v>
      </c>
      <c r="M103" s="16" t="s">
        <v>797</v>
      </c>
      <c r="N103" s="16" t="s">
        <v>806</v>
      </c>
      <c r="O103" s="16" t="s">
        <v>3</v>
      </c>
      <c r="P103" s="16">
        <v>13242</v>
      </c>
      <c r="Q103" s="16">
        <v>109560</v>
      </c>
      <c r="R103" s="16">
        <v>28133.477118120001</v>
      </c>
      <c r="S103" s="16">
        <v>4250738.3771929704</v>
      </c>
      <c r="T103" s="16">
        <v>2985327.5877192901</v>
      </c>
      <c r="U103" s="16">
        <v>1265410.7894736801</v>
      </c>
      <c r="V103" s="16">
        <v>0.29769199541029101</v>
      </c>
      <c r="W103" s="16">
        <v>5044805.7019727798</v>
      </c>
      <c r="X103" s="16">
        <v>2696183.7397970399</v>
      </c>
      <c r="Y103" s="16">
        <v>2348621.9621757399</v>
      </c>
      <c r="Z103" s="16">
        <v>0.46555251102283401</v>
      </c>
      <c r="AA103" s="16">
        <v>908439.60526315798</v>
      </c>
      <c r="AB103" s="16">
        <v>734013.59649122797</v>
      </c>
      <c r="AC103" s="16">
        <v>174426.00877193001</v>
      </c>
      <c r="AD103" s="16">
        <v>0.19200616943754001</v>
      </c>
      <c r="AE103" s="16">
        <v>537367.30295889499</v>
      </c>
      <c r="AF103" s="16">
        <v>332189.86351819598</v>
      </c>
      <c r="AG103" s="16">
        <v>205177.439440699</v>
      </c>
      <c r="AH103" s="16">
        <v>0.38181973170108102</v>
      </c>
      <c r="AI103" s="16">
        <v>2210928.4850576199</v>
      </c>
      <c r="AJ103" s="16">
        <v>67483.9623225791</v>
      </c>
      <c r="AK103" s="16">
        <v>537367.30295889499</v>
      </c>
      <c r="AL103" s="16">
        <v>537367.30295889499</v>
      </c>
      <c r="AM103" s="16">
        <v>537367.30295889499</v>
      </c>
      <c r="AN103" s="16">
        <v>537367.30295889499</v>
      </c>
      <c r="AO103" s="16">
        <v>537367.30295889499</v>
      </c>
      <c r="AP103" s="16">
        <v>332189.86351819598</v>
      </c>
      <c r="AQ103" s="16">
        <v>332189.86351819598</v>
      </c>
      <c r="AR103" s="16">
        <v>332189.86351819598</v>
      </c>
      <c r="AS103" s="16">
        <v>332189.86351819598</v>
      </c>
      <c r="AT103" s="16">
        <v>332189.86351819598</v>
      </c>
      <c r="AU103" s="16">
        <v>908439.60526315798</v>
      </c>
      <c r="AV103" s="16">
        <v>908439.60526315798</v>
      </c>
      <c r="AW103" s="16">
        <v>908439.60526315798</v>
      </c>
      <c r="AX103" s="16">
        <v>908439.60526315798</v>
      </c>
      <c r="AY103" s="16">
        <v>908439.60526315798</v>
      </c>
      <c r="AZ103" s="16">
        <v>734013.59649122797</v>
      </c>
      <c r="BA103" s="16">
        <v>734013.59649122797</v>
      </c>
      <c r="BB103" s="16">
        <v>734013.59649122797</v>
      </c>
      <c r="BC103" s="16">
        <v>734013.59649122797</v>
      </c>
      <c r="BD103" s="16">
        <v>734013.59649122797</v>
      </c>
    </row>
    <row r="104" spans="1:56" x14ac:dyDescent="0.25">
      <c r="A104" s="16" t="s">
        <v>274</v>
      </c>
      <c r="B104" s="16">
        <v>13243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1</v>
      </c>
      <c r="I104" s="16">
        <v>1</v>
      </c>
      <c r="J104" s="16">
        <v>1</v>
      </c>
      <c r="K104" s="16">
        <v>1</v>
      </c>
      <c r="L104" s="16">
        <v>1</v>
      </c>
      <c r="M104" s="16" t="s">
        <v>797</v>
      </c>
      <c r="N104" s="16" t="s">
        <v>806</v>
      </c>
      <c r="O104" s="16" t="s">
        <v>3</v>
      </c>
      <c r="P104" s="16">
        <v>13243</v>
      </c>
      <c r="Q104" s="16">
        <v>995239.37300000002</v>
      </c>
      <c r="R104" s="16">
        <v>78062.952207999901</v>
      </c>
      <c r="S104" s="16">
        <v>11412892.675438499</v>
      </c>
      <c r="T104" s="16">
        <v>7695840.3070175303</v>
      </c>
      <c r="U104" s="16">
        <v>3717052.36842106</v>
      </c>
      <c r="V104" s="16">
        <v>0.325688891863535</v>
      </c>
      <c r="W104" s="16">
        <v>9476828.2079200502</v>
      </c>
      <c r="X104" s="16">
        <v>3174768.6747274101</v>
      </c>
      <c r="Y104" s="16">
        <v>6302059.5331926402</v>
      </c>
      <c r="Z104" s="16">
        <v>0.66499670511340803</v>
      </c>
      <c r="AA104" s="16">
        <v>1781244.16666666</v>
      </c>
      <c r="AB104" s="16">
        <v>949876.929824561</v>
      </c>
      <c r="AC104" s="16">
        <v>831367.236842104</v>
      </c>
      <c r="AD104" s="16">
        <v>0.46673401232683598</v>
      </c>
      <c r="AE104" s="16">
        <v>1588280.11828137</v>
      </c>
      <c r="AF104" s="16">
        <v>428177.396490618</v>
      </c>
      <c r="AG104" s="16">
        <v>1160102.72179075</v>
      </c>
      <c r="AH104" s="16">
        <v>0.730414432843284</v>
      </c>
      <c r="AI104" s="16">
        <v>5228757.2082028203</v>
      </c>
      <c r="AJ104" s="16">
        <v>86800.396800935501</v>
      </c>
      <c r="AK104" s="16">
        <v>1588280.11828137</v>
      </c>
      <c r="AL104" s="16">
        <v>1588280.11828137</v>
      </c>
      <c r="AM104" s="16">
        <v>1588280.11828137</v>
      </c>
      <c r="AN104" s="16">
        <v>1588280.11828137</v>
      </c>
      <c r="AO104" s="16">
        <v>1588280.11828137</v>
      </c>
      <c r="AP104" s="16">
        <v>428177.396490618</v>
      </c>
      <c r="AQ104" s="16">
        <v>428177.396490618</v>
      </c>
      <c r="AR104" s="16">
        <v>428177.396490618</v>
      </c>
      <c r="AS104" s="16">
        <v>428177.396490618</v>
      </c>
      <c r="AT104" s="16">
        <v>428177.396490618</v>
      </c>
      <c r="AU104" s="16">
        <v>1781244.16666666</v>
      </c>
      <c r="AV104" s="16">
        <v>1781244.16666666</v>
      </c>
      <c r="AW104" s="16">
        <v>1781244.16666666</v>
      </c>
      <c r="AX104" s="16">
        <v>1781244.16666666</v>
      </c>
      <c r="AY104" s="16">
        <v>1781244.16666666</v>
      </c>
      <c r="AZ104" s="16">
        <v>949876.929824561</v>
      </c>
      <c r="BA104" s="16">
        <v>949876.929824561</v>
      </c>
      <c r="BB104" s="16">
        <v>949876.929824561</v>
      </c>
      <c r="BC104" s="16">
        <v>949876.929824561</v>
      </c>
      <c r="BD104" s="16">
        <v>949876.929824561</v>
      </c>
    </row>
    <row r="105" spans="1:56" x14ac:dyDescent="0.25">
      <c r="A105" s="16" t="s">
        <v>316</v>
      </c>
      <c r="B105" s="16">
        <v>13256</v>
      </c>
      <c r="C105" s="16">
        <v>0</v>
      </c>
      <c r="D105" s="16">
        <v>0</v>
      </c>
      <c r="E105" s="16">
        <v>0</v>
      </c>
      <c r="F105" s="16">
        <v>0</v>
      </c>
      <c r="G105" s="16">
        <v>1</v>
      </c>
      <c r="H105" s="16">
        <v>1</v>
      </c>
      <c r="I105" s="16">
        <v>1</v>
      </c>
      <c r="J105" s="16">
        <v>1</v>
      </c>
      <c r="K105" s="16">
        <v>1</v>
      </c>
      <c r="L105" s="16">
        <v>1</v>
      </c>
      <c r="M105" s="16" t="s">
        <v>797</v>
      </c>
      <c r="N105" s="16" t="s">
        <v>806</v>
      </c>
      <c r="O105" s="16" t="s">
        <v>3</v>
      </c>
      <c r="P105" s="16">
        <v>13256</v>
      </c>
      <c r="Q105" s="16">
        <v>516000</v>
      </c>
      <c r="R105" s="16">
        <v>58547.2141559999</v>
      </c>
      <c r="S105" s="16">
        <v>70070216.929824606</v>
      </c>
      <c r="T105" s="16">
        <v>26252325.043859601</v>
      </c>
      <c r="U105" s="16">
        <v>43817891.885964997</v>
      </c>
      <c r="V105" s="16">
        <v>0.62534260354650595</v>
      </c>
      <c r="W105" s="16">
        <v>36794194.670063399</v>
      </c>
      <c r="X105" s="16">
        <v>13563755.928231301</v>
      </c>
      <c r="Y105" s="16">
        <v>23230438.741831999</v>
      </c>
      <c r="Z105" s="16">
        <v>0.631361521841729</v>
      </c>
      <c r="AA105" s="16">
        <v>7179715.7894736798</v>
      </c>
      <c r="AB105" s="16">
        <v>6421517.0614034999</v>
      </c>
      <c r="AC105" s="16">
        <v>758198.72807017504</v>
      </c>
      <c r="AD105" s="16">
        <v>0.105602888791473</v>
      </c>
      <c r="AE105" s="16">
        <v>3668162.1366861099</v>
      </c>
      <c r="AF105" s="16">
        <v>2858376.5590309501</v>
      </c>
      <c r="AG105" s="16">
        <v>809785.57765516499</v>
      </c>
      <c r="AH105" s="16">
        <v>0.22076057368247601</v>
      </c>
      <c r="AI105" s="16">
        <v>22655891.527676001</v>
      </c>
      <c r="AJ105" s="16">
        <v>235238.36349916499</v>
      </c>
      <c r="AK105" s="16">
        <v>3668162.1366861099</v>
      </c>
      <c r="AL105" s="16">
        <v>3668162.1366861099</v>
      </c>
      <c r="AM105" s="16">
        <v>3668162.1366861099</v>
      </c>
      <c r="AN105" s="16">
        <v>3668162.1366861099</v>
      </c>
      <c r="AO105" s="16">
        <v>2858376.5590309501</v>
      </c>
      <c r="AP105" s="16">
        <v>2858376.5590309501</v>
      </c>
      <c r="AQ105" s="16">
        <v>2858376.5590309501</v>
      </c>
      <c r="AR105" s="16">
        <v>2858376.5590309501</v>
      </c>
      <c r="AS105" s="16">
        <v>2858376.5590309501</v>
      </c>
      <c r="AT105" s="16">
        <v>2858376.5590309501</v>
      </c>
      <c r="AU105" s="16">
        <v>7179715.7894736798</v>
      </c>
      <c r="AV105" s="16">
        <v>7179715.7894736798</v>
      </c>
      <c r="AW105" s="16">
        <v>7179715.7894736798</v>
      </c>
      <c r="AX105" s="16">
        <v>7179715.7894736798</v>
      </c>
      <c r="AY105" s="16">
        <v>6421517.0614034999</v>
      </c>
      <c r="AZ105" s="16">
        <v>6421517.0614034999</v>
      </c>
      <c r="BA105" s="16">
        <v>6421517.0614034999</v>
      </c>
      <c r="BB105" s="16">
        <v>6421517.0614034999</v>
      </c>
      <c r="BC105" s="16">
        <v>6421517.0614034999</v>
      </c>
      <c r="BD105" s="16">
        <v>6421517.0614034999</v>
      </c>
    </row>
    <row r="106" spans="1:56" x14ac:dyDescent="0.25">
      <c r="A106" s="16" t="s">
        <v>565</v>
      </c>
      <c r="B106" s="16">
        <v>13270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 t="s">
        <v>797</v>
      </c>
      <c r="N106" s="16" t="s">
        <v>806</v>
      </c>
      <c r="O106" s="16" t="s">
        <v>3</v>
      </c>
      <c r="P106" s="16">
        <v>13270</v>
      </c>
      <c r="Q106" s="16">
        <v>304000</v>
      </c>
      <c r="R106" s="16">
        <v>28133.477118120001</v>
      </c>
      <c r="S106" s="16">
        <v>1502076.0087719299</v>
      </c>
      <c r="T106" s="16">
        <v>1315904.03508771</v>
      </c>
      <c r="U106" s="16">
        <v>186171.97368421001</v>
      </c>
      <c r="V106" s="16">
        <v>0.12394311113218601</v>
      </c>
      <c r="W106" s="16">
        <v>1082961.4361573199</v>
      </c>
      <c r="X106" s="16">
        <v>846663.392770109</v>
      </c>
      <c r="Y106" s="16">
        <v>236298.04338721899</v>
      </c>
      <c r="Z106" s="16">
        <v>0.21819617531874</v>
      </c>
      <c r="AA106" s="16">
        <v>33914.078947368398</v>
      </c>
      <c r="AB106" s="16">
        <v>26666.710526315699</v>
      </c>
      <c r="AC106" s="16">
        <v>7247.3684210526299</v>
      </c>
      <c r="AD106" s="16">
        <v>0.213697928588887</v>
      </c>
      <c r="AE106" s="16">
        <v>53758.056118180102</v>
      </c>
      <c r="AF106" s="16">
        <v>41634.1428079162</v>
      </c>
      <c r="AG106" s="16">
        <v>12123.913310263901</v>
      </c>
      <c r="AH106" s="16">
        <v>0.22552737553625499</v>
      </c>
      <c r="AI106" s="16">
        <v>-95835.4337309002</v>
      </c>
      <c r="AJ106" s="16">
        <v>-320009.563807856</v>
      </c>
      <c r="AK106" s="16">
        <v>53758.056118180102</v>
      </c>
      <c r="AL106" s="16">
        <v>53758.056118180102</v>
      </c>
      <c r="AM106" s="16">
        <v>53758.056118180102</v>
      </c>
      <c r="AN106" s="16">
        <v>53758.056118180102</v>
      </c>
      <c r="AO106" s="16">
        <v>53758.056118180102</v>
      </c>
      <c r="AP106" s="16">
        <v>53758.056118180102</v>
      </c>
      <c r="AQ106" s="16">
        <v>53758.056118180102</v>
      </c>
      <c r="AR106" s="16">
        <v>53758.056118180102</v>
      </c>
      <c r="AS106" s="16">
        <v>53758.056118180102</v>
      </c>
      <c r="AT106" s="16">
        <v>53758.056118180102</v>
      </c>
      <c r="AU106" s="16">
        <v>33914.078947368398</v>
      </c>
      <c r="AV106" s="16">
        <v>33914.078947368398</v>
      </c>
      <c r="AW106" s="16">
        <v>33914.078947368398</v>
      </c>
      <c r="AX106" s="16">
        <v>33914.078947368398</v>
      </c>
      <c r="AY106" s="16">
        <v>33914.078947368398</v>
      </c>
      <c r="AZ106" s="16">
        <v>33914.078947368398</v>
      </c>
      <c r="BA106" s="16">
        <v>33914.078947368398</v>
      </c>
      <c r="BB106" s="16">
        <v>33914.078947368398</v>
      </c>
      <c r="BC106" s="16">
        <v>33914.078947368398</v>
      </c>
      <c r="BD106" s="16">
        <v>33914.078947368398</v>
      </c>
    </row>
    <row r="107" spans="1:56" x14ac:dyDescent="0.25">
      <c r="A107" s="16" t="s">
        <v>379</v>
      </c>
      <c r="B107" s="16">
        <v>13289</v>
      </c>
      <c r="C107" s="16">
        <v>0</v>
      </c>
      <c r="D107" s="16">
        <v>1</v>
      </c>
      <c r="E107" s="16">
        <v>1</v>
      </c>
      <c r="F107" s="16">
        <v>1</v>
      </c>
      <c r="G107" s="16">
        <v>1</v>
      </c>
      <c r="H107" s="16">
        <v>1</v>
      </c>
      <c r="I107" s="16">
        <v>1</v>
      </c>
      <c r="J107" s="16">
        <v>1</v>
      </c>
      <c r="K107" s="16">
        <v>1</v>
      </c>
      <c r="L107" s="16">
        <v>1</v>
      </c>
      <c r="M107" s="16" t="s">
        <v>797</v>
      </c>
      <c r="N107" s="16" t="s">
        <v>806</v>
      </c>
      <c r="O107" s="16" t="s">
        <v>3</v>
      </c>
      <c r="P107" s="16">
        <v>13289</v>
      </c>
      <c r="Q107" s="16">
        <v>109560</v>
      </c>
      <c r="R107" s="16">
        <v>28133.477118120001</v>
      </c>
      <c r="S107" s="16">
        <v>3869234.4298245599</v>
      </c>
      <c r="T107" s="16">
        <v>2951786.7982456102</v>
      </c>
      <c r="U107" s="16">
        <v>917447.63157894905</v>
      </c>
      <c r="V107" s="16">
        <v>0.23711347767071</v>
      </c>
      <c r="W107" s="16">
        <v>3318956.8765792302</v>
      </c>
      <c r="X107" s="16">
        <v>2255565.4328339598</v>
      </c>
      <c r="Y107" s="16">
        <v>1063391.4437452699</v>
      </c>
      <c r="Z107" s="16">
        <v>0.32039929510662402</v>
      </c>
      <c r="AA107" s="16">
        <v>2630521.1403508699</v>
      </c>
      <c r="AB107" s="16">
        <v>2003548.90350877</v>
      </c>
      <c r="AC107" s="16">
        <v>626972.236842104</v>
      </c>
      <c r="AD107" s="16">
        <v>0.23834525684841101</v>
      </c>
      <c r="AE107" s="16">
        <v>1810927.7750731499</v>
      </c>
      <c r="AF107" s="16">
        <v>1228490.6712104101</v>
      </c>
      <c r="AG107" s="16">
        <v>582437.10386274196</v>
      </c>
      <c r="AH107" s="16">
        <v>0.32162359641273602</v>
      </c>
      <c r="AI107" s="16">
        <v>925697.96662714903</v>
      </c>
      <c r="AJ107" s="16">
        <v>444743.62674462202</v>
      </c>
      <c r="AK107" s="16">
        <v>1810927.7750731499</v>
      </c>
      <c r="AL107" s="16">
        <v>1228490.6712104101</v>
      </c>
      <c r="AM107" s="16">
        <v>1228490.6712104101</v>
      </c>
      <c r="AN107" s="16">
        <v>1228490.6712104101</v>
      </c>
      <c r="AO107" s="16">
        <v>1228490.6712104101</v>
      </c>
      <c r="AP107" s="16">
        <v>1228490.6712104101</v>
      </c>
      <c r="AQ107" s="16">
        <v>1228490.6712104101</v>
      </c>
      <c r="AR107" s="16">
        <v>1228490.6712104101</v>
      </c>
      <c r="AS107" s="16">
        <v>1228490.6712104101</v>
      </c>
      <c r="AT107" s="16">
        <v>1228490.6712104101</v>
      </c>
      <c r="AU107" s="16">
        <v>2630521.1403508699</v>
      </c>
      <c r="AV107" s="16">
        <v>2003548.90350877</v>
      </c>
      <c r="AW107" s="16">
        <v>2003548.90350877</v>
      </c>
      <c r="AX107" s="16">
        <v>2003548.90350877</v>
      </c>
      <c r="AY107" s="16">
        <v>2003548.90350877</v>
      </c>
      <c r="AZ107" s="16">
        <v>2003548.90350877</v>
      </c>
      <c r="BA107" s="16">
        <v>2003548.90350877</v>
      </c>
      <c r="BB107" s="16">
        <v>2003548.90350877</v>
      </c>
      <c r="BC107" s="16">
        <v>2003548.90350877</v>
      </c>
      <c r="BD107" s="16">
        <v>2003548.90350877</v>
      </c>
    </row>
    <row r="108" spans="1:56" x14ac:dyDescent="0.25">
      <c r="A108" s="16" t="s">
        <v>223</v>
      </c>
      <c r="B108" s="16">
        <v>13290</v>
      </c>
      <c r="C108" s="16">
        <v>0</v>
      </c>
      <c r="D108" s="16">
        <v>0</v>
      </c>
      <c r="E108" s="16">
        <v>1</v>
      </c>
      <c r="F108" s="16">
        <v>1</v>
      </c>
      <c r="G108" s="16">
        <v>1</v>
      </c>
      <c r="H108" s="16">
        <v>1</v>
      </c>
      <c r="I108" s="16">
        <v>1</v>
      </c>
      <c r="J108" s="16">
        <v>1</v>
      </c>
      <c r="K108" s="16">
        <v>1</v>
      </c>
      <c r="L108" s="16">
        <v>1</v>
      </c>
      <c r="M108" s="16" t="s">
        <v>797</v>
      </c>
      <c r="N108" s="16" t="s">
        <v>806</v>
      </c>
      <c r="O108" s="16" t="s">
        <v>3</v>
      </c>
      <c r="P108" s="16">
        <v>13290</v>
      </c>
      <c r="Q108" s="16">
        <v>972544.14</v>
      </c>
      <c r="R108" s="16">
        <v>58547.2141559999</v>
      </c>
      <c r="S108" s="16">
        <v>14961602.8947368</v>
      </c>
      <c r="T108" s="16">
        <v>6726181.0964912204</v>
      </c>
      <c r="U108" s="16">
        <v>8235421.79824562</v>
      </c>
      <c r="V108" s="16">
        <v>0.55043713271808903</v>
      </c>
      <c r="W108" s="16">
        <v>10048548.802378399</v>
      </c>
      <c r="X108" s="16">
        <v>3761026.2586597302</v>
      </c>
      <c r="Y108" s="16">
        <v>6287522.5437186798</v>
      </c>
      <c r="Z108" s="16">
        <v>0.625714485481771</v>
      </c>
      <c r="AA108" s="16">
        <v>10160441.228070101</v>
      </c>
      <c r="AB108" s="16">
        <v>4067931.05263157</v>
      </c>
      <c r="AC108" s="16">
        <v>6092510.1754385903</v>
      </c>
      <c r="AD108" s="16">
        <v>0.59963047260259295</v>
      </c>
      <c r="AE108" s="16">
        <v>4607622.1176887704</v>
      </c>
      <c r="AF108" s="16">
        <v>1799322.0417018801</v>
      </c>
      <c r="AG108" s="16">
        <v>2808300.0759868799</v>
      </c>
      <c r="AH108" s="16">
        <v>0.60949010232539602</v>
      </c>
      <c r="AI108" s="16">
        <v>5256431.1899626805</v>
      </c>
      <c r="AJ108" s="16">
        <v>1777208.7222308801</v>
      </c>
      <c r="AK108" s="16">
        <v>4607622.1176887704</v>
      </c>
      <c r="AL108" s="16">
        <v>4607622.1176887704</v>
      </c>
      <c r="AM108" s="16">
        <v>1799322.0417018801</v>
      </c>
      <c r="AN108" s="16">
        <v>1799322.0417018801</v>
      </c>
      <c r="AO108" s="16">
        <v>1799322.0417018801</v>
      </c>
      <c r="AP108" s="16">
        <v>1799322.0417018801</v>
      </c>
      <c r="AQ108" s="16">
        <v>1799322.0417018801</v>
      </c>
      <c r="AR108" s="16">
        <v>1799322.0417018801</v>
      </c>
      <c r="AS108" s="16">
        <v>1799322.0417018801</v>
      </c>
      <c r="AT108" s="16">
        <v>1799322.0417018801</v>
      </c>
      <c r="AU108" s="16">
        <v>10160441.228070101</v>
      </c>
      <c r="AV108" s="16">
        <v>10160441.228070101</v>
      </c>
      <c r="AW108" s="16">
        <v>4067931.05263157</v>
      </c>
      <c r="AX108" s="16">
        <v>4067931.05263157</v>
      </c>
      <c r="AY108" s="16">
        <v>4067931.05263157</v>
      </c>
      <c r="AZ108" s="16">
        <v>4067931.05263157</v>
      </c>
      <c r="BA108" s="16">
        <v>4067931.05263157</v>
      </c>
      <c r="BB108" s="16">
        <v>4067931.05263157</v>
      </c>
      <c r="BC108" s="16">
        <v>4067931.05263157</v>
      </c>
      <c r="BD108" s="16">
        <v>4067931.05263157</v>
      </c>
    </row>
    <row r="109" spans="1:56" x14ac:dyDescent="0.25">
      <c r="A109" s="16" t="s">
        <v>193</v>
      </c>
      <c r="B109" s="16">
        <v>13291</v>
      </c>
      <c r="C109" s="16">
        <v>0</v>
      </c>
      <c r="D109" s="16">
        <v>1</v>
      </c>
      <c r="E109" s="16">
        <v>1</v>
      </c>
      <c r="F109" s="16">
        <v>1</v>
      </c>
      <c r="G109" s="16">
        <v>1</v>
      </c>
      <c r="H109" s="16">
        <v>1</v>
      </c>
      <c r="I109" s="16">
        <v>1</v>
      </c>
      <c r="J109" s="16">
        <v>1</v>
      </c>
      <c r="K109" s="16">
        <v>1</v>
      </c>
      <c r="L109" s="16">
        <v>1</v>
      </c>
      <c r="M109" s="16" t="s">
        <v>797</v>
      </c>
      <c r="N109" s="16" t="s">
        <v>806</v>
      </c>
      <c r="O109" s="16" t="s">
        <v>3</v>
      </c>
      <c r="P109" s="16">
        <v>13291</v>
      </c>
      <c r="Q109" s="16">
        <v>1005660.986</v>
      </c>
      <c r="R109" s="16">
        <v>39031.476103999899</v>
      </c>
      <c r="S109" s="16">
        <v>10620561.1403508</v>
      </c>
      <c r="T109" s="16">
        <v>5181387.5438596504</v>
      </c>
      <c r="U109" s="16">
        <v>5439173.5964912204</v>
      </c>
      <c r="V109" s="16">
        <v>0.51213617855144</v>
      </c>
      <c r="W109" s="16">
        <v>11050412.0440716</v>
      </c>
      <c r="X109" s="16">
        <v>4984713.8310939204</v>
      </c>
      <c r="Y109" s="16">
        <v>6065698.2129776701</v>
      </c>
      <c r="Z109" s="16">
        <v>0.54891149658368099</v>
      </c>
      <c r="AA109" s="16">
        <v>7977748.9473684197</v>
      </c>
      <c r="AB109" s="16">
        <v>3363815.2192982398</v>
      </c>
      <c r="AC109" s="16">
        <v>4613933.7280701697</v>
      </c>
      <c r="AD109" s="16">
        <v>0.578350328959919</v>
      </c>
      <c r="AE109" s="16">
        <v>7840026.4655734897</v>
      </c>
      <c r="AF109" s="16">
        <v>3384069.36918486</v>
      </c>
      <c r="AG109" s="16">
        <v>4455957.0963886203</v>
      </c>
      <c r="AH109" s="16">
        <v>0.56835995592046495</v>
      </c>
      <c r="AI109" s="16">
        <v>5021005.7512736702</v>
      </c>
      <c r="AJ109" s="16">
        <v>3411264.63468462</v>
      </c>
      <c r="AK109" s="16">
        <v>7840026.4655734897</v>
      </c>
      <c r="AL109" s="16">
        <v>3384069.36918486</v>
      </c>
      <c r="AM109" s="16">
        <v>3384069.36918486</v>
      </c>
      <c r="AN109" s="16">
        <v>3384069.36918486</v>
      </c>
      <c r="AO109" s="16">
        <v>3384069.36918486</v>
      </c>
      <c r="AP109" s="16">
        <v>3384069.36918486</v>
      </c>
      <c r="AQ109" s="16">
        <v>3384069.36918486</v>
      </c>
      <c r="AR109" s="16">
        <v>3384069.36918486</v>
      </c>
      <c r="AS109" s="16">
        <v>3384069.36918486</v>
      </c>
      <c r="AT109" s="16">
        <v>3384069.36918486</v>
      </c>
      <c r="AU109" s="16">
        <v>7977748.9473684197</v>
      </c>
      <c r="AV109" s="16">
        <v>3363815.2192982398</v>
      </c>
      <c r="AW109" s="16">
        <v>3363815.2192982398</v>
      </c>
      <c r="AX109" s="16">
        <v>3363815.2192982398</v>
      </c>
      <c r="AY109" s="16">
        <v>3363815.2192982398</v>
      </c>
      <c r="AZ109" s="16">
        <v>3363815.2192982398</v>
      </c>
      <c r="BA109" s="16">
        <v>3363815.2192982398</v>
      </c>
      <c r="BB109" s="16">
        <v>3363815.2192982398</v>
      </c>
      <c r="BC109" s="16">
        <v>3363815.2192982398</v>
      </c>
      <c r="BD109" s="16">
        <v>3363815.2192982398</v>
      </c>
    </row>
    <row r="110" spans="1:56" x14ac:dyDescent="0.25">
      <c r="A110" s="16" t="s">
        <v>374</v>
      </c>
      <c r="B110" s="16">
        <v>13292</v>
      </c>
      <c r="C110" s="16">
        <v>0</v>
      </c>
      <c r="D110" s="16">
        <v>0</v>
      </c>
      <c r="E110" s="16">
        <v>0</v>
      </c>
      <c r="F110" s="16">
        <v>0</v>
      </c>
      <c r="G110" s="16">
        <v>1</v>
      </c>
      <c r="H110" s="16">
        <v>1</v>
      </c>
      <c r="I110" s="16">
        <v>1</v>
      </c>
      <c r="J110" s="16">
        <v>1</v>
      </c>
      <c r="K110" s="16">
        <v>1</v>
      </c>
      <c r="L110" s="16">
        <v>1</v>
      </c>
      <c r="M110" s="16" t="s">
        <v>797</v>
      </c>
      <c r="N110" s="16" t="s">
        <v>806</v>
      </c>
      <c r="O110" s="16" t="s">
        <v>3</v>
      </c>
      <c r="P110" s="16">
        <v>13292</v>
      </c>
      <c r="Q110" s="16">
        <v>364000</v>
      </c>
      <c r="R110" s="16">
        <v>28133.477118120001</v>
      </c>
      <c r="S110" s="16">
        <v>3801876.9298245599</v>
      </c>
      <c r="T110" s="16">
        <v>2652965.6140350802</v>
      </c>
      <c r="U110" s="16">
        <v>1148911.31578947</v>
      </c>
      <c r="V110" s="16">
        <v>0.30219581985324501</v>
      </c>
      <c r="W110" s="16">
        <v>2883327.1435495699</v>
      </c>
      <c r="X110" s="16">
        <v>1906555.3535424001</v>
      </c>
      <c r="Y110" s="16">
        <v>976771.79000716901</v>
      </c>
      <c r="Z110" s="16">
        <v>0.33876550990488602</v>
      </c>
      <c r="AA110" s="16">
        <v>2564376.0964912199</v>
      </c>
      <c r="AB110" s="16">
        <v>1717683.90350877</v>
      </c>
      <c r="AC110" s="16">
        <v>846692.19298245595</v>
      </c>
      <c r="AD110" s="16">
        <v>0.33017473300463301</v>
      </c>
      <c r="AE110" s="16">
        <v>1685165.48919349</v>
      </c>
      <c r="AF110" s="16">
        <v>1122219.68717474</v>
      </c>
      <c r="AG110" s="16">
        <v>562945.80201874895</v>
      </c>
      <c r="AH110" s="16">
        <v>0.33405965504798601</v>
      </c>
      <c r="AI110" s="16">
        <v>584638.31288904895</v>
      </c>
      <c r="AJ110" s="16">
        <v>170812.324900629</v>
      </c>
      <c r="AK110" s="16">
        <v>1685165.48919349</v>
      </c>
      <c r="AL110" s="16">
        <v>1685165.48919349</v>
      </c>
      <c r="AM110" s="16">
        <v>1685165.48919349</v>
      </c>
      <c r="AN110" s="16">
        <v>1685165.48919349</v>
      </c>
      <c r="AO110" s="16">
        <v>1122219.68717474</v>
      </c>
      <c r="AP110" s="16">
        <v>1122219.68717474</v>
      </c>
      <c r="AQ110" s="16">
        <v>1122219.68717474</v>
      </c>
      <c r="AR110" s="16">
        <v>1122219.68717474</v>
      </c>
      <c r="AS110" s="16">
        <v>1122219.68717474</v>
      </c>
      <c r="AT110" s="16">
        <v>1122219.68717474</v>
      </c>
      <c r="AU110" s="16">
        <v>2564376.0964912199</v>
      </c>
      <c r="AV110" s="16">
        <v>2564376.0964912199</v>
      </c>
      <c r="AW110" s="16">
        <v>2564376.0964912199</v>
      </c>
      <c r="AX110" s="16">
        <v>2564376.0964912199</v>
      </c>
      <c r="AY110" s="16">
        <v>1717683.90350877</v>
      </c>
      <c r="AZ110" s="16">
        <v>1717683.90350877</v>
      </c>
      <c r="BA110" s="16">
        <v>1717683.90350877</v>
      </c>
      <c r="BB110" s="16">
        <v>1717683.90350877</v>
      </c>
      <c r="BC110" s="16">
        <v>1717683.90350877</v>
      </c>
      <c r="BD110" s="16">
        <v>1717683.90350877</v>
      </c>
    </row>
    <row r="111" spans="1:56" x14ac:dyDescent="0.25">
      <c r="A111" s="16" t="s">
        <v>164</v>
      </c>
      <c r="B111" s="16">
        <v>13293</v>
      </c>
      <c r="C111" s="16">
        <v>0</v>
      </c>
      <c r="D111" s="16">
        <v>1</v>
      </c>
      <c r="E111" s="16">
        <v>1</v>
      </c>
      <c r="F111" s="16">
        <v>1</v>
      </c>
      <c r="G111" s="16">
        <v>1</v>
      </c>
      <c r="H111" s="16">
        <v>1</v>
      </c>
      <c r="I111" s="16">
        <v>1</v>
      </c>
      <c r="J111" s="16">
        <v>1</v>
      </c>
      <c r="K111" s="16">
        <v>1</v>
      </c>
      <c r="L111" s="16">
        <v>1</v>
      </c>
      <c r="M111" s="16" t="s">
        <v>797</v>
      </c>
      <c r="N111" s="16" t="s">
        <v>806</v>
      </c>
      <c r="O111" s="16" t="s">
        <v>3</v>
      </c>
      <c r="P111" s="16">
        <v>13293</v>
      </c>
      <c r="Q111" s="16">
        <v>1237231.2150000001</v>
      </c>
      <c r="R111" s="16">
        <v>97578.690259999901</v>
      </c>
      <c r="S111" s="16">
        <v>20630329.692982402</v>
      </c>
      <c r="T111" s="16">
        <v>5754927.1052631503</v>
      </c>
      <c r="U111" s="16">
        <v>14875402.5877192</v>
      </c>
      <c r="V111" s="16">
        <v>0.72104531576047703</v>
      </c>
      <c r="W111" s="16">
        <v>12255965.5875313</v>
      </c>
      <c r="X111" s="16">
        <v>3169383.6978038899</v>
      </c>
      <c r="Y111" s="16">
        <v>9086581.8897274304</v>
      </c>
      <c r="Z111" s="16">
        <v>0.74140073459179001</v>
      </c>
      <c r="AA111" s="16">
        <v>16624756.1403508</v>
      </c>
      <c r="AB111" s="16">
        <v>3881129.9122807002</v>
      </c>
      <c r="AC111" s="16">
        <v>12743626.228070101</v>
      </c>
      <c r="AD111" s="16">
        <v>0.76654515233095</v>
      </c>
      <c r="AE111" s="16">
        <v>7383392.6317803096</v>
      </c>
      <c r="AF111" s="16">
        <v>1715548.48577069</v>
      </c>
      <c r="AG111" s="16">
        <v>5667844.1460096203</v>
      </c>
      <c r="AH111" s="16">
        <v>0.76764766939435602</v>
      </c>
      <c r="AI111" s="16">
        <v>7751771.9848674303</v>
      </c>
      <c r="AJ111" s="16">
        <v>4333034.2411496202</v>
      </c>
      <c r="AK111" s="16">
        <v>7383392.6317803096</v>
      </c>
      <c r="AL111" s="16">
        <v>1715548.48577069</v>
      </c>
      <c r="AM111" s="16">
        <v>1715548.48577069</v>
      </c>
      <c r="AN111" s="16">
        <v>1715548.48577069</v>
      </c>
      <c r="AO111" s="16">
        <v>1715548.48577069</v>
      </c>
      <c r="AP111" s="16">
        <v>1715548.48577069</v>
      </c>
      <c r="AQ111" s="16">
        <v>1715548.48577069</v>
      </c>
      <c r="AR111" s="16">
        <v>1715548.48577069</v>
      </c>
      <c r="AS111" s="16">
        <v>1715548.48577069</v>
      </c>
      <c r="AT111" s="16">
        <v>1715548.48577069</v>
      </c>
      <c r="AU111" s="16">
        <v>16624756.1403508</v>
      </c>
      <c r="AV111" s="16">
        <v>3881129.9122807002</v>
      </c>
      <c r="AW111" s="16">
        <v>3881129.9122807002</v>
      </c>
      <c r="AX111" s="16">
        <v>3881129.9122807002</v>
      </c>
      <c r="AY111" s="16">
        <v>3881129.9122807002</v>
      </c>
      <c r="AZ111" s="16">
        <v>3881129.9122807002</v>
      </c>
      <c r="BA111" s="16">
        <v>3881129.9122807002</v>
      </c>
      <c r="BB111" s="16">
        <v>3881129.9122807002</v>
      </c>
      <c r="BC111" s="16">
        <v>3881129.9122807002</v>
      </c>
      <c r="BD111" s="16">
        <v>3881129.9122807002</v>
      </c>
    </row>
    <row r="112" spans="1:56" x14ac:dyDescent="0.25">
      <c r="A112" s="16" t="s">
        <v>881</v>
      </c>
      <c r="B112" s="16">
        <v>13296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1</v>
      </c>
      <c r="J112" s="16">
        <v>1</v>
      </c>
      <c r="K112" s="16">
        <v>1</v>
      </c>
      <c r="L112" s="16">
        <v>1</v>
      </c>
      <c r="M112" s="16" t="s">
        <v>797</v>
      </c>
      <c r="N112" s="16" t="s">
        <v>806</v>
      </c>
      <c r="O112" s="16" t="s">
        <v>3</v>
      </c>
      <c r="P112" s="16">
        <v>13296</v>
      </c>
      <c r="Q112" s="16">
        <v>3923500</v>
      </c>
      <c r="R112" s="16">
        <v>28133.477118120001</v>
      </c>
      <c r="S112" s="16">
        <v>19228238.070175398</v>
      </c>
      <c r="T112" s="16">
        <v>6878904.5614035102</v>
      </c>
      <c r="U112" s="16">
        <v>12349333.5087719</v>
      </c>
      <c r="V112" s="16">
        <v>0.64224987561011804</v>
      </c>
      <c r="W112" s="16">
        <v>9852961.1386710703</v>
      </c>
      <c r="X112" s="16">
        <v>2981826.74537089</v>
      </c>
      <c r="Y112" s="16">
        <v>6871134.3933001803</v>
      </c>
      <c r="Z112" s="16">
        <v>0.69736745092114705</v>
      </c>
      <c r="AA112" s="16">
        <v>13955190.5701754</v>
      </c>
      <c r="AB112" s="16">
        <v>3667721.7982456102</v>
      </c>
      <c r="AC112" s="16">
        <v>10287468.771929801</v>
      </c>
      <c r="AD112" s="16">
        <v>0.73717866626026995</v>
      </c>
      <c r="AE112" s="16">
        <v>5796783.7015574798</v>
      </c>
      <c r="AF112" s="16">
        <v>1494859.6049301201</v>
      </c>
      <c r="AG112" s="16">
        <v>4301924.09662735</v>
      </c>
      <c r="AH112" s="16">
        <v>0.74212258350635196</v>
      </c>
      <c r="AI112" s="16">
        <v>2919500.9161820598</v>
      </c>
      <c r="AJ112" s="16">
        <v>350290.61950923502</v>
      </c>
      <c r="AK112" s="16">
        <v>5796783.7015574798</v>
      </c>
      <c r="AL112" s="16">
        <v>5796783.7015574798</v>
      </c>
      <c r="AM112" s="16">
        <v>5796783.7015574798</v>
      </c>
      <c r="AN112" s="16">
        <v>5796783.7015574798</v>
      </c>
      <c r="AO112" s="16">
        <v>5796783.7015574798</v>
      </c>
      <c r="AP112" s="16">
        <v>5796783.7015574798</v>
      </c>
      <c r="AQ112" s="16">
        <v>1494859.6049301201</v>
      </c>
      <c r="AR112" s="16">
        <v>1494859.6049301201</v>
      </c>
      <c r="AS112" s="16">
        <v>1494859.6049301201</v>
      </c>
      <c r="AT112" s="16">
        <v>1494859.6049301201</v>
      </c>
      <c r="AU112" s="16">
        <v>13955190.5701754</v>
      </c>
      <c r="AV112" s="16">
        <v>13955190.5701754</v>
      </c>
      <c r="AW112" s="16">
        <v>13955190.5701754</v>
      </c>
      <c r="AX112" s="16">
        <v>13955190.5701754</v>
      </c>
      <c r="AY112" s="16">
        <v>13955190.5701754</v>
      </c>
      <c r="AZ112" s="16">
        <v>13955190.5701754</v>
      </c>
      <c r="BA112" s="16">
        <v>3667721.7982456102</v>
      </c>
      <c r="BB112" s="16">
        <v>3667721.7982456102</v>
      </c>
      <c r="BC112" s="16">
        <v>3667721.7982456102</v>
      </c>
      <c r="BD112" s="16">
        <v>3667721.7982456102</v>
      </c>
    </row>
    <row r="113" spans="1:56" x14ac:dyDescent="0.25">
      <c r="A113" s="16" t="s">
        <v>145</v>
      </c>
      <c r="B113" s="16">
        <v>13297</v>
      </c>
      <c r="C113" s="16">
        <v>1</v>
      </c>
      <c r="D113" s="16">
        <v>1</v>
      </c>
      <c r="E113" s="16">
        <v>1</v>
      </c>
      <c r="F113" s="16">
        <v>1</v>
      </c>
      <c r="G113" s="16">
        <v>1</v>
      </c>
      <c r="H113" s="16">
        <v>1</v>
      </c>
      <c r="I113" s="16">
        <v>1</v>
      </c>
      <c r="J113" s="16">
        <v>1</v>
      </c>
      <c r="K113" s="16">
        <v>1</v>
      </c>
      <c r="L113" s="16">
        <v>1</v>
      </c>
      <c r="M113" s="16" t="s">
        <v>797</v>
      </c>
      <c r="N113" s="16" t="s">
        <v>806</v>
      </c>
      <c r="O113" s="16" t="s">
        <v>3</v>
      </c>
      <c r="P113" s="16">
        <v>13297</v>
      </c>
      <c r="Q113" s="16">
        <v>576000</v>
      </c>
      <c r="R113" s="16">
        <v>58547.2141559999</v>
      </c>
      <c r="S113" s="16">
        <v>31993640.350877099</v>
      </c>
      <c r="T113" s="16">
        <v>11204280.0877192</v>
      </c>
      <c r="U113" s="16">
        <v>20789360.2631578</v>
      </c>
      <c r="V113" s="16">
        <v>0.64979664818254701</v>
      </c>
      <c r="W113" s="16">
        <v>16541700.998036601</v>
      </c>
      <c r="X113" s="16">
        <v>4348316.1531065898</v>
      </c>
      <c r="Y113" s="16">
        <v>12193384.844930001</v>
      </c>
      <c r="Z113" s="16">
        <v>0.73713004765212897</v>
      </c>
      <c r="AA113" s="16">
        <v>24694176.929824501</v>
      </c>
      <c r="AB113" s="16">
        <v>6723807.1929824501</v>
      </c>
      <c r="AC113" s="16">
        <v>17970369.7368421</v>
      </c>
      <c r="AD113" s="16">
        <v>0.72771689406413298</v>
      </c>
      <c r="AE113" s="16">
        <v>11085468.184976</v>
      </c>
      <c r="AF113" s="16">
        <v>2627677.2432611901</v>
      </c>
      <c r="AG113" s="16">
        <v>8457790.9417148195</v>
      </c>
      <c r="AH113" s="16">
        <v>0.76296199678580501</v>
      </c>
      <c r="AI113" s="16">
        <v>11558837.630774001</v>
      </c>
      <c r="AJ113" s="16">
        <v>7823243.7275588196</v>
      </c>
      <c r="AK113" s="16">
        <v>2627677.2432611901</v>
      </c>
      <c r="AL113" s="16">
        <v>2627677.2432611901</v>
      </c>
      <c r="AM113" s="16">
        <v>2627677.2432611901</v>
      </c>
      <c r="AN113" s="16">
        <v>2627677.2432611901</v>
      </c>
      <c r="AO113" s="16">
        <v>2627677.2432611901</v>
      </c>
      <c r="AP113" s="16">
        <v>2627677.2432611901</v>
      </c>
      <c r="AQ113" s="16">
        <v>2627677.2432611901</v>
      </c>
      <c r="AR113" s="16">
        <v>2627677.2432611901</v>
      </c>
      <c r="AS113" s="16">
        <v>2627677.2432611901</v>
      </c>
      <c r="AT113" s="16">
        <v>2627677.2432611901</v>
      </c>
      <c r="AU113" s="16">
        <v>6723807.1929824501</v>
      </c>
      <c r="AV113" s="16">
        <v>6723807.1929824501</v>
      </c>
      <c r="AW113" s="16">
        <v>6723807.1929824501</v>
      </c>
      <c r="AX113" s="16">
        <v>6723807.1929824501</v>
      </c>
      <c r="AY113" s="16">
        <v>6723807.1929824501</v>
      </c>
      <c r="AZ113" s="16">
        <v>6723807.1929824501</v>
      </c>
      <c r="BA113" s="16">
        <v>6723807.1929824501</v>
      </c>
      <c r="BB113" s="16">
        <v>6723807.1929824501</v>
      </c>
      <c r="BC113" s="16">
        <v>6723807.1929824501</v>
      </c>
      <c r="BD113" s="16">
        <v>6723807.1929824501</v>
      </c>
    </row>
    <row r="114" spans="1:56" x14ac:dyDescent="0.25">
      <c r="A114" s="16" t="s">
        <v>242</v>
      </c>
      <c r="B114" s="16">
        <v>13299</v>
      </c>
      <c r="C114" s="16">
        <v>0</v>
      </c>
      <c r="D114" s="16">
        <v>0</v>
      </c>
      <c r="E114" s="16">
        <v>0</v>
      </c>
      <c r="F114" s="16">
        <v>1</v>
      </c>
      <c r="G114" s="16">
        <v>1</v>
      </c>
      <c r="H114" s="16">
        <v>1</v>
      </c>
      <c r="I114" s="16">
        <v>1</v>
      </c>
      <c r="J114" s="16">
        <v>1</v>
      </c>
      <c r="K114" s="16">
        <v>1</v>
      </c>
      <c r="L114" s="16">
        <v>1</v>
      </c>
      <c r="M114" s="16" t="s">
        <v>797</v>
      </c>
      <c r="N114" s="16" t="s">
        <v>806</v>
      </c>
      <c r="O114" s="16" t="s">
        <v>3</v>
      </c>
      <c r="P114" s="16">
        <v>13299</v>
      </c>
      <c r="Q114" s="16">
        <v>1269969.233</v>
      </c>
      <c r="R114" s="16">
        <v>97578.690259999901</v>
      </c>
      <c r="S114" s="16">
        <v>14481834.605263099</v>
      </c>
      <c r="T114" s="16">
        <v>8455395.9649122804</v>
      </c>
      <c r="U114" s="16">
        <v>6026438.6403508801</v>
      </c>
      <c r="V114" s="16">
        <v>0.41613778948702201</v>
      </c>
      <c r="W114" s="16">
        <v>9103292.5718411896</v>
      </c>
      <c r="X114" s="16">
        <v>4301897.6293972004</v>
      </c>
      <c r="Y114" s="16">
        <v>4801394.9424439901</v>
      </c>
      <c r="Z114" s="16">
        <v>0.52743498075585604</v>
      </c>
      <c r="AA114" s="16">
        <v>9993023.5526315793</v>
      </c>
      <c r="AB114" s="16">
        <v>5205928.1578947296</v>
      </c>
      <c r="AC114" s="16">
        <v>4787095.3947368404</v>
      </c>
      <c r="AD114" s="16">
        <v>0.47904374181888099</v>
      </c>
      <c r="AE114" s="16">
        <v>4678342.6529051401</v>
      </c>
      <c r="AF114" s="16">
        <v>2257045.5454313601</v>
      </c>
      <c r="AG114" s="16">
        <v>2421297.1074737702</v>
      </c>
      <c r="AH114" s="16">
        <v>0.51755446043914899</v>
      </c>
      <c r="AI114" s="16">
        <v>3433847.0188567201</v>
      </c>
      <c r="AJ114" s="16">
        <v>1053749.1838865001</v>
      </c>
      <c r="AK114" s="16">
        <v>4678342.6529051401</v>
      </c>
      <c r="AL114" s="16">
        <v>4678342.6529051401</v>
      </c>
      <c r="AM114" s="16">
        <v>4678342.6529051401</v>
      </c>
      <c r="AN114" s="16">
        <v>2257045.5454313601</v>
      </c>
      <c r="AO114" s="16">
        <v>2257045.5454313601</v>
      </c>
      <c r="AP114" s="16">
        <v>2257045.5454313601</v>
      </c>
      <c r="AQ114" s="16">
        <v>2257045.5454313601</v>
      </c>
      <c r="AR114" s="16">
        <v>2257045.5454313601</v>
      </c>
      <c r="AS114" s="16">
        <v>2257045.5454313601</v>
      </c>
      <c r="AT114" s="16">
        <v>2257045.5454313601</v>
      </c>
      <c r="AU114" s="16">
        <v>9993023.5526315793</v>
      </c>
      <c r="AV114" s="16">
        <v>9993023.5526315793</v>
      </c>
      <c r="AW114" s="16">
        <v>9993023.5526315793</v>
      </c>
      <c r="AX114" s="16">
        <v>5205928.1578947296</v>
      </c>
      <c r="AY114" s="16">
        <v>5205928.1578947296</v>
      </c>
      <c r="AZ114" s="16">
        <v>5205928.1578947296</v>
      </c>
      <c r="BA114" s="16">
        <v>5205928.1578947296</v>
      </c>
      <c r="BB114" s="16">
        <v>5205928.1578947296</v>
      </c>
      <c r="BC114" s="16">
        <v>5205928.1578947296</v>
      </c>
      <c r="BD114" s="16">
        <v>5205928.1578947296</v>
      </c>
    </row>
    <row r="115" spans="1:56" x14ac:dyDescent="0.25">
      <c r="A115" s="16" t="s">
        <v>638</v>
      </c>
      <c r="B115" s="16">
        <v>13302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 t="s">
        <v>797</v>
      </c>
      <c r="N115" s="16" t="s">
        <v>806</v>
      </c>
      <c r="O115" s="16" t="s">
        <v>3</v>
      </c>
      <c r="P115" s="16">
        <v>13302</v>
      </c>
      <c r="Q115" s="16">
        <v>1053660.986</v>
      </c>
      <c r="R115" s="16">
        <v>97578.690259999901</v>
      </c>
      <c r="S115" s="16">
        <v>9092198.6403508708</v>
      </c>
      <c r="T115" s="16">
        <v>6288696.4912280599</v>
      </c>
      <c r="U115" s="16">
        <v>2803502.1491228002</v>
      </c>
      <c r="V115" s="16">
        <v>0.30834149802677602</v>
      </c>
      <c r="W115" s="16">
        <v>5087902.5425394299</v>
      </c>
      <c r="X115" s="16">
        <v>1536714.6995002099</v>
      </c>
      <c r="Y115" s="16">
        <v>3551187.84303921</v>
      </c>
      <c r="Z115" s="16">
        <v>0.69796695462385405</v>
      </c>
      <c r="AA115" s="16">
        <v>1216528.5087719201</v>
      </c>
      <c r="AB115" s="16">
        <v>1216528.5087719201</v>
      </c>
      <c r="AC115" s="16">
        <v>0</v>
      </c>
      <c r="AD115" s="16">
        <v>0</v>
      </c>
      <c r="AE115" s="16">
        <v>18741.208863356402</v>
      </c>
      <c r="AF115" s="16">
        <v>18741.208863356402</v>
      </c>
      <c r="AG115" s="16">
        <v>0</v>
      </c>
      <c r="AH115" s="16">
        <v>0</v>
      </c>
      <c r="AI115" s="16">
        <v>2399948.1671792101</v>
      </c>
      <c r="AJ115" s="16">
        <v>-1151239.6758600001</v>
      </c>
      <c r="AK115" s="16">
        <v>18741.208863356402</v>
      </c>
      <c r="AL115" s="16">
        <v>18741.208863356402</v>
      </c>
      <c r="AM115" s="16">
        <v>18741.208863356402</v>
      </c>
      <c r="AN115" s="16">
        <v>18741.208863356402</v>
      </c>
      <c r="AO115" s="16">
        <v>18741.208863356402</v>
      </c>
      <c r="AP115" s="16">
        <v>18741.208863356402</v>
      </c>
      <c r="AQ115" s="16">
        <v>18741.208863356402</v>
      </c>
      <c r="AR115" s="16">
        <v>18741.208863356402</v>
      </c>
      <c r="AS115" s="16">
        <v>18741.208863356402</v>
      </c>
      <c r="AT115" s="16">
        <v>18741.208863356402</v>
      </c>
      <c r="AU115" s="16">
        <v>1216528.5087719201</v>
      </c>
      <c r="AV115" s="16">
        <v>1216528.5087719201</v>
      </c>
      <c r="AW115" s="16">
        <v>1216528.5087719201</v>
      </c>
      <c r="AX115" s="16">
        <v>1216528.5087719201</v>
      </c>
      <c r="AY115" s="16">
        <v>1216528.5087719201</v>
      </c>
      <c r="AZ115" s="16">
        <v>1216528.5087719201</v>
      </c>
      <c r="BA115" s="16">
        <v>1216528.5087719201</v>
      </c>
      <c r="BB115" s="16">
        <v>1216528.5087719201</v>
      </c>
      <c r="BC115" s="16">
        <v>1216528.5087719201</v>
      </c>
      <c r="BD115" s="16">
        <v>1216528.5087719201</v>
      </c>
    </row>
    <row r="116" spans="1:56" x14ac:dyDescent="0.25">
      <c r="A116" s="16" t="s">
        <v>142</v>
      </c>
      <c r="B116" s="16">
        <v>13303</v>
      </c>
      <c r="C116" s="16">
        <v>1</v>
      </c>
      <c r="D116" s="16">
        <v>1</v>
      </c>
      <c r="E116" s="16">
        <v>1</v>
      </c>
      <c r="F116" s="16">
        <v>1</v>
      </c>
      <c r="G116" s="16">
        <v>1</v>
      </c>
      <c r="H116" s="16">
        <v>1</v>
      </c>
      <c r="I116" s="16">
        <v>1</v>
      </c>
      <c r="J116" s="16">
        <v>1</v>
      </c>
      <c r="K116" s="16">
        <v>1</v>
      </c>
      <c r="L116" s="16">
        <v>1</v>
      </c>
      <c r="M116" s="16" t="s">
        <v>797</v>
      </c>
      <c r="N116" s="16" t="s">
        <v>806</v>
      </c>
      <c r="O116" s="16" t="s">
        <v>3</v>
      </c>
      <c r="P116" s="16">
        <v>13303</v>
      </c>
      <c r="Q116" s="16">
        <v>1412191.9739999999</v>
      </c>
      <c r="R116" s="16">
        <v>117094.428311999</v>
      </c>
      <c r="S116" s="16">
        <v>40919485.921052597</v>
      </c>
      <c r="T116" s="16">
        <v>21578708.596491199</v>
      </c>
      <c r="U116" s="16">
        <v>19340777.324561398</v>
      </c>
      <c r="V116" s="16">
        <v>0.472654455187345</v>
      </c>
      <c r="W116" s="16">
        <v>38518662.8544925</v>
      </c>
      <c r="X116" s="16">
        <v>12054084.6231091</v>
      </c>
      <c r="Y116" s="16">
        <v>26464578.231383301</v>
      </c>
      <c r="Z116" s="16">
        <v>0.68705859108753398</v>
      </c>
      <c r="AA116" s="16">
        <v>14273189.868420999</v>
      </c>
      <c r="AB116" s="16">
        <v>3956493.9912280599</v>
      </c>
      <c r="AC116" s="16">
        <v>10316695.8771929</v>
      </c>
      <c r="AD116" s="16">
        <v>0.72280239892403597</v>
      </c>
      <c r="AE116" s="16">
        <v>15719174.7961592</v>
      </c>
      <c r="AF116" s="16">
        <v>3752633.2859578901</v>
      </c>
      <c r="AG116" s="16">
        <v>11966541.5102013</v>
      </c>
      <c r="AH116" s="16">
        <v>0.76127033800306099</v>
      </c>
      <c r="AI116" s="16">
        <v>24935291.829471301</v>
      </c>
      <c r="AJ116" s="16">
        <v>10437255.1082893</v>
      </c>
      <c r="AK116" s="16">
        <v>3752633.2859578901</v>
      </c>
      <c r="AL116" s="16">
        <v>3752633.2859578901</v>
      </c>
      <c r="AM116" s="16">
        <v>3752633.2859578901</v>
      </c>
      <c r="AN116" s="16">
        <v>3752633.2859578901</v>
      </c>
      <c r="AO116" s="16">
        <v>3752633.2859578901</v>
      </c>
      <c r="AP116" s="16">
        <v>3752633.2859578901</v>
      </c>
      <c r="AQ116" s="16">
        <v>3752633.2859578901</v>
      </c>
      <c r="AR116" s="16">
        <v>3752633.2859578901</v>
      </c>
      <c r="AS116" s="16">
        <v>3752633.2859578901</v>
      </c>
      <c r="AT116" s="16">
        <v>3752633.2859578901</v>
      </c>
      <c r="AU116" s="16">
        <v>3956493.9912280599</v>
      </c>
      <c r="AV116" s="16">
        <v>3956493.9912280599</v>
      </c>
      <c r="AW116" s="16">
        <v>3956493.9912280599</v>
      </c>
      <c r="AX116" s="16">
        <v>3956493.9912280599</v>
      </c>
      <c r="AY116" s="16">
        <v>3956493.9912280599</v>
      </c>
      <c r="AZ116" s="16">
        <v>3956493.9912280599</v>
      </c>
      <c r="BA116" s="16">
        <v>3956493.9912280599</v>
      </c>
      <c r="BB116" s="16">
        <v>3956493.9912280599</v>
      </c>
      <c r="BC116" s="16">
        <v>3956493.9912280599</v>
      </c>
      <c r="BD116" s="16">
        <v>3956493.9912280599</v>
      </c>
    </row>
    <row r="117" spans="1:56" x14ac:dyDescent="0.25">
      <c r="A117" s="16" t="s">
        <v>882</v>
      </c>
      <c r="B117" s="16">
        <v>13308</v>
      </c>
      <c r="C117" s="16">
        <v>1</v>
      </c>
      <c r="D117" s="16">
        <v>1</v>
      </c>
      <c r="E117" s="16">
        <v>1</v>
      </c>
      <c r="F117" s="16">
        <v>1</v>
      </c>
      <c r="G117" s="16">
        <v>1</v>
      </c>
      <c r="H117" s="16">
        <v>1</v>
      </c>
      <c r="I117" s="16">
        <v>1</v>
      </c>
      <c r="J117" s="16">
        <v>1</v>
      </c>
      <c r="K117" s="16">
        <v>1</v>
      </c>
      <c r="L117" s="16">
        <v>1</v>
      </c>
      <c r="M117" s="16" t="s">
        <v>797</v>
      </c>
      <c r="N117" s="16" t="s">
        <v>806</v>
      </c>
      <c r="O117" s="16" t="s">
        <v>3</v>
      </c>
      <c r="P117" s="16">
        <v>13308</v>
      </c>
      <c r="Q117" s="16">
        <v>276000</v>
      </c>
      <c r="R117" s="16">
        <v>28133.477118120001</v>
      </c>
      <c r="S117" s="16">
        <v>36218722.938596398</v>
      </c>
      <c r="T117" s="16">
        <v>9432606.5789473709</v>
      </c>
      <c r="U117" s="16">
        <v>26786116.359648999</v>
      </c>
      <c r="V117" s="16">
        <v>0.73956545638180005</v>
      </c>
      <c r="W117" s="16">
        <v>23117608.3589647</v>
      </c>
      <c r="X117" s="16">
        <v>5439272.2003018297</v>
      </c>
      <c r="Y117" s="16">
        <v>17678336.1586629</v>
      </c>
      <c r="Z117" s="16">
        <v>0.76471302239219097</v>
      </c>
      <c r="AA117" s="16">
        <v>32189887.368420999</v>
      </c>
      <c r="AB117" s="16">
        <v>6884739.2105263099</v>
      </c>
      <c r="AC117" s="16">
        <v>25305148.157894701</v>
      </c>
      <c r="AD117" s="16">
        <v>0.78612105312054004</v>
      </c>
      <c r="AE117" s="16">
        <v>19727747.4932888</v>
      </c>
      <c r="AF117" s="16">
        <v>4285164.0411767699</v>
      </c>
      <c r="AG117" s="16">
        <v>15442583.452112</v>
      </c>
      <c r="AH117" s="16">
        <v>0.78278493058396303</v>
      </c>
      <c r="AI117" s="16">
        <v>17374202.681544799</v>
      </c>
      <c r="AJ117" s="16">
        <v>15138449.974993899</v>
      </c>
      <c r="AK117" s="16">
        <v>4285164.0411767699</v>
      </c>
      <c r="AL117" s="16">
        <v>4285164.0411767699</v>
      </c>
      <c r="AM117" s="16">
        <v>4285164.0411767699</v>
      </c>
      <c r="AN117" s="16">
        <v>4285164.0411767699</v>
      </c>
      <c r="AO117" s="16">
        <v>4285164.0411767699</v>
      </c>
      <c r="AP117" s="16">
        <v>4285164.0411767699</v>
      </c>
      <c r="AQ117" s="16">
        <v>4285164.0411767699</v>
      </c>
      <c r="AR117" s="16">
        <v>4285164.0411767699</v>
      </c>
      <c r="AS117" s="16">
        <v>4285164.0411767699</v>
      </c>
      <c r="AT117" s="16">
        <v>4285164.0411767699</v>
      </c>
      <c r="AU117" s="16">
        <v>6884739.2105263099</v>
      </c>
      <c r="AV117" s="16">
        <v>6884739.2105263099</v>
      </c>
      <c r="AW117" s="16">
        <v>6884739.2105263099</v>
      </c>
      <c r="AX117" s="16">
        <v>6884739.2105263099</v>
      </c>
      <c r="AY117" s="16">
        <v>6884739.2105263099</v>
      </c>
      <c r="AZ117" s="16">
        <v>6884739.2105263099</v>
      </c>
      <c r="BA117" s="16">
        <v>6884739.2105263099</v>
      </c>
      <c r="BB117" s="16">
        <v>6884739.2105263099</v>
      </c>
      <c r="BC117" s="16">
        <v>6884739.2105263099</v>
      </c>
      <c r="BD117" s="16">
        <v>6884739.2105263099</v>
      </c>
    </row>
    <row r="118" spans="1:56" x14ac:dyDescent="0.25">
      <c r="A118" s="16" t="s">
        <v>238</v>
      </c>
      <c r="B118" s="16">
        <v>13311</v>
      </c>
      <c r="C118" s="16">
        <v>0</v>
      </c>
      <c r="D118" s="16">
        <v>1</v>
      </c>
      <c r="E118" s="16">
        <v>1</v>
      </c>
      <c r="F118" s="16">
        <v>1</v>
      </c>
      <c r="G118" s="16">
        <v>1</v>
      </c>
      <c r="H118" s="16">
        <v>1</v>
      </c>
      <c r="I118" s="16">
        <v>1</v>
      </c>
      <c r="J118" s="16">
        <v>1</v>
      </c>
      <c r="K118" s="16">
        <v>1</v>
      </c>
      <c r="L118" s="16">
        <v>1</v>
      </c>
      <c r="M118" s="16" t="s">
        <v>797</v>
      </c>
      <c r="N118" s="16" t="s">
        <v>806</v>
      </c>
      <c r="O118" s="16" t="s">
        <v>3</v>
      </c>
      <c r="P118" s="16">
        <v>13311</v>
      </c>
      <c r="Q118" s="16">
        <v>440000</v>
      </c>
      <c r="R118" s="16">
        <v>39031.476103999899</v>
      </c>
      <c r="S118" s="16">
        <v>9157036.3157894704</v>
      </c>
      <c r="T118" s="16">
        <v>4507335.4385964898</v>
      </c>
      <c r="U118" s="16">
        <v>4649700.8771929797</v>
      </c>
      <c r="V118" s="16">
        <v>0.50777355432952698</v>
      </c>
      <c r="W118" s="16">
        <v>7914123.9716159804</v>
      </c>
      <c r="X118" s="16">
        <v>3308002.4464147701</v>
      </c>
      <c r="Y118" s="16">
        <v>4606121.5252012098</v>
      </c>
      <c r="Z118" s="16">
        <v>0.58201280921565901</v>
      </c>
      <c r="AA118" s="16">
        <v>6266368.8157894704</v>
      </c>
      <c r="AB118" s="16">
        <v>2723584.2982456102</v>
      </c>
      <c r="AC118" s="16">
        <v>3542784.5175438598</v>
      </c>
      <c r="AD118" s="16">
        <v>0.56536482637553098</v>
      </c>
      <c r="AE118" s="16">
        <v>4775524.2068757499</v>
      </c>
      <c r="AF118" s="16">
        <v>1981569.4871654699</v>
      </c>
      <c r="AG118" s="16">
        <v>2793954.7197102699</v>
      </c>
      <c r="AH118" s="16">
        <v>0.58505717878836605</v>
      </c>
      <c r="AI118" s="16">
        <v>4127090.0490972102</v>
      </c>
      <c r="AJ118" s="16">
        <v>2314923.2436062698</v>
      </c>
      <c r="AK118" s="16">
        <v>4775524.2068757499</v>
      </c>
      <c r="AL118" s="16">
        <v>1981569.4871654699</v>
      </c>
      <c r="AM118" s="16">
        <v>1981569.4871654699</v>
      </c>
      <c r="AN118" s="16">
        <v>1981569.4871654699</v>
      </c>
      <c r="AO118" s="16">
        <v>1981569.4871654699</v>
      </c>
      <c r="AP118" s="16">
        <v>1981569.4871654699</v>
      </c>
      <c r="AQ118" s="16">
        <v>1981569.4871654699</v>
      </c>
      <c r="AR118" s="16">
        <v>1981569.4871654699</v>
      </c>
      <c r="AS118" s="16">
        <v>1981569.4871654699</v>
      </c>
      <c r="AT118" s="16">
        <v>1981569.4871654699</v>
      </c>
      <c r="AU118" s="16">
        <v>6266368.8157894704</v>
      </c>
      <c r="AV118" s="16">
        <v>2723584.2982456102</v>
      </c>
      <c r="AW118" s="16">
        <v>2723584.2982456102</v>
      </c>
      <c r="AX118" s="16">
        <v>2723584.2982456102</v>
      </c>
      <c r="AY118" s="16">
        <v>2723584.2982456102</v>
      </c>
      <c r="AZ118" s="16">
        <v>2723584.2982456102</v>
      </c>
      <c r="BA118" s="16">
        <v>2723584.2982456102</v>
      </c>
      <c r="BB118" s="16">
        <v>2723584.2982456102</v>
      </c>
      <c r="BC118" s="16">
        <v>2723584.2982456102</v>
      </c>
      <c r="BD118" s="16">
        <v>2723584.2982456102</v>
      </c>
    </row>
    <row r="119" spans="1:56" x14ac:dyDescent="0.25">
      <c r="A119" s="16" t="s">
        <v>285</v>
      </c>
      <c r="B119" s="16">
        <v>13312</v>
      </c>
      <c r="C119" s="16">
        <v>0</v>
      </c>
      <c r="D119" s="16">
        <v>0</v>
      </c>
      <c r="E119" s="16">
        <v>0</v>
      </c>
      <c r="F119" s="16">
        <v>1</v>
      </c>
      <c r="G119" s="16">
        <v>1</v>
      </c>
      <c r="H119" s="16">
        <v>1</v>
      </c>
      <c r="I119" s="16">
        <v>1</v>
      </c>
      <c r="J119" s="16">
        <v>1</v>
      </c>
      <c r="K119" s="16">
        <v>1</v>
      </c>
      <c r="L119" s="16">
        <v>1</v>
      </c>
      <c r="M119" s="16" t="s">
        <v>797</v>
      </c>
      <c r="N119" s="16" t="s">
        <v>806</v>
      </c>
      <c r="O119" s="16" t="s">
        <v>3</v>
      </c>
      <c r="P119" s="16">
        <v>13312</v>
      </c>
      <c r="Q119" s="16">
        <v>565767.89599999995</v>
      </c>
      <c r="R119" s="16">
        <v>39031.476103999899</v>
      </c>
      <c r="S119" s="16">
        <v>5266177.1929824501</v>
      </c>
      <c r="T119" s="16">
        <v>2755042.5438596401</v>
      </c>
      <c r="U119" s="16">
        <v>2511134.64912281</v>
      </c>
      <c r="V119" s="16">
        <v>0.47684203495261501</v>
      </c>
      <c r="W119" s="16">
        <v>4559194.36831831</v>
      </c>
      <c r="X119" s="16">
        <v>2040857.9507667201</v>
      </c>
      <c r="Y119" s="16">
        <v>2518336.4175515799</v>
      </c>
      <c r="Z119" s="16">
        <v>0.55236434644055199</v>
      </c>
      <c r="AA119" s="16">
        <v>2429521.31578947</v>
      </c>
      <c r="AB119" s="16">
        <v>882599.82456140302</v>
      </c>
      <c r="AC119" s="16">
        <v>1546921.4912280701</v>
      </c>
      <c r="AD119" s="16">
        <v>0.63671863307994703</v>
      </c>
      <c r="AE119" s="16">
        <v>1961845.9530673199</v>
      </c>
      <c r="AF119" s="16">
        <v>718324.90565826395</v>
      </c>
      <c r="AG119" s="16">
        <v>1243521.0474090599</v>
      </c>
      <c r="AH119" s="16">
        <v>0.63385254355207099</v>
      </c>
      <c r="AI119" s="16">
        <v>1913537.0454475801</v>
      </c>
      <c r="AJ119" s="16">
        <v>638721.67530506197</v>
      </c>
      <c r="AK119" s="16">
        <v>1961845.9530673199</v>
      </c>
      <c r="AL119" s="16">
        <v>1961845.9530673199</v>
      </c>
      <c r="AM119" s="16">
        <v>1961845.9530673199</v>
      </c>
      <c r="AN119" s="16">
        <v>718324.90565826395</v>
      </c>
      <c r="AO119" s="16">
        <v>718324.90565826395</v>
      </c>
      <c r="AP119" s="16">
        <v>718324.90565826395</v>
      </c>
      <c r="AQ119" s="16">
        <v>718324.90565826395</v>
      </c>
      <c r="AR119" s="16">
        <v>718324.90565826395</v>
      </c>
      <c r="AS119" s="16">
        <v>718324.90565826395</v>
      </c>
      <c r="AT119" s="16">
        <v>718324.90565826395</v>
      </c>
      <c r="AU119" s="16">
        <v>2429521.31578947</v>
      </c>
      <c r="AV119" s="16">
        <v>2429521.31578947</v>
      </c>
      <c r="AW119" s="16">
        <v>2429521.31578947</v>
      </c>
      <c r="AX119" s="16">
        <v>882599.82456140302</v>
      </c>
      <c r="AY119" s="16">
        <v>882599.82456140302</v>
      </c>
      <c r="AZ119" s="16">
        <v>882599.82456140302</v>
      </c>
      <c r="BA119" s="16">
        <v>882599.82456140302</v>
      </c>
      <c r="BB119" s="16">
        <v>882599.82456140302</v>
      </c>
      <c r="BC119" s="16">
        <v>882599.82456140302</v>
      </c>
      <c r="BD119" s="16">
        <v>882599.82456140302</v>
      </c>
    </row>
    <row r="120" spans="1:56" x14ac:dyDescent="0.25">
      <c r="A120" s="16" t="s">
        <v>326</v>
      </c>
      <c r="B120" s="16">
        <v>13328</v>
      </c>
      <c r="C120" s="16">
        <v>0</v>
      </c>
      <c r="D120" s="16">
        <v>1</v>
      </c>
      <c r="E120" s="16">
        <v>1</v>
      </c>
      <c r="F120" s="16">
        <v>1</v>
      </c>
      <c r="G120" s="16">
        <v>1</v>
      </c>
      <c r="H120" s="16">
        <v>1</v>
      </c>
      <c r="I120" s="16">
        <v>1</v>
      </c>
      <c r="J120" s="16">
        <v>1</v>
      </c>
      <c r="K120" s="16">
        <v>1</v>
      </c>
      <c r="L120" s="16">
        <v>1</v>
      </c>
      <c r="M120" s="16" t="s">
        <v>797</v>
      </c>
      <c r="N120" s="16" t="s">
        <v>806</v>
      </c>
      <c r="O120" s="16" t="s">
        <v>3</v>
      </c>
      <c r="P120" s="16">
        <v>13328</v>
      </c>
      <c r="Q120" s="16">
        <v>304000</v>
      </c>
      <c r="R120" s="16">
        <v>28133.477118120001</v>
      </c>
      <c r="S120" s="16">
        <v>7587303.4210526198</v>
      </c>
      <c r="T120" s="16">
        <v>5833437.63157894</v>
      </c>
      <c r="U120" s="16">
        <v>1753865.7894736801</v>
      </c>
      <c r="V120" s="16">
        <v>0.23115798751466801</v>
      </c>
      <c r="W120" s="16">
        <v>12280828.2933091</v>
      </c>
      <c r="X120" s="16">
        <v>8921144.6340328902</v>
      </c>
      <c r="Y120" s="16">
        <v>3359683.6592763001</v>
      </c>
      <c r="Z120" s="16">
        <v>0.27357142197865503</v>
      </c>
      <c r="AA120" s="16">
        <v>4110493.55263157</v>
      </c>
      <c r="AB120" s="16">
        <v>3297900.8333333302</v>
      </c>
      <c r="AC120" s="16">
        <v>812592.71929824399</v>
      </c>
      <c r="AD120" s="16">
        <v>0.19768738446944201</v>
      </c>
      <c r="AE120" s="16">
        <v>6169121.0615569297</v>
      </c>
      <c r="AF120" s="16">
        <v>4900010.7058510203</v>
      </c>
      <c r="AG120" s="16">
        <v>1269110.3557059099</v>
      </c>
      <c r="AH120" s="16">
        <v>0.20571980076941801</v>
      </c>
      <c r="AI120" s="16">
        <v>3027550.18215818</v>
      </c>
      <c r="AJ120" s="16">
        <v>936976.87858779402</v>
      </c>
      <c r="AK120" s="16">
        <v>6169121.0615569297</v>
      </c>
      <c r="AL120" s="16">
        <v>4900010.7058510203</v>
      </c>
      <c r="AM120" s="16">
        <v>4900010.7058510203</v>
      </c>
      <c r="AN120" s="16">
        <v>4900010.7058510203</v>
      </c>
      <c r="AO120" s="16">
        <v>4900010.7058510203</v>
      </c>
      <c r="AP120" s="16">
        <v>4900010.7058510203</v>
      </c>
      <c r="AQ120" s="16">
        <v>4900010.7058510203</v>
      </c>
      <c r="AR120" s="16">
        <v>4900010.7058510203</v>
      </c>
      <c r="AS120" s="16">
        <v>4900010.7058510203</v>
      </c>
      <c r="AT120" s="16">
        <v>4900010.7058510203</v>
      </c>
      <c r="AU120" s="16">
        <v>4110493.55263157</v>
      </c>
      <c r="AV120" s="16">
        <v>3297900.8333333302</v>
      </c>
      <c r="AW120" s="16">
        <v>3297900.8333333302</v>
      </c>
      <c r="AX120" s="16">
        <v>3297900.8333333302</v>
      </c>
      <c r="AY120" s="16">
        <v>3297900.8333333302</v>
      </c>
      <c r="AZ120" s="16">
        <v>3297900.8333333302</v>
      </c>
      <c r="BA120" s="16">
        <v>3297900.8333333302</v>
      </c>
      <c r="BB120" s="16">
        <v>3297900.8333333302</v>
      </c>
      <c r="BC120" s="16">
        <v>3297900.8333333302</v>
      </c>
      <c r="BD120" s="16">
        <v>3297900.8333333302</v>
      </c>
    </row>
    <row r="121" spans="1:56" x14ac:dyDescent="0.25">
      <c r="A121" s="16" t="s">
        <v>165</v>
      </c>
      <c r="B121" s="16">
        <v>13330</v>
      </c>
      <c r="C121" s="16">
        <v>1</v>
      </c>
      <c r="D121" s="16">
        <v>1</v>
      </c>
      <c r="E121" s="16">
        <v>1</v>
      </c>
      <c r="F121" s="16">
        <v>1</v>
      </c>
      <c r="G121" s="16">
        <v>1</v>
      </c>
      <c r="H121" s="16">
        <v>1</v>
      </c>
      <c r="I121" s="16">
        <v>1</v>
      </c>
      <c r="J121" s="16">
        <v>1</v>
      </c>
      <c r="K121" s="16">
        <v>1</v>
      </c>
      <c r="L121" s="16">
        <v>1</v>
      </c>
      <c r="M121" s="16" t="s">
        <v>797</v>
      </c>
      <c r="N121" s="16" t="s">
        <v>806</v>
      </c>
      <c r="O121" s="16" t="s">
        <v>3</v>
      </c>
      <c r="P121" s="16">
        <v>13330</v>
      </c>
      <c r="Q121" s="16">
        <v>667426.33100000001</v>
      </c>
      <c r="R121" s="16">
        <v>97578.690259999901</v>
      </c>
      <c r="S121" s="16">
        <v>33555161.666666597</v>
      </c>
      <c r="T121" s="16">
        <v>13436793.8157894</v>
      </c>
      <c r="U121" s="16">
        <v>20118367.850877199</v>
      </c>
      <c r="V121" s="16">
        <v>0.59956104669471899</v>
      </c>
      <c r="W121" s="16">
        <v>17607050.498710301</v>
      </c>
      <c r="X121" s="16">
        <v>4947878.1976257497</v>
      </c>
      <c r="Y121" s="16">
        <v>12659172.3010845</v>
      </c>
      <c r="Z121" s="16">
        <v>0.71898313133206604</v>
      </c>
      <c r="AA121" s="16">
        <v>17948064.5175438</v>
      </c>
      <c r="AB121" s="16">
        <v>4127399.2543859598</v>
      </c>
      <c r="AC121" s="16">
        <v>13820665.2631578</v>
      </c>
      <c r="AD121" s="16">
        <v>0.77003652676022405</v>
      </c>
      <c r="AE121" s="16">
        <v>6877944.82575347</v>
      </c>
      <c r="AF121" s="16">
        <v>1449615.1919003001</v>
      </c>
      <c r="AG121" s="16">
        <v>5428329.6338531598</v>
      </c>
      <c r="AH121" s="16">
        <v>0.789237158973356</v>
      </c>
      <c r="AI121" s="16">
        <v>11894167.279824501</v>
      </c>
      <c r="AJ121" s="16">
        <v>4663324.61259316</v>
      </c>
      <c r="AK121" s="16">
        <v>1449615.1919003001</v>
      </c>
      <c r="AL121" s="16">
        <v>1449615.1919003001</v>
      </c>
      <c r="AM121" s="16">
        <v>1449615.1919003001</v>
      </c>
      <c r="AN121" s="16">
        <v>1449615.1919003001</v>
      </c>
      <c r="AO121" s="16">
        <v>1449615.1919003001</v>
      </c>
      <c r="AP121" s="16">
        <v>1449615.1919003001</v>
      </c>
      <c r="AQ121" s="16">
        <v>1449615.1919003001</v>
      </c>
      <c r="AR121" s="16">
        <v>1449615.1919003001</v>
      </c>
      <c r="AS121" s="16">
        <v>1449615.1919003001</v>
      </c>
      <c r="AT121" s="16">
        <v>1449615.1919003001</v>
      </c>
      <c r="AU121" s="16">
        <v>4127399.2543859598</v>
      </c>
      <c r="AV121" s="16">
        <v>4127399.2543859598</v>
      </c>
      <c r="AW121" s="16">
        <v>4127399.2543859598</v>
      </c>
      <c r="AX121" s="16">
        <v>4127399.2543859598</v>
      </c>
      <c r="AY121" s="16">
        <v>4127399.2543859598</v>
      </c>
      <c r="AZ121" s="16">
        <v>4127399.2543859598</v>
      </c>
      <c r="BA121" s="16">
        <v>4127399.2543859598</v>
      </c>
      <c r="BB121" s="16">
        <v>4127399.2543859598</v>
      </c>
      <c r="BC121" s="16">
        <v>4127399.2543859598</v>
      </c>
      <c r="BD121" s="16">
        <v>4127399.2543859598</v>
      </c>
    </row>
    <row r="122" spans="1:56" x14ac:dyDescent="0.25">
      <c r="A122" s="16" t="s">
        <v>349</v>
      </c>
      <c r="B122" s="16">
        <v>13331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1</v>
      </c>
      <c r="K122" s="16">
        <v>1</v>
      </c>
      <c r="L122" s="16">
        <v>1</v>
      </c>
      <c r="M122" s="16" t="s">
        <v>797</v>
      </c>
      <c r="N122" s="16" t="s">
        <v>806</v>
      </c>
      <c r="O122" s="16" t="s">
        <v>3</v>
      </c>
      <c r="P122" s="16">
        <v>13331</v>
      </c>
      <c r="Q122" s="16">
        <v>573323.65899999999</v>
      </c>
      <c r="R122" s="16">
        <v>78062.952207999901</v>
      </c>
      <c r="S122" s="16">
        <v>17096244.035087701</v>
      </c>
      <c r="T122" s="16">
        <v>10780509.780701701</v>
      </c>
      <c r="U122" s="16">
        <v>6315734.25438595</v>
      </c>
      <c r="V122" s="16">
        <v>0.36942232699906302</v>
      </c>
      <c r="W122" s="16">
        <v>12301022.789217699</v>
      </c>
      <c r="X122" s="16">
        <v>4677038.1394457603</v>
      </c>
      <c r="Y122" s="16">
        <v>7623984.6497720201</v>
      </c>
      <c r="Z122" s="16">
        <v>0.61978461306930199</v>
      </c>
      <c r="AA122" s="16">
        <v>900125.74561403506</v>
      </c>
      <c r="AB122" s="16">
        <v>574744.298245613</v>
      </c>
      <c r="AC122" s="16">
        <v>325381.44736842101</v>
      </c>
      <c r="AD122" s="16">
        <v>0.361484435873409</v>
      </c>
      <c r="AE122" s="16">
        <v>811066.39959133998</v>
      </c>
      <c r="AF122" s="16">
        <v>293437.53714560397</v>
      </c>
      <c r="AG122" s="16">
        <v>517628.86244573502</v>
      </c>
      <c r="AH122" s="16">
        <v>0.63820775056955303</v>
      </c>
      <c r="AI122" s="16">
        <v>6972598.0385640198</v>
      </c>
      <c r="AJ122" s="16">
        <v>-133757.748762264</v>
      </c>
      <c r="AK122" s="16">
        <v>811066.39959133998</v>
      </c>
      <c r="AL122" s="16">
        <v>811066.39959133998</v>
      </c>
      <c r="AM122" s="16">
        <v>811066.39959133998</v>
      </c>
      <c r="AN122" s="16">
        <v>811066.39959133998</v>
      </c>
      <c r="AO122" s="16">
        <v>811066.39959133998</v>
      </c>
      <c r="AP122" s="16">
        <v>811066.39959133998</v>
      </c>
      <c r="AQ122" s="16">
        <v>811066.39959133998</v>
      </c>
      <c r="AR122" s="16">
        <v>293437.53714560397</v>
      </c>
      <c r="AS122" s="16">
        <v>293437.53714560397</v>
      </c>
      <c r="AT122" s="16">
        <v>293437.53714560397</v>
      </c>
      <c r="AU122" s="16">
        <v>900125.74561403506</v>
      </c>
      <c r="AV122" s="16">
        <v>900125.74561403506</v>
      </c>
      <c r="AW122" s="16">
        <v>900125.74561403506</v>
      </c>
      <c r="AX122" s="16">
        <v>900125.74561403506</v>
      </c>
      <c r="AY122" s="16">
        <v>900125.74561403506</v>
      </c>
      <c r="AZ122" s="16">
        <v>900125.74561403506</v>
      </c>
      <c r="BA122" s="16">
        <v>900125.74561403506</v>
      </c>
      <c r="BB122" s="16">
        <v>574744.298245613</v>
      </c>
      <c r="BC122" s="16">
        <v>574744.298245613</v>
      </c>
      <c r="BD122" s="16">
        <v>574744.298245613</v>
      </c>
    </row>
    <row r="123" spans="1:56" x14ac:dyDescent="0.25">
      <c r="A123" s="16" t="s">
        <v>645</v>
      </c>
      <c r="B123" s="16">
        <v>13332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 t="s">
        <v>797</v>
      </c>
      <c r="N123" s="16" t="s">
        <v>806</v>
      </c>
      <c r="O123" s="16" t="s">
        <v>3</v>
      </c>
      <c r="P123" s="16">
        <v>13332</v>
      </c>
      <c r="Q123" s="16">
        <v>1053660.986</v>
      </c>
      <c r="R123" s="16">
        <v>97578.690259999901</v>
      </c>
      <c r="S123" s="16">
        <v>5678315.21929825</v>
      </c>
      <c r="T123" s="16">
        <v>4150285</v>
      </c>
      <c r="U123" s="16">
        <v>1528030.21929824</v>
      </c>
      <c r="V123" s="16">
        <v>0.26909922402777198</v>
      </c>
      <c r="W123" s="16">
        <v>2954004.4364709202</v>
      </c>
      <c r="X123" s="16">
        <v>977006.340874193</v>
      </c>
      <c r="Y123" s="16">
        <v>1976998.09559672</v>
      </c>
      <c r="Z123" s="16">
        <v>0.669260367786921</v>
      </c>
      <c r="AA123" s="16">
        <v>377242.19298245601</v>
      </c>
      <c r="AB123" s="16">
        <v>377242.19298245601</v>
      </c>
      <c r="AC123" s="16">
        <v>0</v>
      </c>
      <c r="AD123" s="16">
        <v>0</v>
      </c>
      <c r="AE123" s="16">
        <v>18380.006990934198</v>
      </c>
      <c r="AF123" s="16">
        <v>18380.006990934198</v>
      </c>
      <c r="AG123" s="16">
        <v>0</v>
      </c>
      <c r="AH123" s="16">
        <v>0</v>
      </c>
      <c r="AI123" s="16">
        <v>825758.41973672598</v>
      </c>
      <c r="AJ123" s="16">
        <v>-1151239.6758600001</v>
      </c>
      <c r="AK123" s="16">
        <v>18380.006990934198</v>
      </c>
      <c r="AL123" s="16">
        <v>18380.006990934198</v>
      </c>
      <c r="AM123" s="16">
        <v>18380.006990934198</v>
      </c>
      <c r="AN123" s="16">
        <v>18380.006990934198</v>
      </c>
      <c r="AO123" s="16">
        <v>18380.006990934198</v>
      </c>
      <c r="AP123" s="16">
        <v>18380.006990934198</v>
      </c>
      <c r="AQ123" s="16">
        <v>18380.006990934198</v>
      </c>
      <c r="AR123" s="16">
        <v>18380.006990934198</v>
      </c>
      <c r="AS123" s="16">
        <v>18380.006990934198</v>
      </c>
      <c r="AT123" s="16">
        <v>18380.006990934198</v>
      </c>
      <c r="AU123" s="16">
        <v>377242.19298245601</v>
      </c>
      <c r="AV123" s="16">
        <v>377242.19298245601</v>
      </c>
      <c r="AW123" s="16">
        <v>377242.19298245601</v>
      </c>
      <c r="AX123" s="16">
        <v>377242.19298245601</v>
      </c>
      <c r="AY123" s="16">
        <v>377242.19298245601</v>
      </c>
      <c r="AZ123" s="16">
        <v>377242.19298245601</v>
      </c>
      <c r="BA123" s="16">
        <v>377242.19298245601</v>
      </c>
      <c r="BB123" s="16">
        <v>377242.19298245601</v>
      </c>
      <c r="BC123" s="16">
        <v>377242.19298245601</v>
      </c>
      <c r="BD123" s="16">
        <v>377242.19298245601</v>
      </c>
    </row>
    <row r="124" spans="1:56" x14ac:dyDescent="0.25">
      <c r="A124" s="16" t="s">
        <v>505</v>
      </c>
      <c r="B124" s="16">
        <v>13334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 t="s">
        <v>797</v>
      </c>
      <c r="N124" s="16" t="s">
        <v>806</v>
      </c>
      <c r="O124" s="16" t="s">
        <v>3</v>
      </c>
      <c r="P124" s="16">
        <v>13334</v>
      </c>
      <c r="Q124" s="16">
        <v>532631.75399999996</v>
      </c>
      <c r="R124" s="16">
        <v>39031.476103999899</v>
      </c>
      <c r="S124" s="16">
        <v>2574270.5701754298</v>
      </c>
      <c r="T124" s="16">
        <v>1890139.5614034999</v>
      </c>
      <c r="U124" s="16">
        <v>684131.00877192896</v>
      </c>
      <c r="V124" s="16">
        <v>0.26575722719205203</v>
      </c>
      <c r="W124" s="16">
        <v>3238910.9134752601</v>
      </c>
      <c r="X124" s="16">
        <v>1084797.7571873299</v>
      </c>
      <c r="Y124" s="16">
        <v>2154113.15628793</v>
      </c>
      <c r="Z124" s="16">
        <v>0.665073295880381</v>
      </c>
      <c r="AA124" s="16">
        <v>275640.04385964898</v>
      </c>
      <c r="AB124" s="16">
        <v>186588.596491228</v>
      </c>
      <c r="AC124" s="16">
        <v>89051.447368420995</v>
      </c>
      <c r="AD124" s="16">
        <v>0.32307151791691202</v>
      </c>
      <c r="AE124" s="16">
        <v>147090.57460215199</v>
      </c>
      <c r="AF124" s="16">
        <v>60417.283791560498</v>
      </c>
      <c r="AG124" s="16">
        <v>86673.290810591396</v>
      </c>
      <c r="AH124" s="16">
        <v>0.58925115388952498</v>
      </c>
      <c r="AI124" s="16">
        <v>1582449.9258202901</v>
      </c>
      <c r="AJ124" s="16">
        <v>-484989.93965704401</v>
      </c>
      <c r="AK124" s="16">
        <v>147090.57460215199</v>
      </c>
      <c r="AL124" s="16">
        <v>147090.57460215199</v>
      </c>
      <c r="AM124" s="16">
        <v>147090.57460215199</v>
      </c>
      <c r="AN124" s="16">
        <v>147090.57460215199</v>
      </c>
      <c r="AO124" s="16">
        <v>147090.57460215199</v>
      </c>
      <c r="AP124" s="16">
        <v>147090.57460215199</v>
      </c>
      <c r="AQ124" s="16">
        <v>147090.57460215199</v>
      </c>
      <c r="AR124" s="16">
        <v>147090.57460215199</v>
      </c>
      <c r="AS124" s="16">
        <v>147090.57460215199</v>
      </c>
      <c r="AT124" s="16">
        <v>147090.57460215199</v>
      </c>
      <c r="AU124" s="16">
        <v>275640.04385964898</v>
      </c>
      <c r="AV124" s="16">
        <v>275640.04385964898</v>
      </c>
      <c r="AW124" s="16">
        <v>275640.04385964898</v>
      </c>
      <c r="AX124" s="16">
        <v>275640.04385964898</v>
      </c>
      <c r="AY124" s="16">
        <v>275640.04385964898</v>
      </c>
      <c r="AZ124" s="16">
        <v>275640.04385964898</v>
      </c>
      <c r="BA124" s="16">
        <v>275640.04385964898</v>
      </c>
      <c r="BB124" s="16">
        <v>275640.04385964898</v>
      </c>
      <c r="BC124" s="16">
        <v>275640.04385964898</v>
      </c>
      <c r="BD124" s="16">
        <v>275640.04385964898</v>
      </c>
    </row>
    <row r="125" spans="1:56" x14ac:dyDescent="0.25">
      <c r="A125" s="16" t="s">
        <v>649</v>
      </c>
      <c r="B125" s="16">
        <v>13337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 t="s">
        <v>797</v>
      </c>
      <c r="N125" s="16" t="s">
        <v>806</v>
      </c>
      <c r="O125" s="16" t="s">
        <v>3</v>
      </c>
      <c r="P125" s="16">
        <v>13337</v>
      </c>
      <c r="Q125" s="16">
        <v>760000</v>
      </c>
      <c r="R125" s="16">
        <v>136610.16636399899</v>
      </c>
      <c r="S125" s="16">
        <v>4414268.1140350802</v>
      </c>
      <c r="T125" s="16">
        <v>2185099.4736842099</v>
      </c>
      <c r="U125" s="16">
        <v>2229168.6403508699</v>
      </c>
      <c r="V125" s="16">
        <v>0.50499167308466597</v>
      </c>
      <c r="W125" s="16">
        <v>4845955.18468225</v>
      </c>
      <c r="X125" s="16">
        <v>1262925.2890131001</v>
      </c>
      <c r="Y125" s="16">
        <v>3583029.8956691399</v>
      </c>
      <c r="Z125" s="16">
        <v>0.739385685405194</v>
      </c>
      <c r="AA125" s="16">
        <v>373516.14035087702</v>
      </c>
      <c r="AB125" s="16">
        <v>373516.14035087702</v>
      </c>
      <c r="AC125" s="16">
        <v>0</v>
      </c>
      <c r="AD125" s="16">
        <v>0</v>
      </c>
      <c r="AE125" s="16">
        <v>136164.99587486201</v>
      </c>
      <c r="AF125" s="16">
        <v>136164.99587486201</v>
      </c>
      <c r="AG125" s="16">
        <v>0</v>
      </c>
      <c r="AH125" s="16">
        <v>0</v>
      </c>
      <c r="AI125" s="16">
        <v>2686419.7293051402</v>
      </c>
      <c r="AJ125" s="16">
        <v>-896610.16636399995</v>
      </c>
      <c r="AK125" s="16">
        <v>136164.99587486201</v>
      </c>
      <c r="AL125" s="16">
        <v>136164.99587486201</v>
      </c>
      <c r="AM125" s="16">
        <v>136164.99587486201</v>
      </c>
      <c r="AN125" s="16">
        <v>136164.99587486201</v>
      </c>
      <c r="AO125" s="16">
        <v>136164.99587486201</v>
      </c>
      <c r="AP125" s="16">
        <v>136164.99587486201</v>
      </c>
      <c r="AQ125" s="16">
        <v>136164.99587486201</v>
      </c>
      <c r="AR125" s="16">
        <v>136164.99587486201</v>
      </c>
      <c r="AS125" s="16">
        <v>136164.99587486201</v>
      </c>
      <c r="AT125" s="16">
        <v>136164.99587486201</v>
      </c>
      <c r="AU125" s="16">
        <v>373516.14035087702</v>
      </c>
      <c r="AV125" s="16">
        <v>373516.14035087702</v>
      </c>
      <c r="AW125" s="16">
        <v>373516.14035087702</v>
      </c>
      <c r="AX125" s="16">
        <v>373516.14035087702</v>
      </c>
      <c r="AY125" s="16">
        <v>373516.14035087702</v>
      </c>
      <c r="AZ125" s="16">
        <v>373516.14035087702</v>
      </c>
      <c r="BA125" s="16">
        <v>373516.14035087702</v>
      </c>
      <c r="BB125" s="16">
        <v>373516.14035087702</v>
      </c>
      <c r="BC125" s="16">
        <v>373516.14035087702</v>
      </c>
      <c r="BD125" s="16">
        <v>373516.14035087702</v>
      </c>
    </row>
    <row r="126" spans="1:56" x14ac:dyDescent="0.25">
      <c r="A126" s="16" t="s">
        <v>337</v>
      </c>
      <c r="B126" s="16">
        <v>13341</v>
      </c>
      <c r="C126" s="16">
        <v>0</v>
      </c>
      <c r="D126" s="16">
        <v>0</v>
      </c>
      <c r="E126" s="16">
        <v>1</v>
      </c>
      <c r="F126" s="16">
        <v>1</v>
      </c>
      <c r="G126" s="16">
        <v>1</v>
      </c>
      <c r="H126" s="16">
        <v>1</v>
      </c>
      <c r="I126" s="16">
        <v>1</v>
      </c>
      <c r="J126" s="16">
        <v>1</v>
      </c>
      <c r="K126" s="16">
        <v>1</v>
      </c>
      <c r="L126" s="16">
        <v>1</v>
      </c>
      <c r="M126" s="16" t="s">
        <v>797</v>
      </c>
      <c r="N126" s="16" t="s">
        <v>806</v>
      </c>
      <c r="O126" s="16" t="s">
        <v>3</v>
      </c>
      <c r="P126" s="16">
        <v>13341</v>
      </c>
      <c r="Q126" s="16">
        <v>109560</v>
      </c>
      <c r="R126" s="16">
        <v>28133.477118120001</v>
      </c>
      <c r="S126" s="16">
        <v>8324673.3771929797</v>
      </c>
      <c r="T126" s="16">
        <v>5794690.3947368301</v>
      </c>
      <c r="U126" s="16">
        <v>2529982.9824561402</v>
      </c>
      <c r="V126" s="16">
        <v>0.303913783499003</v>
      </c>
      <c r="W126" s="16">
        <v>7310855.1816170402</v>
      </c>
      <c r="X126" s="16">
        <v>4017916.7094717398</v>
      </c>
      <c r="Y126" s="16">
        <v>3292938.4721452999</v>
      </c>
      <c r="Z126" s="16">
        <v>0.45041768580306502</v>
      </c>
      <c r="AA126" s="16">
        <v>1679604.2543859601</v>
      </c>
      <c r="AB126" s="16">
        <v>1107097.0614034999</v>
      </c>
      <c r="AC126" s="16">
        <v>572507.19298245595</v>
      </c>
      <c r="AD126" s="16">
        <v>0.34085838463880003</v>
      </c>
      <c r="AE126" s="16">
        <v>805262.20509057096</v>
      </c>
      <c r="AF126" s="16">
        <v>410618.64988029201</v>
      </c>
      <c r="AG126" s="16">
        <v>394643.55521027802</v>
      </c>
      <c r="AH126" s="16">
        <v>0.49008081183431501</v>
      </c>
      <c r="AI126" s="16">
        <v>3155244.9950271798</v>
      </c>
      <c r="AJ126" s="16">
        <v>256950.07809215799</v>
      </c>
      <c r="AK126" s="16">
        <v>805262.20509057096</v>
      </c>
      <c r="AL126" s="16">
        <v>805262.20509057096</v>
      </c>
      <c r="AM126" s="16">
        <v>410618.64988029201</v>
      </c>
      <c r="AN126" s="16">
        <v>410618.64988029201</v>
      </c>
      <c r="AO126" s="16">
        <v>410618.64988029201</v>
      </c>
      <c r="AP126" s="16">
        <v>410618.64988029201</v>
      </c>
      <c r="AQ126" s="16">
        <v>410618.64988029201</v>
      </c>
      <c r="AR126" s="16">
        <v>410618.64988029201</v>
      </c>
      <c r="AS126" s="16">
        <v>410618.64988029201</v>
      </c>
      <c r="AT126" s="16">
        <v>410618.64988029201</v>
      </c>
      <c r="AU126" s="16">
        <v>1679604.2543859601</v>
      </c>
      <c r="AV126" s="16">
        <v>1679604.2543859601</v>
      </c>
      <c r="AW126" s="16">
        <v>1107097.0614034999</v>
      </c>
      <c r="AX126" s="16">
        <v>1107097.0614034999</v>
      </c>
      <c r="AY126" s="16">
        <v>1107097.0614034999</v>
      </c>
      <c r="AZ126" s="16">
        <v>1107097.0614034999</v>
      </c>
      <c r="BA126" s="16">
        <v>1107097.0614034999</v>
      </c>
      <c r="BB126" s="16">
        <v>1107097.0614034999</v>
      </c>
      <c r="BC126" s="16">
        <v>1107097.0614034999</v>
      </c>
      <c r="BD126" s="16">
        <v>1107097.0614034999</v>
      </c>
    </row>
    <row r="127" spans="1:56" x14ac:dyDescent="0.25">
      <c r="A127" s="16" t="s">
        <v>652</v>
      </c>
      <c r="B127" s="16">
        <v>13348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 t="s">
        <v>797</v>
      </c>
      <c r="N127" s="16" t="s">
        <v>806</v>
      </c>
      <c r="O127" s="16" t="s">
        <v>3</v>
      </c>
      <c r="P127" s="16">
        <v>13348</v>
      </c>
      <c r="Q127" s="16">
        <v>1397867.456</v>
      </c>
      <c r="R127" s="16">
        <v>136610.16636399899</v>
      </c>
      <c r="S127" s="16">
        <v>7546372.9385964898</v>
      </c>
      <c r="T127" s="16">
        <v>3975484.4736842099</v>
      </c>
      <c r="U127" s="16">
        <v>3570888.46491228</v>
      </c>
      <c r="V127" s="16">
        <v>0.473192683951346</v>
      </c>
      <c r="W127" s="16">
        <v>6184943.1214157296</v>
      </c>
      <c r="X127" s="16">
        <v>1535694.53791364</v>
      </c>
      <c r="Y127" s="16">
        <v>4649248.5835020896</v>
      </c>
      <c r="Z127" s="16">
        <v>0.75170433943099502</v>
      </c>
      <c r="AA127" s="16">
        <v>72146.666666666599</v>
      </c>
      <c r="AB127" s="16">
        <v>72146.666666666599</v>
      </c>
      <c r="AC127" s="16">
        <v>0</v>
      </c>
      <c r="AD127" s="16">
        <v>0</v>
      </c>
      <c r="AE127" s="16">
        <v>1316.2606842651801</v>
      </c>
      <c r="AF127" s="16">
        <v>1316.2606842651801</v>
      </c>
      <c r="AG127" s="16">
        <v>0</v>
      </c>
      <c r="AH127" s="16">
        <v>0</v>
      </c>
      <c r="AI127" s="16">
        <v>3114770.9615380801</v>
      </c>
      <c r="AJ127" s="16">
        <v>-1534477.6219639999</v>
      </c>
      <c r="AK127" s="16">
        <v>1316.2606842651801</v>
      </c>
      <c r="AL127" s="16">
        <v>1316.2606842651801</v>
      </c>
      <c r="AM127" s="16">
        <v>1316.2606842651801</v>
      </c>
      <c r="AN127" s="16">
        <v>1316.2606842651801</v>
      </c>
      <c r="AO127" s="16">
        <v>1316.2606842651801</v>
      </c>
      <c r="AP127" s="16">
        <v>1316.2606842651801</v>
      </c>
      <c r="AQ127" s="16">
        <v>1316.2606842651801</v>
      </c>
      <c r="AR127" s="16">
        <v>1316.2606842651801</v>
      </c>
      <c r="AS127" s="16">
        <v>1316.2606842651801</v>
      </c>
      <c r="AT127" s="16">
        <v>1316.2606842651801</v>
      </c>
      <c r="AU127" s="16">
        <v>72146.666666666599</v>
      </c>
      <c r="AV127" s="16">
        <v>72146.666666666599</v>
      </c>
      <c r="AW127" s="16">
        <v>72146.666666666599</v>
      </c>
      <c r="AX127" s="16">
        <v>72146.666666666599</v>
      </c>
      <c r="AY127" s="16">
        <v>72146.666666666599</v>
      </c>
      <c r="AZ127" s="16">
        <v>72146.666666666599</v>
      </c>
      <c r="BA127" s="16">
        <v>72146.666666666599</v>
      </c>
      <c r="BB127" s="16">
        <v>72146.666666666599</v>
      </c>
      <c r="BC127" s="16">
        <v>72146.666666666599</v>
      </c>
      <c r="BD127" s="16">
        <v>72146.666666666599</v>
      </c>
    </row>
    <row r="128" spans="1:56" x14ac:dyDescent="0.25">
      <c r="A128" s="16" t="s">
        <v>144</v>
      </c>
      <c r="B128" s="16">
        <v>13351</v>
      </c>
      <c r="C128" s="16">
        <v>1</v>
      </c>
      <c r="D128" s="16">
        <v>1</v>
      </c>
      <c r="E128" s="16">
        <v>1</v>
      </c>
      <c r="F128" s="16">
        <v>1</v>
      </c>
      <c r="G128" s="16">
        <v>1</v>
      </c>
      <c r="H128" s="16">
        <v>1</v>
      </c>
      <c r="I128" s="16">
        <v>1</v>
      </c>
      <c r="J128" s="16">
        <v>1</v>
      </c>
      <c r="K128" s="16">
        <v>1</v>
      </c>
      <c r="L128" s="16">
        <v>1</v>
      </c>
      <c r="M128" s="16" t="s">
        <v>797</v>
      </c>
      <c r="N128" s="16" t="s">
        <v>806</v>
      </c>
      <c r="O128" s="16" t="s">
        <v>3</v>
      </c>
      <c r="P128" s="16">
        <v>13351</v>
      </c>
      <c r="Q128" s="16">
        <v>1053660.986</v>
      </c>
      <c r="R128" s="16">
        <v>97578.690259999901</v>
      </c>
      <c r="S128" s="16">
        <v>24902864.473684099</v>
      </c>
      <c r="T128" s="16">
        <v>7752076.9298245497</v>
      </c>
      <c r="U128" s="16">
        <v>17150787.543859601</v>
      </c>
      <c r="V128" s="16">
        <v>0.68870742006340302</v>
      </c>
      <c r="W128" s="16">
        <v>18025961.776395101</v>
      </c>
      <c r="X128" s="16">
        <v>4017203.0865103998</v>
      </c>
      <c r="Y128" s="16">
        <v>14008758.6898847</v>
      </c>
      <c r="Z128" s="16">
        <v>0.77714348136636502</v>
      </c>
      <c r="AA128" s="16">
        <v>17855070.5263157</v>
      </c>
      <c r="AB128" s="16">
        <v>3112258.5964912199</v>
      </c>
      <c r="AC128" s="16">
        <v>14742811.929824499</v>
      </c>
      <c r="AD128" s="16">
        <v>0.82569329021107896</v>
      </c>
      <c r="AE128" s="16">
        <v>11886651.782794399</v>
      </c>
      <c r="AF128" s="16">
        <v>2082348.1549205999</v>
      </c>
      <c r="AG128" s="16">
        <v>9804303.6278738491</v>
      </c>
      <c r="AH128" s="16">
        <v>0.82481625667416802</v>
      </c>
      <c r="AI128" s="16">
        <v>12857519.014024699</v>
      </c>
      <c r="AJ128" s="16">
        <v>8653063.9520138502</v>
      </c>
      <c r="AK128" s="16">
        <v>2082348.1549205999</v>
      </c>
      <c r="AL128" s="16">
        <v>2082348.1549205999</v>
      </c>
      <c r="AM128" s="16">
        <v>2082348.1549205999</v>
      </c>
      <c r="AN128" s="16">
        <v>2082348.1549205999</v>
      </c>
      <c r="AO128" s="16">
        <v>2082348.1549205999</v>
      </c>
      <c r="AP128" s="16">
        <v>2082348.1549205999</v>
      </c>
      <c r="AQ128" s="16">
        <v>2082348.1549205999</v>
      </c>
      <c r="AR128" s="16">
        <v>2082348.1549205999</v>
      </c>
      <c r="AS128" s="16">
        <v>2082348.1549205999</v>
      </c>
      <c r="AT128" s="16">
        <v>2082348.1549205999</v>
      </c>
      <c r="AU128" s="16">
        <v>3112258.5964912199</v>
      </c>
      <c r="AV128" s="16">
        <v>3112258.5964912199</v>
      </c>
      <c r="AW128" s="16">
        <v>3112258.5964912199</v>
      </c>
      <c r="AX128" s="16">
        <v>3112258.5964912199</v>
      </c>
      <c r="AY128" s="16">
        <v>3112258.5964912199</v>
      </c>
      <c r="AZ128" s="16">
        <v>3112258.5964912199</v>
      </c>
      <c r="BA128" s="16">
        <v>3112258.5964912199</v>
      </c>
      <c r="BB128" s="16">
        <v>3112258.5964912199</v>
      </c>
      <c r="BC128" s="16">
        <v>3112258.5964912199</v>
      </c>
      <c r="BD128" s="16">
        <v>3112258.5964912199</v>
      </c>
    </row>
    <row r="129" spans="1:56" x14ac:dyDescent="0.25">
      <c r="A129" s="16" t="s">
        <v>654</v>
      </c>
      <c r="B129" s="16">
        <v>13354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 t="s">
        <v>797</v>
      </c>
      <c r="N129" s="16" t="s">
        <v>806</v>
      </c>
      <c r="O129" s="16" t="s">
        <v>3</v>
      </c>
      <c r="P129" s="16">
        <v>13354</v>
      </c>
      <c r="Q129" s="16">
        <v>2604249.7319999998</v>
      </c>
      <c r="R129" s="16">
        <v>97578.690259999901</v>
      </c>
      <c r="S129" s="16">
        <v>8376915.6140350802</v>
      </c>
      <c r="T129" s="16">
        <v>4516606.7543859603</v>
      </c>
      <c r="U129" s="16">
        <v>3860308.8596491199</v>
      </c>
      <c r="V129" s="16">
        <v>0.46082699617761103</v>
      </c>
      <c r="W129" s="16">
        <v>7301371.7048646202</v>
      </c>
      <c r="X129" s="16">
        <v>1904850.7987651699</v>
      </c>
      <c r="Y129" s="16">
        <v>5396520.9060994498</v>
      </c>
      <c r="Z129" s="16">
        <v>0.73911055678811</v>
      </c>
      <c r="AA129" s="16">
        <v>1272402.6754385901</v>
      </c>
      <c r="AB129" s="16">
        <v>1272402.6754385901</v>
      </c>
      <c r="AC129" s="16">
        <v>0</v>
      </c>
      <c r="AD129" s="16">
        <v>0</v>
      </c>
      <c r="AE129" s="16">
        <v>37463.824681000602</v>
      </c>
      <c r="AF129" s="16">
        <v>37463.824681000602</v>
      </c>
      <c r="AG129" s="16">
        <v>0</v>
      </c>
      <c r="AH129" s="16">
        <v>0</v>
      </c>
      <c r="AI129" s="16">
        <v>2694692.4838394499</v>
      </c>
      <c r="AJ129" s="16">
        <v>-2701828.4222599999</v>
      </c>
      <c r="AK129" s="16">
        <v>37463.824681000602</v>
      </c>
      <c r="AL129" s="16">
        <v>37463.824681000602</v>
      </c>
      <c r="AM129" s="16">
        <v>37463.824681000602</v>
      </c>
      <c r="AN129" s="16">
        <v>37463.824681000602</v>
      </c>
      <c r="AO129" s="16">
        <v>37463.824681000602</v>
      </c>
      <c r="AP129" s="16">
        <v>37463.824681000602</v>
      </c>
      <c r="AQ129" s="16">
        <v>37463.824681000602</v>
      </c>
      <c r="AR129" s="16">
        <v>37463.824681000602</v>
      </c>
      <c r="AS129" s="16">
        <v>37463.824681000602</v>
      </c>
      <c r="AT129" s="16">
        <v>37463.824681000602</v>
      </c>
      <c r="AU129" s="16">
        <v>1272402.6754385901</v>
      </c>
      <c r="AV129" s="16">
        <v>1272402.6754385901</v>
      </c>
      <c r="AW129" s="16">
        <v>1272402.6754385901</v>
      </c>
      <c r="AX129" s="16">
        <v>1272402.6754385901</v>
      </c>
      <c r="AY129" s="16">
        <v>1272402.6754385901</v>
      </c>
      <c r="AZ129" s="16">
        <v>1272402.6754385901</v>
      </c>
      <c r="BA129" s="16">
        <v>1272402.6754385901</v>
      </c>
      <c r="BB129" s="16">
        <v>1272402.6754385901</v>
      </c>
      <c r="BC129" s="16">
        <v>1272402.6754385901</v>
      </c>
      <c r="BD129" s="16">
        <v>1272402.6754385901</v>
      </c>
    </row>
    <row r="130" spans="1:56" x14ac:dyDescent="0.25">
      <c r="A130" s="16" t="s">
        <v>465</v>
      </c>
      <c r="B130" s="16">
        <v>13359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 t="s">
        <v>797</v>
      </c>
      <c r="N130" s="16" t="s">
        <v>806</v>
      </c>
      <c r="O130" s="16" t="s">
        <v>3</v>
      </c>
      <c r="P130" s="16">
        <v>13359</v>
      </c>
      <c r="Q130" s="16">
        <v>1940491.2</v>
      </c>
      <c r="R130" s="16">
        <v>39031.476103999899</v>
      </c>
      <c r="S130" s="16">
        <v>9050076.1403508801</v>
      </c>
      <c r="T130" s="16">
        <v>7629320.5701754401</v>
      </c>
      <c r="U130" s="16">
        <v>1420755.5701754401</v>
      </c>
      <c r="V130" s="16">
        <v>0.156988244976285</v>
      </c>
      <c r="W130" s="16">
        <v>4970804.8462054301</v>
      </c>
      <c r="X130" s="16">
        <v>3081160.7015387602</v>
      </c>
      <c r="Y130" s="16">
        <v>1889644.1446666699</v>
      </c>
      <c r="Z130" s="16">
        <v>0.38014852788058401</v>
      </c>
      <c r="AA130" s="16">
        <v>1124133.81578947</v>
      </c>
      <c r="AB130" s="16">
        <v>898680.26315789402</v>
      </c>
      <c r="AC130" s="16">
        <v>225453.55263157899</v>
      </c>
      <c r="AD130" s="16">
        <v>0.20055757549935799</v>
      </c>
      <c r="AE130" s="16">
        <v>455475.47487340099</v>
      </c>
      <c r="AF130" s="16">
        <v>294593.74083938898</v>
      </c>
      <c r="AG130" s="16">
        <v>160881.73403401201</v>
      </c>
      <c r="AH130" s="16">
        <v>0.35321711685734303</v>
      </c>
      <c r="AI130" s="16">
        <v>-89878.531262325399</v>
      </c>
      <c r="AJ130" s="16">
        <v>-1818640.9418949799</v>
      </c>
      <c r="AK130" s="16">
        <v>455475.47487340099</v>
      </c>
      <c r="AL130" s="16">
        <v>455475.47487340099</v>
      </c>
      <c r="AM130" s="16">
        <v>455475.47487340099</v>
      </c>
      <c r="AN130" s="16">
        <v>455475.47487340099</v>
      </c>
      <c r="AO130" s="16">
        <v>455475.47487340099</v>
      </c>
      <c r="AP130" s="16">
        <v>455475.47487340099</v>
      </c>
      <c r="AQ130" s="16">
        <v>455475.47487340099</v>
      </c>
      <c r="AR130" s="16">
        <v>455475.47487340099</v>
      </c>
      <c r="AS130" s="16">
        <v>455475.47487340099</v>
      </c>
      <c r="AT130" s="16">
        <v>455475.47487340099</v>
      </c>
      <c r="AU130" s="16">
        <v>1124133.81578947</v>
      </c>
      <c r="AV130" s="16">
        <v>1124133.81578947</v>
      </c>
      <c r="AW130" s="16">
        <v>1124133.81578947</v>
      </c>
      <c r="AX130" s="16">
        <v>1124133.81578947</v>
      </c>
      <c r="AY130" s="16">
        <v>1124133.81578947</v>
      </c>
      <c r="AZ130" s="16">
        <v>1124133.81578947</v>
      </c>
      <c r="BA130" s="16">
        <v>1124133.81578947</v>
      </c>
      <c r="BB130" s="16">
        <v>1124133.81578947</v>
      </c>
      <c r="BC130" s="16">
        <v>1124133.81578947</v>
      </c>
      <c r="BD130" s="16">
        <v>1124133.81578947</v>
      </c>
    </row>
    <row r="131" spans="1:56" x14ac:dyDescent="0.25">
      <c r="A131" s="16" t="s">
        <v>169</v>
      </c>
      <c r="B131" s="16">
        <v>13370</v>
      </c>
      <c r="C131" s="16">
        <v>0</v>
      </c>
      <c r="D131" s="16">
        <v>1</v>
      </c>
      <c r="E131" s="16">
        <v>1</v>
      </c>
      <c r="F131" s="16">
        <v>1</v>
      </c>
      <c r="G131" s="16">
        <v>1</v>
      </c>
      <c r="H131" s="16">
        <v>1</v>
      </c>
      <c r="I131" s="16">
        <v>1</v>
      </c>
      <c r="J131" s="16">
        <v>1</v>
      </c>
      <c r="K131" s="16">
        <v>1</v>
      </c>
      <c r="L131" s="16">
        <v>1</v>
      </c>
      <c r="M131" s="16" t="s">
        <v>797</v>
      </c>
      <c r="N131" s="16" t="s">
        <v>806</v>
      </c>
      <c r="O131" s="16" t="s">
        <v>3</v>
      </c>
      <c r="P131" s="16">
        <v>13370</v>
      </c>
      <c r="Q131" s="16">
        <v>1040504.834</v>
      </c>
      <c r="R131" s="16">
        <v>78062.952207999901</v>
      </c>
      <c r="S131" s="16">
        <v>23652868.991227999</v>
      </c>
      <c r="T131" s="16">
        <v>6766060.83333332</v>
      </c>
      <c r="U131" s="16">
        <v>16886808.157894701</v>
      </c>
      <c r="V131" s="16">
        <v>0.71394333449178604</v>
      </c>
      <c r="W131" s="16">
        <v>16781834.705182198</v>
      </c>
      <c r="X131" s="16">
        <v>4851789.9075183198</v>
      </c>
      <c r="Y131" s="16">
        <v>11930044.797663899</v>
      </c>
      <c r="Z131" s="16">
        <v>0.710890376841807</v>
      </c>
      <c r="AA131" s="16">
        <v>17248831.666666601</v>
      </c>
      <c r="AB131" s="16">
        <v>4099663.2456140299</v>
      </c>
      <c r="AC131" s="16">
        <v>13149168.421052599</v>
      </c>
      <c r="AD131" s="16">
        <v>0.76232226478639498</v>
      </c>
      <c r="AE131" s="16">
        <v>7293794.0740644503</v>
      </c>
      <c r="AF131" s="16">
        <v>1771852.1292433499</v>
      </c>
      <c r="AG131" s="16">
        <v>5521941.9448210998</v>
      </c>
      <c r="AH131" s="16">
        <v>0.75707401233827298</v>
      </c>
      <c r="AI131" s="16">
        <v>10811477.0118559</v>
      </c>
      <c r="AJ131" s="16">
        <v>4403374.1590131</v>
      </c>
      <c r="AK131" s="16">
        <v>7293794.0740644503</v>
      </c>
      <c r="AL131" s="16">
        <v>1771852.1292433499</v>
      </c>
      <c r="AM131" s="16">
        <v>1771852.1292433499</v>
      </c>
      <c r="AN131" s="16">
        <v>1771852.1292433499</v>
      </c>
      <c r="AO131" s="16">
        <v>1771852.1292433499</v>
      </c>
      <c r="AP131" s="16">
        <v>1771852.1292433499</v>
      </c>
      <c r="AQ131" s="16">
        <v>1771852.1292433499</v>
      </c>
      <c r="AR131" s="16">
        <v>1771852.1292433499</v>
      </c>
      <c r="AS131" s="16">
        <v>1771852.1292433499</v>
      </c>
      <c r="AT131" s="16">
        <v>1771852.1292433499</v>
      </c>
      <c r="AU131" s="16">
        <v>17248831.666666601</v>
      </c>
      <c r="AV131" s="16">
        <v>4099663.2456140299</v>
      </c>
      <c r="AW131" s="16">
        <v>4099663.2456140299</v>
      </c>
      <c r="AX131" s="16">
        <v>4099663.2456140299</v>
      </c>
      <c r="AY131" s="16">
        <v>4099663.2456140299</v>
      </c>
      <c r="AZ131" s="16">
        <v>4099663.2456140299</v>
      </c>
      <c r="BA131" s="16">
        <v>4099663.2456140299</v>
      </c>
      <c r="BB131" s="16">
        <v>4099663.2456140299</v>
      </c>
      <c r="BC131" s="16">
        <v>4099663.2456140299</v>
      </c>
      <c r="BD131" s="16">
        <v>4099663.2456140299</v>
      </c>
    </row>
    <row r="132" spans="1:56" x14ac:dyDescent="0.25">
      <c r="A132" s="16" t="s">
        <v>239</v>
      </c>
      <c r="B132" s="16">
        <v>13371</v>
      </c>
      <c r="C132" s="16">
        <v>0</v>
      </c>
      <c r="D132" s="16">
        <v>0</v>
      </c>
      <c r="E132" s="16">
        <v>0</v>
      </c>
      <c r="F132" s="16">
        <v>1</v>
      </c>
      <c r="G132" s="16">
        <v>1</v>
      </c>
      <c r="H132" s="16">
        <v>1</v>
      </c>
      <c r="I132" s="16">
        <v>1</v>
      </c>
      <c r="J132" s="16">
        <v>1</v>
      </c>
      <c r="K132" s="16">
        <v>1</v>
      </c>
      <c r="L132" s="16">
        <v>1</v>
      </c>
      <c r="M132" s="16" t="s">
        <v>797</v>
      </c>
      <c r="N132" s="16" t="s">
        <v>806</v>
      </c>
      <c r="O132" s="16" t="s">
        <v>3</v>
      </c>
      <c r="P132" s="16">
        <v>13371</v>
      </c>
      <c r="Q132" s="16">
        <v>1327438.7879999999</v>
      </c>
      <c r="R132" s="16">
        <v>58547.2141559999</v>
      </c>
      <c r="S132" s="16">
        <v>16112163.552631499</v>
      </c>
      <c r="T132" s="16">
        <v>7057174.86842106</v>
      </c>
      <c r="U132" s="16">
        <v>9054988.6842105109</v>
      </c>
      <c r="V132" s="16">
        <v>0.56199706852724696</v>
      </c>
      <c r="W132" s="16">
        <v>10916945.9222853</v>
      </c>
      <c r="X132" s="16">
        <v>3945615.0377938598</v>
      </c>
      <c r="Y132" s="16">
        <v>6971330.8844914604</v>
      </c>
      <c r="Z132" s="16">
        <v>0.63857886025252897</v>
      </c>
      <c r="AA132" s="16">
        <v>8234793.2894736798</v>
      </c>
      <c r="AB132" s="16">
        <v>2972614.3421052601</v>
      </c>
      <c r="AC132" s="16">
        <v>5262178.9473684197</v>
      </c>
      <c r="AD132" s="16">
        <v>0.639017733947848</v>
      </c>
      <c r="AE132" s="16">
        <v>3761729.0972162699</v>
      </c>
      <c r="AF132" s="16">
        <v>1380370.25079615</v>
      </c>
      <c r="AG132" s="16">
        <v>2381358.84642012</v>
      </c>
      <c r="AH132" s="16">
        <v>0.63304900083909699</v>
      </c>
      <c r="AI132" s="16">
        <v>5585344.8821900096</v>
      </c>
      <c r="AJ132" s="16">
        <v>995372.84411867301</v>
      </c>
      <c r="AK132" s="16">
        <v>3761729.0972162699</v>
      </c>
      <c r="AL132" s="16">
        <v>3761729.0972162699</v>
      </c>
      <c r="AM132" s="16">
        <v>3761729.0972162699</v>
      </c>
      <c r="AN132" s="16">
        <v>1380370.25079615</v>
      </c>
      <c r="AO132" s="16">
        <v>1380370.25079615</v>
      </c>
      <c r="AP132" s="16">
        <v>1380370.25079615</v>
      </c>
      <c r="AQ132" s="16">
        <v>1380370.25079615</v>
      </c>
      <c r="AR132" s="16">
        <v>1380370.25079615</v>
      </c>
      <c r="AS132" s="16">
        <v>1380370.25079615</v>
      </c>
      <c r="AT132" s="16">
        <v>1380370.25079615</v>
      </c>
      <c r="AU132" s="16">
        <v>8234793.2894736798</v>
      </c>
      <c r="AV132" s="16">
        <v>8234793.2894736798</v>
      </c>
      <c r="AW132" s="16">
        <v>8234793.2894736798</v>
      </c>
      <c r="AX132" s="16">
        <v>2972614.3421052601</v>
      </c>
      <c r="AY132" s="16">
        <v>2972614.3421052601</v>
      </c>
      <c r="AZ132" s="16">
        <v>2972614.3421052601</v>
      </c>
      <c r="BA132" s="16">
        <v>2972614.3421052601</v>
      </c>
      <c r="BB132" s="16">
        <v>2972614.3421052601</v>
      </c>
      <c r="BC132" s="16">
        <v>2972614.3421052601</v>
      </c>
      <c r="BD132" s="16">
        <v>2972614.3421052601</v>
      </c>
    </row>
    <row r="133" spans="1:56" x14ac:dyDescent="0.25">
      <c r="A133" s="16" t="s">
        <v>453</v>
      </c>
      <c r="B133" s="16">
        <v>13389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 t="s">
        <v>797</v>
      </c>
      <c r="N133" s="16" t="s">
        <v>806</v>
      </c>
      <c r="O133" s="16" t="s">
        <v>3</v>
      </c>
      <c r="P133" s="16">
        <v>13389</v>
      </c>
      <c r="Q133" s="16">
        <v>961660.98600000003</v>
      </c>
      <c r="R133" s="16">
        <v>58547.2141559999</v>
      </c>
      <c r="S133" s="16">
        <v>12838180.657894701</v>
      </c>
      <c r="T133" s="16">
        <v>9877478.0263157897</v>
      </c>
      <c r="U133" s="16">
        <v>2960702.63157894</v>
      </c>
      <c r="V133" s="16">
        <v>0.23061699398647101</v>
      </c>
      <c r="W133" s="16">
        <v>6211698.3443634398</v>
      </c>
      <c r="X133" s="16">
        <v>2573844.5993834101</v>
      </c>
      <c r="Y133" s="16">
        <v>3637853.74498002</v>
      </c>
      <c r="Z133" s="16">
        <v>0.58564559051407405</v>
      </c>
      <c r="AA133" s="16">
        <v>4839543.9473684197</v>
      </c>
      <c r="AB133" s="16">
        <v>4820498.7719298201</v>
      </c>
      <c r="AC133" s="16">
        <v>19045.175438595899</v>
      </c>
      <c r="AD133" s="16">
        <v>3.9353244119111697E-3</v>
      </c>
      <c r="AE133" s="16">
        <v>513555.493316687</v>
      </c>
      <c r="AF133" s="16">
        <v>345128.18782017799</v>
      </c>
      <c r="AG133" s="16">
        <v>168427.30549650901</v>
      </c>
      <c r="AH133" s="16">
        <v>0.32796320492797698</v>
      </c>
      <c r="AI133" s="16">
        <v>2617645.5452240198</v>
      </c>
      <c r="AJ133" s="16">
        <v>-851780.89425948996</v>
      </c>
      <c r="AK133" s="16">
        <v>513555.493316687</v>
      </c>
      <c r="AL133" s="16">
        <v>513555.493316687</v>
      </c>
      <c r="AM133" s="16">
        <v>513555.493316687</v>
      </c>
      <c r="AN133" s="16">
        <v>513555.493316687</v>
      </c>
      <c r="AO133" s="16">
        <v>513555.493316687</v>
      </c>
      <c r="AP133" s="16">
        <v>513555.493316687</v>
      </c>
      <c r="AQ133" s="16">
        <v>513555.493316687</v>
      </c>
      <c r="AR133" s="16">
        <v>513555.493316687</v>
      </c>
      <c r="AS133" s="16">
        <v>513555.493316687</v>
      </c>
      <c r="AT133" s="16">
        <v>513555.493316687</v>
      </c>
      <c r="AU133" s="16">
        <v>4839543.9473684197</v>
      </c>
      <c r="AV133" s="16">
        <v>4839543.9473684197</v>
      </c>
      <c r="AW133" s="16">
        <v>4839543.9473684197</v>
      </c>
      <c r="AX133" s="16">
        <v>4839543.9473684197</v>
      </c>
      <c r="AY133" s="16">
        <v>4839543.9473684197</v>
      </c>
      <c r="AZ133" s="16">
        <v>4839543.9473684197</v>
      </c>
      <c r="BA133" s="16">
        <v>4839543.9473684197</v>
      </c>
      <c r="BB133" s="16">
        <v>4839543.9473684197</v>
      </c>
      <c r="BC133" s="16">
        <v>4839543.9473684197</v>
      </c>
      <c r="BD133" s="16">
        <v>4839543.9473684197</v>
      </c>
    </row>
    <row r="134" spans="1:56" x14ac:dyDescent="0.25">
      <c r="A134" s="16" t="s">
        <v>141</v>
      </c>
      <c r="B134" s="16">
        <v>13390</v>
      </c>
      <c r="C134" s="16">
        <v>1</v>
      </c>
      <c r="D134" s="16">
        <v>1</v>
      </c>
      <c r="E134" s="16">
        <v>1</v>
      </c>
      <c r="F134" s="16">
        <v>1</v>
      </c>
      <c r="G134" s="16">
        <v>1</v>
      </c>
      <c r="H134" s="16">
        <v>1</v>
      </c>
      <c r="I134" s="16">
        <v>1</v>
      </c>
      <c r="J134" s="16">
        <v>1</v>
      </c>
      <c r="K134" s="16">
        <v>1</v>
      </c>
      <c r="L134" s="16">
        <v>1</v>
      </c>
      <c r="M134" s="16" t="s">
        <v>797</v>
      </c>
      <c r="N134" s="16" t="s">
        <v>806</v>
      </c>
      <c r="O134" s="16" t="s">
        <v>3</v>
      </c>
      <c r="P134" s="16">
        <v>13390</v>
      </c>
      <c r="Q134" s="16">
        <v>1053714.8629999999</v>
      </c>
      <c r="R134" s="16">
        <v>97578.690259999901</v>
      </c>
      <c r="S134" s="16">
        <v>47763759.912280597</v>
      </c>
      <c r="T134" s="16">
        <v>18686669.3859649</v>
      </c>
      <c r="U134" s="16">
        <v>29077090.5263157</v>
      </c>
      <c r="V134" s="16">
        <v>0.60876887790484902</v>
      </c>
      <c r="W134" s="16">
        <v>30653168.307505</v>
      </c>
      <c r="X134" s="16">
        <v>8859388.2867445294</v>
      </c>
      <c r="Y134" s="16">
        <v>21793780.020760398</v>
      </c>
      <c r="Z134" s="16">
        <v>0.71097968738926598</v>
      </c>
      <c r="AA134" s="16">
        <v>29447296.8859649</v>
      </c>
      <c r="AB134" s="16">
        <v>8678349.3421052601</v>
      </c>
      <c r="AC134" s="16">
        <v>20768947.543859601</v>
      </c>
      <c r="AD134" s="16">
        <v>0.70529215718127503</v>
      </c>
      <c r="AE134" s="16">
        <v>16427645.3179546</v>
      </c>
      <c r="AF134" s="16">
        <v>3937682.6435276</v>
      </c>
      <c r="AG134" s="16">
        <v>12489962.674427001</v>
      </c>
      <c r="AH134" s="16">
        <v>0.76030145724999798</v>
      </c>
      <c r="AI134" s="16">
        <v>20642486.467900399</v>
      </c>
      <c r="AJ134" s="16">
        <v>11338669.121567</v>
      </c>
      <c r="AK134" s="16">
        <v>3937682.6435276</v>
      </c>
      <c r="AL134" s="16">
        <v>3937682.6435276</v>
      </c>
      <c r="AM134" s="16">
        <v>3937682.6435276</v>
      </c>
      <c r="AN134" s="16">
        <v>3937682.6435276</v>
      </c>
      <c r="AO134" s="16">
        <v>3937682.6435276</v>
      </c>
      <c r="AP134" s="16">
        <v>3937682.6435276</v>
      </c>
      <c r="AQ134" s="16">
        <v>3937682.6435276</v>
      </c>
      <c r="AR134" s="16">
        <v>3937682.6435276</v>
      </c>
      <c r="AS134" s="16">
        <v>3937682.6435276</v>
      </c>
      <c r="AT134" s="16">
        <v>3937682.6435276</v>
      </c>
      <c r="AU134" s="16">
        <v>8678349.3421052601</v>
      </c>
      <c r="AV134" s="16">
        <v>8678349.3421052601</v>
      </c>
      <c r="AW134" s="16">
        <v>8678349.3421052601</v>
      </c>
      <c r="AX134" s="16">
        <v>8678349.3421052601</v>
      </c>
      <c r="AY134" s="16">
        <v>8678349.3421052601</v>
      </c>
      <c r="AZ134" s="16">
        <v>8678349.3421052601</v>
      </c>
      <c r="BA134" s="16">
        <v>8678349.3421052601</v>
      </c>
      <c r="BB134" s="16">
        <v>8678349.3421052601</v>
      </c>
      <c r="BC134" s="16">
        <v>8678349.3421052601</v>
      </c>
      <c r="BD134" s="16">
        <v>8678349.3421052601</v>
      </c>
    </row>
    <row r="135" spans="1:56" x14ac:dyDescent="0.25">
      <c r="A135" s="16" t="s">
        <v>249</v>
      </c>
      <c r="B135" s="16">
        <v>13391</v>
      </c>
      <c r="C135" s="16">
        <v>0</v>
      </c>
      <c r="D135" s="16">
        <v>0</v>
      </c>
      <c r="E135" s="16">
        <v>1</v>
      </c>
      <c r="F135" s="16">
        <v>1</v>
      </c>
      <c r="G135" s="16">
        <v>1</v>
      </c>
      <c r="H135" s="16">
        <v>1</v>
      </c>
      <c r="I135" s="16">
        <v>1</v>
      </c>
      <c r="J135" s="16">
        <v>1</v>
      </c>
      <c r="K135" s="16">
        <v>1</v>
      </c>
      <c r="L135" s="16">
        <v>1</v>
      </c>
      <c r="M135" s="16" t="s">
        <v>797</v>
      </c>
      <c r="N135" s="16" t="s">
        <v>806</v>
      </c>
      <c r="O135" s="16" t="s">
        <v>3</v>
      </c>
      <c r="P135" s="16">
        <v>13391</v>
      </c>
      <c r="Q135" s="16">
        <v>1053660.986</v>
      </c>
      <c r="R135" s="16">
        <v>97578.690259999901</v>
      </c>
      <c r="S135" s="16">
        <v>22535464.824561302</v>
      </c>
      <c r="T135" s="16">
        <v>15586368.9473684</v>
      </c>
      <c r="U135" s="16">
        <v>6949095.8771929396</v>
      </c>
      <c r="V135" s="16">
        <v>0.30836265998024298</v>
      </c>
      <c r="W135" s="16">
        <v>17897320.201885201</v>
      </c>
      <c r="X135" s="16">
        <v>8900898.7798795309</v>
      </c>
      <c r="Y135" s="16">
        <v>8996421.4220057409</v>
      </c>
      <c r="Z135" s="16">
        <v>0.50266862974592497</v>
      </c>
      <c r="AA135" s="16">
        <v>10635583.552631499</v>
      </c>
      <c r="AB135" s="16">
        <v>7853709.1228070101</v>
      </c>
      <c r="AC135" s="16">
        <v>2781874.4298245599</v>
      </c>
      <c r="AD135" s="16">
        <v>0.261562933153417</v>
      </c>
      <c r="AE135" s="16">
        <v>7627631.9763293201</v>
      </c>
      <c r="AF135" s="16">
        <v>4713577.1529626604</v>
      </c>
      <c r="AG135" s="16">
        <v>2914054.8233666499</v>
      </c>
      <c r="AH135" s="16">
        <v>0.38203925312728498</v>
      </c>
      <c r="AI135" s="16">
        <v>7845181.7461457402</v>
      </c>
      <c r="AJ135" s="16">
        <v>1762815.1475066501</v>
      </c>
      <c r="AK135" s="16">
        <v>7627631.9763293201</v>
      </c>
      <c r="AL135" s="16">
        <v>7627631.9763293201</v>
      </c>
      <c r="AM135" s="16">
        <v>4713577.1529626604</v>
      </c>
      <c r="AN135" s="16">
        <v>4713577.1529626604</v>
      </c>
      <c r="AO135" s="16">
        <v>4713577.1529626604</v>
      </c>
      <c r="AP135" s="16">
        <v>4713577.1529626604</v>
      </c>
      <c r="AQ135" s="16">
        <v>4713577.1529626604</v>
      </c>
      <c r="AR135" s="16">
        <v>4713577.1529626604</v>
      </c>
      <c r="AS135" s="16">
        <v>4713577.1529626604</v>
      </c>
      <c r="AT135" s="16">
        <v>4713577.1529626604</v>
      </c>
      <c r="AU135" s="16">
        <v>10635583.552631499</v>
      </c>
      <c r="AV135" s="16">
        <v>10635583.552631499</v>
      </c>
      <c r="AW135" s="16">
        <v>7853709.1228070101</v>
      </c>
      <c r="AX135" s="16">
        <v>7853709.1228070101</v>
      </c>
      <c r="AY135" s="16">
        <v>7853709.1228070101</v>
      </c>
      <c r="AZ135" s="16">
        <v>7853709.1228070101</v>
      </c>
      <c r="BA135" s="16">
        <v>7853709.1228070101</v>
      </c>
      <c r="BB135" s="16">
        <v>7853709.1228070101</v>
      </c>
      <c r="BC135" s="16">
        <v>7853709.1228070101</v>
      </c>
      <c r="BD135" s="16">
        <v>7853709.1228070101</v>
      </c>
    </row>
    <row r="136" spans="1:56" x14ac:dyDescent="0.25">
      <c r="A136" s="16" t="s">
        <v>192</v>
      </c>
      <c r="B136" s="16">
        <v>13417</v>
      </c>
      <c r="C136" s="16">
        <v>1</v>
      </c>
      <c r="D136" s="16">
        <v>1</v>
      </c>
      <c r="E136" s="16">
        <v>1</v>
      </c>
      <c r="F136" s="16">
        <v>1</v>
      </c>
      <c r="G136" s="16">
        <v>1</v>
      </c>
      <c r="H136" s="16">
        <v>1</v>
      </c>
      <c r="I136" s="16">
        <v>1</v>
      </c>
      <c r="J136" s="16">
        <v>1</v>
      </c>
      <c r="K136" s="16">
        <v>1</v>
      </c>
      <c r="L136" s="16">
        <v>1</v>
      </c>
      <c r="M136" s="16" t="s">
        <v>797</v>
      </c>
      <c r="N136" s="16" t="s">
        <v>806</v>
      </c>
      <c r="O136" s="16" t="s">
        <v>3</v>
      </c>
      <c r="P136" s="16">
        <v>13417</v>
      </c>
      <c r="Q136" s="16">
        <v>380000</v>
      </c>
      <c r="R136" s="16">
        <v>39031.476103999899</v>
      </c>
      <c r="S136" s="16">
        <v>9821863.8596491106</v>
      </c>
      <c r="T136" s="16">
        <v>4513400.7894736798</v>
      </c>
      <c r="U136" s="16">
        <v>5308463.0701754298</v>
      </c>
      <c r="V136" s="16">
        <v>0.54047410410401198</v>
      </c>
      <c r="W136" s="16">
        <v>16099207.024413999</v>
      </c>
      <c r="X136" s="16">
        <v>5186257.2415403901</v>
      </c>
      <c r="Y136" s="16">
        <v>10912949.782873601</v>
      </c>
      <c r="Z136" s="16">
        <v>0.67785635443561998</v>
      </c>
      <c r="AA136" s="16">
        <v>5291463.9912280599</v>
      </c>
      <c r="AB136" s="16">
        <v>1646812.5438596399</v>
      </c>
      <c r="AC136" s="16">
        <v>3644651.44736841</v>
      </c>
      <c r="AD136" s="16">
        <v>0.68877941027480205</v>
      </c>
      <c r="AE136" s="16">
        <v>7430961.7009985</v>
      </c>
      <c r="AF136" s="16">
        <v>2104048.56997055</v>
      </c>
      <c r="AG136" s="16">
        <v>5326913.13102795</v>
      </c>
      <c r="AH136" s="16">
        <v>0.71685379973256502</v>
      </c>
      <c r="AI136" s="16">
        <v>10493918.3067696</v>
      </c>
      <c r="AJ136" s="16">
        <v>4907881.6549239503</v>
      </c>
      <c r="AK136" s="16">
        <v>2104048.56997055</v>
      </c>
      <c r="AL136" s="16">
        <v>2104048.56997055</v>
      </c>
      <c r="AM136" s="16">
        <v>2104048.56997055</v>
      </c>
      <c r="AN136" s="16">
        <v>2104048.56997055</v>
      </c>
      <c r="AO136" s="16">
        <v>2104048.56997055</v>
      </c>
      <c r="AP136" s="16">
        <v>2104048.56997055</v>
      </c>
      <c r="AQ136" s="16">
        <v>2104048.56997055</v>
      </c>
      <c r="AR136" s="16">
        <v>2104048.56997055</v>
      </c>
      <c r="AS136" s="16">
        <v>2104048.56997055</v>
      </c>
      <c r="AT136" s="16">
        <v>2104048.56997055</v>
      </c>
      <c r="AU136" s="16">
        <v>1646812.5438596399</v>
      </c>
      <c r="AV136" s="16">
        <v>1646812.5438596399</v>
      </c>
      <c r="AW136" s="16">
        <v>1646812.5438596399</v>
      </c>
      <c r="AX136" s="16">
        <v>1646812.5438596399</v>
      </c>
      <c r="AY136" s="16">
        <v>1646812.5438596399</v>
      </c>
      <c r="AZ136" s="16">
        <v>1646812.5438596399</v>
      </c>
      <c r="BA136" s="16">
        <v>1646812.5438596399</v>
      </c>
      <c r="BB136" s="16">
        <v>1646812.5438596399</v>
      </c>
      <c r="BC136" s="16">
        <v>1646812.5438596399</v>
      </c>
      <c r="BD136" s="16">
        <v>1646812.5438596399</v>
      </c>
    </row>
    <row r="137" spans="1:56" x14ac:dyDescent="0.25">
      <c r="A137" s="16" t="s">
        <v>324</v>
      </c>
      <c r="B137" s="16">
        <v>13418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1</v>
      </c>
      <c r="I137" s="16">
        <v>1</v>
      </c>
      <c r="J137" s="16">
        <v>1</v>
      </c>
      <c r="K137" s="16">
        <v>1</v>
      </c>
      <c r="L137" s="16">
        <v>1</v>
      </c>
      <c r="M137" s="16" t="s">
        <v>797</v>
      </c>
      <c r="N137" s="16" t="s">
        <v>806</v>
      </c>
      <c r="O137" s="16" t="s">
        <v>3</v>
      </c>
      <c r="P137" s="16">
        <v>13418</v>
      </c>
      <c r="Q137" s="16">
        <v>532000</v>
      </c>
      <c r="R137" s="16">
        <v>78062.952207999901</v>
      </c>
      <c r="S137" s="16">
        <v>9794156.2719298191</v>
      </c>
      <c r="T137" s="16">
        <v>5521990.9210526301</v>
      </c>
      <c r="U137" s="16">
        <v>4272165.35087719</v>
      </c>
      <c r="V137" s="16">
        <v>0.43619534263724902</v>
      </c>
      <c r="W137" s="16">
        <v>5659847.9714417802</v>
      </c>
      <c r="X137" s="16">
        <v>1761686.9990685</v>
      </c>
      <c r="Y137" s="16">
        <v>3898160.97237327</v>
      </c>
      <c r="Z137" s="16">
        <v>0.68873951951403101</v>
      </c>
      <c r="AA137" s="16">
        <v>1525831.66666666</v>
      </c>
      <c r="AB137" s="16">
        <v>609364.78070175403</v>
      </c>
      <c r="AC137" s="16">
        <v>916466.88596491201</v>
      </c>
      <c r="AD137" s="16">
        <v>0.60063433338424999</v>
      </c>
      <c r="AE137" s="16">
        <v>899333.04178283096</v>
      </c>
      <c r="AF137" s="16">
        <v>213677.55625570199</v>
      </c>
      <c r="AG137" s="16">
        <v>685655.48552712798</v>
      </c>
      <c r="AH137" s="16">
        <v>0.76240441935491399</v>
      </c>
      <c r="AI137" s="16">
        <v>3288098.0201652702</v>
      </c>
      <c r="AJ137" s="16">
        <v>75592.533319128896</v>
      </c>
      <c r="AK137" s="16">
        <v>899333.04178283096</v>
      </c>
      <c r="AL137" s="16">
        <v>899333.04178283096</v>
      </c>
      <c r="AM137" s="16">
        <v>899333.04178283096</v>
      </c>
      <c r="AN137" s="16">
        <v>899333.04178283096</v>
      </c>
      <c r="AO137" s="16">
        <v>899333.04178283096</v>
      </c>
      <c r="AP137" s="16">
        <v>213677.55625570199</v>
      </c>
      <c r="AQ137" s="16">
        <v>213677.55625570199</v>
      </c>
      <c r="AR137" s="16">
        <v>213677.55625570199</v>
      </c>
      <c r="AS137" s="16">
        <v>213677.55625570199</v>
      </c>
      <c r="AT137" s="16">
        <v>213677.55625570199</v>
      </c>
      <c r="AU137" s="16">
        <v>1525831.66666666</v>
      </c>
      <c r="AV137" s="16">
        <v>1525831.66666666</v>
      </c>
      <c r="AW137" s="16">
        <v>1525831.66666666</v>
      </c>
      <c r="AX137" s="16">
        <v>1525831.66666666</v>
      </c>
      <c r="AY137" s="16">
        <v>1525831.66666666</v>
      </c>
      <c r="AZ137" s="16">
        <v>609364.78070175403</v>
      </c>
      <c r="BA137" s="16">
        <v>609364.78070175403</v>
      </c>
      <c r="BB137" s="16">
        <v>609364.78070175403</v>
      </c>
      <c r="BC137" s="16">
        <v>609364.78070175403</v>
      </c>
      <c r="BD137" s="16">
        <v>609364.78070175403</v>
      </c>
    </row>
    <row r="138" spans="1:56" x14ac:dyDescent="0.25">
      <c r="A138" s="16" t="s">
        <v>352</v>
      </c>
      <c r="B138" s="16">
        <v>13420</v>
      </c>
      <c r="C138" s="16">
        <v>0</v>
      </c>
      <c r="D138" s="16">
        <v>0</v>
      </c>
      <c r="E138" s="16">
        <v>0</v>
      </c>
      <c r="F138" s="16">
        <v>1</v>
      </c>
      <c r="G138" s="16">
        <v>1</v>
      </c>
      <c r="H138" s="16">
        <v>1</v>
      </c>
      <c r="I138" s="16">
        <v>1</v>
      </c>
      <c r="J138" s="16">
        <v>1</v>
      </c>
      <c r="K138" s="16">
        <v>1</v>
      </c>
      <c r="L138" s="16">
        <v>1</v>
      </c>
      <c r="M138" s="16" t="s">
        <v>797</v>
      </c>
      <c r="N138" s="16" t="s">
        <v>806</v>
      </c>
      <c r="O138" s="16" t="s">
        <v>3</v>
      </c>
      <c r="P138" s="16">
        <v>13420</v>
      </c>
      <c r="Q138" s="16">
        <v>109560</v>
      </c>
      <c r="R138" s="16">
        <v>28133.477118120001</v>
      </c>
      <c r="S138" s="16">
        <v>6320178.0701754196</v>
      </c>
      <c r="T138" s="16">
        <v>4636009.2982456097</v>
      </c>
      <c r="U138" s="16">
        <v>1684168.7719298101</v>
      </c>
      <c r="V138" s="16">
        <v>0.26647489251565698</v>
      </c>
      <c r="W138" s="16">
        <v>5838106.6050003897</v>
      </c>
      <c r="X138" s="16">
        <v>3080481.7384909098</v>
      </c>
      <c r="Y138" s="16">
        <v>2757624.8665094799</v>
      </c>
      <c r="Z138" s="16">
        <v>0.47234917980900598</v>
      </c>
      <c r="AA138" s="16">
        <v>1121111.18421052</v>
      </c>
      <c r="AB138" s="16">
        <v>834816.75438596494</v>
      </c>
      <c r="AC138" s="16">
        <v>286294.429824561</v>
      </c>
      <c r="AD138" s="16">
        <v>0.25536667001156199</v>
      </c>
      <c r="AE138" s="16">
        <v>801496.99155664199</v>
      </c>
      <c r="AF138" s="16">
        <v>460036.86104149598</v>
      </c>
      <c r="AG138" s="16">
        <v>341460.13051514601</v>
      </c>
      <c r="AH138" s="16">
        <v>0.42602796281489802</v>
      </c>
      <c r="AI138" s="16">
        <v>2619931.3893913599</v>
      </c>
      <c r="AJ138" s="16">
        <v>203766.65339702601</v>
      </c>
      <c r="AK138" s="16">
        <v>801496.99155664199</v>
      </c>
      <c r="AL138" s="16">
        <v>801496.99155664199</v>
      </c>
      <c r="AM138" s="16">
        <v>801496.99155664199</v>
      </c>
      <c r="AN138" s="16">
        <v>460036.86104149598</v>
      </c>
      <c r="AO138" s="16">
        <v>460036.86104149598</v>
      </c>
      <c r="AP138" s="16">
        <v>460036.86104149598</v>
      </c>
      <c r="AQ138" s="16">
        <v>460036.86104149598</v>
      </c>
      <c r="AR138" s="16">
        <v>460036.86104149598</v>
      </c>
      <c r="AS138" s="16">
        <v>460036.86104149598</v>
      </c>
      <c r="AT138" s="16">
        <v>460036.86104149598</v>
      </c>
      <c r="AU138" s="16">
        <v>1121111.18421052</v>
      </c>
      <c r="AV138" s="16">
        <v>1121111.18421052</v>
      </c>
      <c r="AW138" s="16">
        <v>1121111.18421052</v>
      </c>
      <c r="AX138" s="16">
        <v>834816.75438596494</v>
      </c>
      <c r="AY138" s="16">
        <v>834816.75438596494</v>
      </c>
      <c r="AZ138" s="16">
        <v>834816.75438596494</v>
      </c>
      <c r="BA138" s="16">
        <v>834816.75438596494</v>
      </c>
      <c r="BB138" s="16">
        <v>834816.75438596494</v>
      </c>
      <c r="BC138" s="16">
        <v>834816.75438596494</v>
      </c>
      <c r="BD138" s="16">
        <v>834816.75438596494</v>
      </c>
    </row>
    <row r="139" spans="1:56" x14ac:dyDescent="0.25">
      <c r="A139" s="16" t="s">
        <v>155</v>
      </c>
      <c r="B139" s="16">
        <v>13423</v>
      </c>
      <c r="C139" s="16">
        <v>1</v>
      </c>
      <c r="D139" s="16">
        <v>1</v>
      </c>
      <c r="E139" s="16">
        <v>1</v>
      </c>
      <c r="F139" s="16">
        <v>1</v>
      </c>
      <c r="G139" s="16">
        <v>1</v>
      </c>
      <c r="H139" s="16">
        <v>1</v>
      </c>
      <c r="I139" s="16">
        <v>1</v>
      </c>
      <c r="J139" s="16">
        <v>1</v>
      </c>
      <c r="K139" s="16">
        <v>1</v>
      </c>
      <c r="L139" s="16">
        <v>1</v>
      </c>
      <c r="M139" s="16" t="s">
        <v>797</v>
      </c>
      <c r="N139" s="16" t="s">
        <v>806</v>
      </c>
      <c r="O139" s="16" t="s">
        <v>3</v>
      </c>
      <c r="P139" s="16">
        <v>13423</v>
      </c>
      <c r="Q139" s="16">
        <v>516000</v>
      </c>
      <c r="R139" s="16">
        <v>58547.2141559999</v>
      </c>
      <c r="S139" s="16">
        <v>24952867.7631578</v>
      </c>
      <c r="T139" s="16">
        <v>13400275.2631579</v>
      </c>
      <c r="U139" s="16">
        <v>11552592.499999899</v>
      </c>
      <c r="V139" s="16">
        <v>0.46297654480648498</v>
      </c>
      <c r="W139" s="16">
        <v>19713314.8168706</v>
      </c>
      <c r="X139" s="16">
        <v>8560981.8385402504</v>
      </c>
      <c r="Y139" s="16">
        <v>11152332.978330299</v>
      </c>
      <c r="Z139" s="16">
        <v>0.56572591073248701</v>
      </c>
      <c r="AA139" s="16">
        <v>16753435.9649122</v>
      </c>
      <c r="AB139" s="16">
        <v>7994281.9736842001</v>
      </c>
      <c r="AC139" s="16">
        <v>8759153.9912280608</v>
      </c>
      <c r="AD139" s="16">
        <v>0.52282731790498804</v>
      </c>
      <c r="AE139" s="16">
        <v>12263538.337487999</v>
      </c>
      <c r="AF139" s="16">
        <v>5135531.5957118403</v>
      </c>
      <c r="AG139" s="16">
        <v>7128006.7417762196</v>
      </c>
      <c r="AH139" s="16">
        <v>0.58123573683353802</v>
      </c>
      <c r="AI139" s="16">
        <v>10577785.764174299</v>
      </c>
      <c r="AJ139" s="16">
        <v>6553459.5276202196</v>
      </c>
      <c r="AK139" s="16">
        <v>5135531.5957118403</v>
      </c>
      <c r="AL139" s="16">
        <v>5135531.5957118403</v>
      </c>
      <c r="AM139" s="16">
        <v>5135531.5957118403</v>
      </c>
      <c r="AN139" s="16">
        <v>5135531.5957118403</v>
      </c>
      <c r="AO139" s="16">
        <v>5135531.5957118403</v>
      </c>
      <c r="AP139" s="16">
        <v>5135531.5957118403</v>
      </c>
      <c r="AQ139" s="16">
        <v>5135531.5957118403</v>
      </c>
      <c r="AR139" s="16">
        <v>5135531.5957118403</v>
      </c>
      <c r="AS139" s="16">
        <v>5135531.5957118403</v>
      </c>
      <c r="AT139" s="16">
        <v>5135531.5957118403</v>
      </c>
      <c r="AU139" s="16">
        <v>7994281.9736842001</v>
      </c>
      <c r="AV139" s="16">
        <v>7994281.9736842001</v>
      </c>
      <c r="AW139" s="16">
        <v>7994281.9736842001</v>
      </c>
      <c r="AX139" s="16">
        <v>7994281.9736842001</v>
      </c>
      <c r="AY139" s="16">
        <v>7994281.9736842001</v>
      </c>
      <c r="AZ139" s="16">
        <v>7994281.9736842001</v>
      </c>
      <c r="BA139" s="16">
        <v>7994281.9736842001</v>
      </c>
      <c r="BB139" s="16">
        <v>7994281.9736842001</v>
      </c>
      <c r="BC139" s="16">
        <v>7994281.9736842001</v>
      </c>
      <c r="BD139" s="16">
        <v>7994281.9736842001</v>
      </c>
    </row>
    <row r="140" spans="1:56" x14ac:dyDescent="0.25">
      <c r="A140" s="16" t="s">
        <v>664</v>
      </c>
      <c r="B140" s="16">
        <v>13425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 t="s">
        <v>797</v>
      </c>
      <c r="N140" s="16" t="s">
        <v>806</v>
      </c>
      <c r="O140" s="16" t="s">
        <v>3</v>
      </c>
      <c r="P140" s="16">
        <v>13425</v>
      </c>
      <c r="Q140" s="16">
        <v>977660.98600000003</v>
      </c>
      <c r="R140" s="16">
        <v>78062.952207999901</v>
      </c>
      <c r="S140" s="16">
        <v>3030034.8684210498</v>
      </c>
      <c r="T140" s="16">
        <v>2464444.5175438598</v>
      </c>
      <c r="U140" s="16">
        <v>565590.35087719106</v>
      </c>
      <c r="V140" s="16">
        <v>0.186661334089505</v>
      </c>
      <c r="W140" s="16">
        <v>2702363.4551354302</v>
      </c>
      <c r="X140" s="16">
        <v>1855444.2249958001</v>
      </c>
      <c r="Y140" s="16">
        <v>846919.23013963096</v>
      </c>
      <c r="Z140" s="16">
        <v>0.313399453552477</v>
      </c>
      <c r="AA140" s="16">
        <v>3589.0789473684199</v>
      </c>
      <c r="AB140" s="16">
        <v>3589.0789473684199</v>
      </c>
      <c r="AC140" s="16">
        <v>0</v>
      </c>
      <c r="AD140" s="16">
        <v>0</v>
      </c>
      <c r="AE140" s="16">
        <v>58.7844577438822</v>
      </c>
      <c r="AF140" s="16">
        <v>58.7844577438822</v>
      </c>
      <c r="AG140" s="16">
        <v>0</v>
      </c>
      <c r="AH140" s="16">
        <v>0</v>
      </c>
      <c r="AI140" s="16">
        <v>-208804.70766836801</v>
      </c>
      <c r="AJ140" s="16">
        <v>-1055723.937808</v>
      </c>
      <c r="AK140" s="16">
        <v>58.7844577438822</v>
      </c>
      <c r="AL140" s="16">
        <v>58.7844577438822</v>
      </c>
      <c r="AM140" s="16">
        <v>58.7844577438822</v>
      </c>
      <c r="AN140" s="16">
        <v>58.7844577438822</v>
      </c>
      <c r="AO140" s="16">
        <v>58.7844577438822</v>
      </c>
      <c r="AP140" s="16">
        <v>58.7844577438822</v>
      </c>
      <c r="AQ140" s="16">
        <v>58.7844577438822</v>
      </c>
      <c r="AR140" s="16">
        <v>58.7844577438822</v>
      </c>
      <c r="AS140" s="16">
        <v>58.7844577438822</v>
      </c>
      <c r="AT140" s="16">
        <v>58.7844577438822</v>
      </c>
      <c r="AU140" s="16">
        <v>3589.0789473684199</v>
      </c>
      <c r="AV140" s="16">
        <v>3589.0789473684199</v>
      </c>
      <c r="AW140" s="16">
        <v>3589.0789473684199</v>
      </c>
      <c r="AX140" s="16">
        <v>3589.0789473684199</v>
      </c>
      <c r="AY140" s="16">
        <v>3589.0789473684199</v>
      </c>
      <c r="AZ140" s="16">
        <v>3589.0789473684199</v>
      </c>
      <c r="BA140" s="16">
        <v>3589.0789473684199</v>
      </c>
      <c r="BB140" s="16">
        <v>3589.0789473684199</v>
      </c>
      <c r="BC140" s="16">
        <v>3589.0789473684199</v>
      </c>
      <c r="BD140" s="16">
        <v>3589.0789473684199</v>
      </c>
    </row>
    <row r="141" spans="1:56" x14ac:dyDescent="0.25">
      <c r="A141" s="16" t="s">
        <v>458</v>
      </c>
      <c r="B141" s="16">
        <v>13426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 t="s">
        <v>797</v>
      </c>
      <c r="N141" s="16" t="s">
        <v>806</v>
      </c>
      <c r="O141" s="16" t="s">
        <v>3</v>
      </c>
      <c r="P141" s="16">
        <v>13426</v>
      </c>
      <c r="Q141" s="16">
        <v>1113660.986</v>
      </c>
      <c r="R141" s="16">
        <v>97578.690259999901</v>
      </c>
      <c r="S141" s="16">
        <v>6686434.0789473597</v>
      </c>
      <c r="T141" s="16">
        <v>5256370.0877192896</v>
      </c>
      <c r="U141" s="16">
        <v>1430063.9912280701</v>
      </c>
      <c r="V141" s="16">
        <v>0.213875434101819</v>
      </c>
      <c r="W141" s="16">
        <v>2828544.1197485002</v>
      </c>
      <c r="X141" s="16">
        <v>814304.18919238297</v>
      </c>
      <c r="Y141" s="16">
        <v>2014239.9305561199</v>
      </c>
      <c r="Z141" s="16">
        <v>0.71211190113421796</v>
      </c>
      <c r="AA141" s="16">
        <v>113443.46491228</v>
      </c>
      <c r="AB141" s="16">
        <v>99077.017543859605</v>
      </c>
      <c r="AC141" s="16">
        <v>14366.447368421001</v>
      </c>
      <c r="AD141" s="16">
        <v>0.12663970885876699</v>
      </c>
      <c r="AE141" s="16">
        <v>199731.575658477</v>
      </c>
      <c r="AF141" s="16">
        <v>44616.802424218098</v>
      </c>
      <c r="AG141" s="16">
        <v>155114.773234258</v>
      </c>
      <c r="AH141" s="16">
        <v>0.77661617960442597</v>
      </c>
      <c r="AI141" s="16">
        <v>803000.25469612097</v>
      </c>
      <c r="AJ141" s="16">
        <v>-1056124.90262574</v>
      </c>
      <c r="AK141" s="16">
        <v>199731.575658477</v>
      </c>
      <c r="AL141" s="16">
        <v>199731.575658477</v>
      </c>
      <c r="AM141" s="16">
        <v>199731.575658477</v>
      </c>
      <c r="AN141" s="16">
        <v>199731.575658477</v>
      </c>
      <c r="AO141" s="16">
        <v>199731.575658477</v>
      </c>
      <c r="AP141" s="16">
        <v>199731.575658477</v>
      </c>
      <c r="AQ141" s="16">
        <v>199731.575658477</v>
      </c>
      <c r="AR141" s="16">
        <v>199731.575658477</v>
      </c>
      <c r="AS141" s="16">
        <v>199731.575658477</v>
      </c>
      <c r="AT141" s="16">
        <v>199731.575658477</v>
      </c>
      <c r="AU141" s="16">
        <v>113443.46491228</v>
      </c>
      <c r="AV141" s="16">
        <v>113443.46491228</v>
      </c>
      <c r="AW141" s="16">
        <v>113443.46491228</v>
      </c>
      <c r="AX141" s="16">
        <v>113443.46491228</v>
      </c>
      <c r="AY141" s="16">
        <v>113443.46491228</v>
      </c>
      <c r="AZ141" s="16">
        <v>113443.46491228</v>
      </c>
      <c r="BA141" s="16">
        <v>113443.46491228</v>
      </c>
      <c r="BB141" s="16">
        <v>113443.46491228</v>
      </c>
      <c r="BC141" s="16">
        <v>113443.46491228</v>
      </c>
      <c r="BD141" s="16">
        <v>113443.46491228</v>
      </c>
    </row>
    <row r="142" spans="1:56" x14ac:dyDescent="0.25">
      <c r="A142" s="16" t="s">
        <v>539</v>
      </c>
      <c r="B142" s="16">
        <v>13428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 t="s">
        <v>797</v>
      </c>
      <c r="N142" s="16" t="s">
        <v>806</v>
      </c>
      <c r="O142" s="16" t="s">
        <v>3</v>
      </c>
      <c r="P142" s="16">
        <v>13428</v>
      </c>
      <c r="Q142" s="16">
        <v>528984.35699999996</v>
      </c>
      <c r="R142" s="16">
        <v>58547.2141559999</v>
      </c>
      <c r="S142" s="16">
        <v>6094639.1228070101</v>
      </c>
      <c r="T142" s="16">
        <v>4247875.6140350802</v>
      </c>
      <c r="U142" s="16">
        <v>1846763.5087719201</v>
      </c>
      <c r="V142" s="16">
        <v>0.303014415055532</v>
      </c>
      <c r="W142" s="16">
        <v>3847186.724097</v>
      </c>
      <c r="X142" s="16">
        <v>1530873.09946207</v>
      </c>
      <c r="Y142" s="16">
        <v>2316313.6246349299</v>
      </c>
      <c r="Z142" s="16">
        <v>0.60207985490452198</v>
      </c>
      <c r="AA142" s="16">
        <v>245288.771929824</v>
      </c>
      <c r="AB142" s="16">
        <v>232785.48245613999</v>
      </c>
      <c r="AC142" s="16">
        <v>12503.289473684201</v>
      </c>
      <c r="AD142" s="16">
        <v>5.0973753813979297E-2</v>
      </c>
      <c r="AE142" s="16">
        <v>104765.605804943</v>
      </c>
      <c r="AF142" s="16">
        <v>67324.108817363594</v>
      </c>
      <c r="AG142" s="16">
        <v>37441.496987579703</v>
      </c>
      <c r="AH142" s="16">
        <v>0.35738348191571301</v>
      </c>
      <c r="AI142" s="16">
        <v>1728782.0534789299</v>
      </c>
      <c r="AJ142" s="16">
        <v>-550090.07416842005</v>
      </c>
      <c r="AK142" s="16">
        <v>104765.605804943</v>
      </c>
      <c r="AL142" s="16">
        <v>104765.605804943</v>
      </c>
      <c r="AM142" s="16">
        <v>104765.605804943</v>
      </c>
      <c r="AN142" s="16">
        <v>104765.605804943</v>
      </c>
      <c r="AO142" s="16">
        <v>104765.605804943</v>
      </c>
      <c r="AP142" s="16">
        <v>104765.605804943</v>
      </c>
      <c r="AQ142" s="16">
        <v>104765.605804943</v>
      </c>
      <c r="AR142" s="16">
        <v>104765.605804943</v>
      </c>
      <c r="AS142" s="16">
        <v>104765.605804943</v>
      </c>
      <c r="AT142" s="16">
        <v>104765.605804943</v>
      </c>
      <c r="AU142" s="16">
        <v>245288.771929824</v>
      </c>
      <c r="AV142" s="16">
        <v>245288.771929824</v>
      </c>
      <c r="AW142" s="16">
        <v>245288.771929824</v>
      </c>
      <c r="AX142" s="16">
        <v>245288.771929824</v>
      </c>
      <c r="AY142" s="16">
        <v>245288.771929824</v>
      </c>
      <c r="AZ142" s="16">
        <v>245288.771929824</v>
      </c>
      <c r="BA142" s="16">
        <v>245288.771929824</v>
      </c>
      <c r="BB142" s="16">
        <v>245288.771929824</v>
      </c>
      <c r="BC142" s="16">
        <v>245288.771929824</v>
      </c>
      <c r="BD142" s="16">
        <v>245288.771929824</v>
      </c>
    </row>
    <row r="143" spans="1:56" x14ac:dyDescent="0.25">
      <c r="A143" s="16" t="s">
        <v>444</v>
      </c>
      <c r="B143" s="16">
        <v>13434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 t="s">
        <v>797</v>
      </c>
      <c r="N143" s="16" t="s">
        <v>806</v>
      </c>
      <c r="O143" s="16" t="s">
        <v>3</v>
      </c>
      <c r="P143" s="16">
        <v>13434</v>
      </c>
      <c r="Q143" s="16">
        <v>532000</v>
      </c>
      <c r="R143" s="16">
        <v>78062.952207999901</v>
      </c>
      <c r="S143" s="16">
        <v>5187233.9035087703</v>
      </c>
      <c r="T143" s="16">
        <v>3331014.6929824599</v>
      </c>
      <c r="U143" s="16">
        <v>1856219.2105263099</v>
      </c>
      <c r="V143" s="16">
        <v>0.35784374582968398</v>
      </c>
      <c r="W143" s="16">
        <v>4206715.5888627796</v>
      </c>
      <c r="X143" s="16">
        <v>1337641.4505563499</v>
      </c>
      <c r="Y143" s="16">
        <v>2869074.1383064198</v>
      </c>
      <c r="Z143" s="16">
        <v>0.68202237058817505</v>
      </c>
      <c r="AA143" s="16">
        <v>594077.938596491</v>
      </c>
      <c r="AB143" s="16">
        <v>402756.88596491201</v>
      </c>
      <c r="AC143" s="16">
        <v>191321.052631578</v>
      </c>
      <c r="AD143" s="16">
        <v>0.32204705847783999</v>
      </c>
      <c r="AE143" s="16">
        <v>254703.446182485</v>
      </c>
      <c r="AF143" s="16">
        <v>69821.787041224205</v>
      </c>
      <c r="AG143" s="16">
        <v>184881.65914126101</v>
      </c>
      <c r="AH143" s="16">
        <v>0.72587026957146195</v>
      </c>
      <c r="AI143" s="16">
        <v>2259011.1860984201</v>
      </c>
      <c r="AJ143" s="16">
        <v>-425181.293066738</v>
      </c>
      <c r="AK143" s="16">
        <v>254703.446182485</v>
      </c>
      <c r="AL143" s="16">
        <v>254703.446182485</v>
      </c>
      <c r="AM143" s="16">
        <v>254703.446182485</v>
      </c>
      <c r="AN143" s="16">
        <v>254703.446182485</v>
      </c>
      <c r="AO143" s="16">
        <v>254703.446182485</v>
      </c>
      <c r="AP143" s="16">
        <v>254703.446182485</v>
      </c>
      <c r="AQ143" s="16">
        <v>254703.446182485</v>
      </c>
      <c r="AR143" s="16">
        <v>254703.446182485</v>
      </c>
      <c r="AS143" s="16">
        <v>254703.446182485</v>
      </c>
      <c r="AT143" s="16">
        <v>254703.446182485</v>
      </c>
      <c r="AU143" s="16">
        <v>594077.938596491</v>
      </c>
      <c r="AV143" s="16">
        <v>594077.938596491</v>
      </c>
      <c r="AW143" s="16">
        <v>594077.938596491</v>
      </c>
      <c r="AX143" s="16">
        <v>594077.938596491</v>
      </c>
      <c r="AY143" s="16">
        <v>594077.938596491</v>
      </c>
      <c r="AZ143" s="16">
        <v>594077.938596491</v>
      </c>
      <c r="BA143" s="16">
        <v>594077.938596491</v>
      </c>
      <c r="BB143" s="16">
        <v>594077.938596491</v>
      </c>
      <c r="BC143" s="16">
        <v>594077.938596491</v>
      </c>
      <c r="BD143" s="16">
        <v>594077.938596491</v>
      </c>
    </row>
    <row r="144" spans="1:56" x14ac:dyDescent="0.25">
      <c r="A144" s="16" t="s">
        <v>666</v>
      </c>
      <c r="B144" s="16">
        <v>13435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 t="s">
        <v>797</v>
      </c>
      <c r="N144" s="16" t="s">
        <v>806</v>
      </c>
      <c r="O144" s="16" t="s">
        <v>3</v>
      </c>
      <c r="P144" s="16">
        <v>13435</v>
      </c>
      <c r="Q144" s="16">
        <v>380000</v>
      </c>
      <c r="R144" s="16">
        <v>39031.476103999899</v>
      </c>
      <c r="S144" s="16">
        <v>2600599.6491228002</v>
      </c>
      <c r="T144" s="16">
        <v>2052611.88596491</v>
      </c>
      <c r="U144" s="16">
        <v>547987.76315789495</v>
      </c>
      <c r="V144" s="16">
        <v>0.21071592597604599</v>
      </c>
      <c r="W144" s="16">
        <v>4889578.3896014197</v>
      </c>
      <c r="X144" s="16">
        <v>2510526.7370605799</v>
      </c>
      <c r="Y144" s="16">
        <v>2379051.65254083</v>
      </c>
      <c r="Z144" s="16">
        <v>0.48655558066117199</v>
      </c>
      <c r="AA144" s="16">
        <v>287262.28070175397</v>
      </c>
      <c r="AB144" s="16">
        <v>287262.28070175397</v>
      </c>
      <c r="AC144" s="16">
        <v>0</v>
      </c>
      <c r="AD144" s="16">
        <v>0</v>
      </c>
      <c r="AE144" s="16">
        <v>4192.3339312096796</v>
      </c>
      <c r="AF144" s="16">
        <v>4192.3339312096796</v>
      </c>
      <c r="AG144" s="16">
        <v>0</v>
      </c>
      <c r="AH144" s="16">
        <v>0</v>
      </c>
      <c r="AI144" s="16">
        <v>1960020.1764368301</v>
      </c>
      <c r="AJ144" s="16">
        <v>-419031.476104</v>
      </c>
      <c r="AK144" s="16">
        <v>4192.3339312096796</v>
      </c>
      <c r="AL144" s="16">
        <v>4192.3339312096796</v>
      </c>
      <c r="AM144" s="16">
        <v>4192.3339312096796</v>
      </c>
      <c r="AN144" s="16">
        <v>4192.3339312096796</v>
      </c>
      <c r="AO144" s="16">
        <v>4192.3339312096796</v>
      </c>
      <c r="AP144" s="16">
        <v>4192.3339312096796</v>
      </c>
      <c r="AQ144" s="16">
        <v>4192.3339312096796</v>
      </c>
      <c r="AR144" s="16">
        <v>4192.3339312096796</v>
      </c>
      <c r="AS144" s="16">
        <v>4192.3339312096796</v>
      </c>
      <c r="AT144" s="16">
        <v>4192.3339312096796</v>
      </c>
      <c r="AU144" s="16">
        <v>287262.28070175397</v>
      </c>
      <c r="AV144" s="16">
        <v>287262.28070175397</v>
      </c>
      <c r="AW144" s="16">
        <v>287262.28070175397</v>
      </c>
      <c r="AX144" s="16">
        <v>287262.28070175397</v>
      </c>
      <c r="AY144" s="16">
        <v>287262.28070175397</v>
      </c>
      <c r="AZ144" s="16">
        <v>287262.28070175397</v>
      </c>
      <c r="BA144" s="16">
        <v>287262.28070175397</v>
      </c>
      <c r="BB144" s="16">
        <v>287262.28070175397</v>
      </c>
      <c r="BC144" s="16">
        <v>287262.28070175397</v>
      </c>
      <c r="BD144" s="16">
        <v>287262.28070175397</v>
      </c>
    </row>
    <row r="145" spans="1:56" x14ac:dyDescent="0.25">
      <c r="A145" s="16" t="s">
        <v>368</v>
      </c>
      <c r="B145" s="16">
        <v>13440</v>
      </c>
      <c r="C145" s="16">
        <v>0</v>
      </c>
      <c r="D145" s="16">
        <v>1</v>
      </c>
      <c r="E145" s="16">
        <v>1</v>
      </c>
      <c r="F145" s="16">
        <v>1</v>
      </c>
      <c r="G145" s="16">
        <v>1</v>
      </c>
      <c r="H145" s="16">
        <v>1</v>
      </c>
      <c r="I145" s="16">
        <v>1</v>
      </c>
      <c r="J145" s="16">
        <v>1</v>
      </c>
      <c r="K145" s="16">
        <v>1</v>
      </c>
      <c r="L145" s="16">
        <v>1</v>
      </c>
      <c r="M145" s="16" t="s">
        <v>797</v>
      </c>
      <c r="N145" s="16" t="s">
        <v>806</v>
      </c>
      <c r="O145" s="16" t="s">
        <v>3</v>
      </c>
      <c r="P145" s="16">
        <v>13440</v>
      </c>
      <c r="Q145" s="16">
        <v>109560</v>
      </c>
      <c r="R145" s="16">
        <v>28133.477118120001</v>
      </c>
      <c r="S145" s="16">
        <v>3636813.2894736798</v>
      </c>
      <c r="T145" s="16">
        <v>2631648.6403508699</v>
      </c>
      <c r="U145" s="16">
        <v>1005164.6491228</v>
      </c>
      <c r="V145" s="16">
        <v>0.276386102094416</v>
      </c>
      <c r="W145" s="16">
        <v>5943453.5033880603</v>
      </c>
      <c r="X145" s="16">
        <v>4014554.37196721</v>
      </c>
      <c r="Y145" s="16">
        <v>1928899.13142084</v>
      </c>
      <c r="Z145" s="16">
        <v>0.32454180558849799</v>
      </c>
      <c r="AA145" s="16">
        <v>1221494.9561403501</v>
      </c>
      <c r="AB145" s="16">
        <v>875768.90350877098</v>
      </c>
      <c r="AC145" s="16">
        <v>345726.05263157899</v>
      </c>
      <c r="AD145" s="16">
        <v>0.28303518642761699</v>
      </c>
      <c r="AE145" s="16">
        <v>2087410.6862129499</v>
      </c>
      <c r="AF145" s="16">
        <v>1492756.0630329601</v>
      </c>
      <c r="AG145" s="16">
        <v>594654.62317999196</v>
      </c>
      <c r="AH145" s="16">
        <v>0.284876678608383</v>
      </c>
      <c r="AI145" s="16">
        <v>1791205.65430272</v>
      </c>
      <c r="AJ145" s="16">
        <v>456961.14606187202</v>
      </c>
      <c r="AK145" s="16">
        <v>2087410.6862129499</v>
      </c>
      <c r="AL145" s="16">
        <v>1492756.0630329601</v>
      </c>
      <c r="AM145" s="16">
        <v>1492756.0630329601</v>
      </c>
      <c r="AN145" s="16">
        <v>1492756.0630329601</v>
      </c>
      <c r="AO145" s="16">
        <v>1492756.0630329601</v>
      </c>
      <c r="AP145" s="16">
        <v>1492756.0630329601</v>
      </c>
      <c r="AQ145" s="16">
        <v>1492756.0630329601</v>
      </c>
      <c r="AR145" s="16">
        <v>1492756.0630329601</v>
      </c>
      <c r="AS145" s="16">
        <v>1492756.0630329601</v>
      </c>
      <c r="AT145" s="16">
        <v>1492756.0630329601</v>
      </c>
      <c r="AU145" s="16">
        <v>1221494.9561403501</v>
      </c>
      <c r="AV145" s="16">
        <v>875768.90350877098</v>
      </c>
      <c r="AW145" s="16">
        <v>875768.90350877098</v>
      </c>
      <c r="AX145" s="16">
        <v>875768.90350877098</v>
      </c>
      <c r="AY145" s="16">
        <v>875768.90350877098</v>
      </c>
      <c r="AZ145" s="16">
        <v>875768.90350877098</v>
      </c>
      <c r="BA145" s="16">
        <v>875768.90350877098</v>
      </c>
      <c r="BB145" s="16">
        <v>875768.90350877098</v>
      </c>
      <c r="BC145" s="16">
        <v>875768.90350877098</v>
      </c>
      <c r="BD145" s="16">
        <v>875768.90350877098</v>
      </c>
    </row>
    <row r="146" spans="1:56" x14ac:dyDescent="0.25">
      <c r="A146" s="16" t="s">
        <v>890</v>
      </c>
      <c r="B146" s="16">
        <v>13443</v>
      </c>
      <c r="C146" s="16">
        <v>0</v>
      </c>
      <c r="D146" s="16">
        <v>1</v>
      </c>
      <c r="E146" s="16">
        <v>1</v>
      </c>
      <c r="F146" s="16">
        <v>1</v>
      </c>
      <c r="G146" s="16">
        <v>1</v>
      </c>
      <c r="H146" s="16">
        <v>1</v>
      </c>
      <c r="I146" s="16">
        <v>1</v>
      </c>
      <c r="J146" s="16">
        <v>1</v>
      </c>
      <c r="K146" s="16">
        <v>1</v>
      </c>
      <c r="L146" s="16">
        <v>1</v>
      </c>
      <c r="M146" s="16" t="s">
        <v>797</v>
      </c>
      <c r="N146" s="16" t="s">
        <v>806</v>
      </c>
      <c r="O146" s="16" t="s">
        <v>3</v>
      </c>
      <c r="P146" s="16">
        <v>13443</v>
      </c>
      <c r="Q146" s="16">
        <v>1822000</v>
      </c>
      <c r="R146" s="16">
        <v>28133.477118120001</v>
      </c>
      <c r="S146" s="16">
        <v>21924186.271929801</v>
      </c>
      <c r="T146" s="16">
        <v>9137515.0438596494</v>
      </c>
      <c r="U146" s="16">
        <v>12786671.228070101</v>
      </c>
      <c r="V146" s="16">
        <v>0.58322215791613197</v>
      </c>
      <c r="W146" s="16">
        <v>20450940.493458699</v>
      </c>
      <c r="X146" s="16">
        <v>6317296.6438932205</v>
      </c>
      <c r="Y146" s="16">
        <v>14133643.8495655</v>
      </c>
      <c r="Z146" s="16">
        <v>0.69109994496762495</v>
      </c>
      <c r="AA146" s="16">
        <v>16471599.605263099</v>
      </c>
      <c r="AB146" s="16">
        <v>5333388.2894736798</v>
      </c>
      <c r="AC146" s="16">
        <v>11138211.3157894</v>
      </c>
      <c r="AD146" s="16">
        <v>0.67620702194767301</v>
      </c>
      <c r="AE146" s="16">
        <v>13931921.7840243</v>
      </c>
      <c r="AF146" s="16">
        <v>4074453.4522250202</v>
      </c>
      <c r="AG146" s="16">
        <v>9857468.3317993004</v>
      </c>
      <c r="AH146" s="16">
        <v>0.70754548328736799</v>
      </c>
      <c r="AI146" s="16">
        <v>12283510.372447301</v>
      </c>
      <c r="AJ146" s="16">
        <v>8007334.8546811799</v>
      </c>
      <c r="AK146" s="16">
        <v>13931921.7840243</v>
      </c>
      <c r="AL146" s="16">
        <v>4074453.4522250202</v>
      </c>
      <c r="AM146" s="16">
        <v>4074453.4522250202</v>
      </c>
      <c r="AN146" s="16">
        <v>4074453.4522250202</v>
      </c>
      <c r="AO146" s="16">
        <v>4074453.4522250202</v>
      </c>
      <c r="AP146" s="16">
        <v>4074453.4522250202</v>
      </c>
      <c r="AQ146" s="16">
        <v>4074453.4522250202</v>
      </c>
      <c r="AR146" s="16">
        <v>4074453.4522250202</v>
      </c>
      <c r="AS146" s="16">
        <v>4074453.4522250202</v>
      </c>
      <c r="AT146" s="16">
        <v>4074453.4522250202</v>
      </c>
      <c r="AU146" s="16">
        <v>16471599.605263099</v>
      </c>
      <c r="AV146" s="16">
        <v>5333388.2894736798</v>
      </c>
      <c r="AW146" s="16">
        <v>5333388.2894736798</v>
      </c>
      <c r="AX146" s="16">
        <v>5333388.2894736798</v>
      </c>
      <c r="AY146" s="16">
        <v>5333388.2894736798</v>
      </c>
      <c r="AZ146" s="16">
        <v>5333388.2894736798</v>
      </c>
      <c r="BA146" s="16">
        <v>5333388.2894736798</v>
      </c>
      <c r="BB146" s="16">
        <v>5333388.2894736798</v>
      </c>
      <c r="BC146" s="16">
        <v>5333388.2894736798</v>
      </c>
      <c r="BD146" s="16">
        <v>5333388.2894736798</v>
      </c>
    </row>
    <row r="147" spans="1:56" x14ac:dyDescent="0.25">
      <c r="A147" s="16" t="s">
        <v>284</v>
      </c>
      <c r="B147" s="16">
        <v>13444</v>
      </c>
      <c r="C147" s="16">
        <v>1</v>
      </c>
      <c r="D147" s="16">
        <v>1</v>
      </c>
      <c r="E147" s="16">
        <v>1</v>
      </c>
      <c r="F147" s="16">
        <v>1</v>
      </c>
      <c r="G147" s="16">
        <v>1</v>
      </c>
      <c r="H147" s="16">
        <v>1</v>
      </c>
      <c r="I147" s="16">
        <v>1</v>
      </c>
      <c r="J147" s="16">
        <v>1</v>
      </c>
      <c r="K147" s="16">
        <v>1</v>
      </c>
      <c r="L147" s="16">
        <v>1</v>
      </c>
      <c r="M147" s="16" t="s">
        <v>797</v>
      </c>
      <c r="N147" s="16" t="s">
        <v>806</v>
      </c>
      <c r="O147" s="16" t="s">
        <v>3</v>
      </c>
      <c r="P147" s="16">
        <v>13444</v>
      </c>
      <c r="Q147" s="16">
        <v>304000</v>
      </c>
      <c r="R147" s="16">
        <v>28133.477118120001</v>
      </c>
      <c r="S147" s="16">
        <v>10904300.043859599</v>
      </c>
      <c r="T147" s="16">
        <v>6514934.2982456097</v>
      </c>
      <c r="U147" s="16">
        <v>4389365.7456140304</v>
      </c>
      <c r="V147" s="16">
        <v>0.40253530515108499</v>
      </c>
      <c r="W147" s="16">
        <v>6181947.2297343099</v>
      </c>
      <c r="X147" s="16">
        <v>3470557.08229568</v>
      </c>
      <c r="Y147" s="16">
        <v>2711390.1474386202</v>
      </c>
      <c r="Z147" s="16">
        <v>0.43859807382327898</v>
      </c>
      <c r="AA147" s="16">
        <v>8514389.6491228007</v>
      </c>
      <c r="AB147" s="16">
        <v>4661482.28070175</v>
      </c>
      <c r="AC147" s="16">
        <v>3852907.3684210498</v>
      </c>
      <c r="AD147" s="16">
        <v>0.452517153571659</v>
      </c>
      <c r="AE147" s="16">
        <v>4224771.9027849603</v>
      </c>
      <c r="AF147" s="16">
        <v>2302719.4723272501</v>
      </c>
      <c r="AG147" s="16">
        <v>1922052.4304577101</v>
      </c>
      <c r="AH147" s="16">
        <v>0.45494821369899202</v>
      </c>
      <c r="AI147" s="16">
        <v>2379256.6703205002</v>
      </c>
      <c r="AJ147" s="16">
        <v>1589918.95333959</v>
      </c>
      <c r="AK147" s="16">
        <v>2302719.4723272501</v>
      </c>
      <c r="AL147" s="16">
        <v>2302719.4723272501</v>
      </c>
      <c r="AM147" s="16">
        <v>2302719.4723272501</v>
      </c>
      <c r="AN147" s="16">
        <v>2302719.4723272501</v>
      </c>
      <c r="AO147" s="16">
        <v>2302719.4723272501</v>
      </c>
      <c r="AP147" s="16">
        <v>2302719.4723272501</v>
      </c>
      <c r="AQ147" s="16">
        <v>2302719.4723272501</v>
      </c>
      <c r="AR147" s="16">
        <v>2302719.4723272501</v>
      </c>
      <c r="AS147" s="16">
        <v>2302719.4723272501</v>
      </c>
      <c r="AT147" s="16">
        <v>2302719.4723272501</v>
      </c>
      <c r="AU147" s="16">
        <v>4661482.28070175</v>
      </c>
      <c r="AV147" s="16">
        <v>4661482.28070175</v>
      </c>
      <c r="AW147" s="16">
        <v>4661482.28070175</v>
      </c>
      <c r="AX147" s="16">
        <v>4661482.28070175</v>
      </c>
      <c r="AY147" s="16">
        <v>4661482.28070175</v>
      </c>
      <c r="AZ147" s="16">
        <v>4661482.28070175</v>
      </c>
      <c r="BA147" s="16">
        <v>4661482.28070175</v>
      </c>
      <c r="BB147" s="16">
        <v>4661482.28070175</v>
      </c>
      <c r="BC147" s="16">
        <v>4661482.28070175</v>
      </c>
      <c r="BD147" s="16">
        <v>4661482.28070175</v>
      </c>
    </row>
    <row r="148" spans="1:56" x14ac:dyDescent="0.25">
      <c r="A148" s="16" t="s">
        <v>669</v>
      </c>
      <c r="B148" s="16">
        <v>13448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 t="s">
        <v>797</v>
      </c>
      <c r="N148" s="16" t="s">
        <v>806</v>
      </c>
      <c r="O148" s="16" t="s">
        <v>3</v>
      </c>
      <c r="P148" s="16">
        <v>13448</v>
      </c>
      <c r="Q148" s="16">
        <v>304000</v>
      </c>
      <c r="R148" s="16">
        <v>28133.477118120001</v>
      </c>
      <c r="S148" s="16">
        <v>1263145.96491228</v>
      </c>
      <c r="T148" s="16">
        <v>1129183.8596491199</v>
      </c>
      <c r="U148" s="16">
        <v>133962.10526315699</v>
      </c>
      <c r="V148" s="16">
        <v>0.10605433495760699</v>
      </c>
      <c r="W148" s="16">
        <v>1354816.82386171</v>
      </c>
      <c r="X148" s="16">
        <v>911372.02191421902</v>
      </c>
      <c r="Y148" s="16">
        <v>443444.80194749701</v>
      </c>
      <c r="Z148" s="16">
        <v>0.32730978397767402</v>
      </c>
      <c r="AA148" s="16">
        <v>215067.71929824501</v>
      </c>
      <c r="AB148" s="16">
        <v>215067.71929824501</v>
      </c>
      <c r="AC148" s="16">
        <v>0</v>
      </c>
      <c r="AD148" s="16">
        <v>0</v>
      </c>
      <c r="AE148" s="16">
        <v>49399.328009257399</v>
      </c>
      <c r="AF148" s="16">
        <v>49399.328009257399</v>
      </c>
      <c r="AG148" s="16">
        <v>0</v>
      </c>
      <c r="AH148" s="16">
        <v>0</v>
      </c>
      <c r="AI148" s="16">
        <v>111311.324829377</v>
      </c>
      <c r="AJ148" s="16">
        <v>-332133.47711812</v>
      </c>
      <c r="AK148" s="16">
        <v>49399.328009257399</v>
      </c>
      <c r="AL148" s="16">
        <v>49399.328009257399</v>
      </c>
      <c r="AM148" s="16">
        <v>49399.328009257399</v>
      </c>
      <c r="AN148" s="16">
        <v>49399.328009257399</v>
      </c>
      <c r="AO148" s="16">
        <v>49399.328009257399</v>
      </c>
      <c r="AP148" s="16">
        <v>49399.328009257399</v>
      </c>
      <c r="AQ148" s="16">
        <v>49399.328009257399</v>
      </c>
      <c r="AR148" s="16">
        <v>49399.328009257399</v>
      </c>
      <c r="AS148" s="16">
        <v>49399.328009257399</v>
      </c>
      <c r="AT148" s="16">
        <v>49399.328009257399</v>
      </c>
      <c r="AU148" s="16">
        <v>215067.71929824501</v>
      </c>
      <c r="AV148" s="16">
        <v>215067.71929824501</v>
      </c>
      <c r="AW148" s="16">
        <v>215067.71929824501</v>
      </c>
      <c r="AX148" s="16">
        <v>215067.71929824501</v>
      </c>
      <c r="AY148" s="16">
        <v>215067.71929824501</v>
      </c>
      <c r="AZ148" s="16">
        <v>215067.71929824501</v>
      </c>
      <c r="BA148" s="16">
        <v>215067.71929824501</v>
      </c>
      <c r="BB148" s="16">
        <v>215067.71929824501</v>
      </c>
      <c r="BC148" s="16">
        <v>215067.71929824501</v>
      </c>
      <c r="BD148" s="16">
        <v>215067.71929824501</v>
      </c>
    </row>
    <row r="149" spans="1:56" x14ac:dyDescent="0.25">
      <c r="A149" s="16" t="s">
        <v>331</v>
      </c>
      <c r="B149" s="16">
        <v>13454</v>
      </c>
      <c r="C149" s="16">
        <v>0</v>
      </c>
      <c r="D149" s="16">
        <v>1</v>
      </c>
      <c r="E149" s="16">
        <v>1</v>
      </c>
      <c r="F149" s="16">
        <v>1</v>
      </c>
      <c r="G149" s="16">
        <v>1</v>
      </c>
      <c r="H149" s="16">
        <v>1</v>
      </c>
      <c r="I149" s="16">
        <v>1</v>
      </c>
      <c r="J149" s="16">
        <v>1</v>
      </c>
      <c r="K149" s="16">
        <v>1</v>
      </c>
      <c r="L149" s="16">
        <v>1</v>
      </c>
      <c r="M149" s="16" t="s">
        <v>797</v>
      </c>
      <c r="N149" s="16" t="s">
        <v>806</v>
      </c>
      <c r="O149" s="16" t="s">
        <v>3</v>
      </c>
      <c r="P149" s="16">
        <v>13454</v>
      </c>
      <c r="Q149" s="16">
        <v>109560</v>
      </c>
      <c r="R149" s="16">
        <v>28133.477118120001</v>
      </c>
      <c r="S149" s="16">
        <v>16426763.9035087</v>
      </c>
      <c r="T149" s="16">
        <v>10345396.710526301</v>
      </c>
      <c r="U149" s="16">
        <v>6081367.1929824501</v>
      </c>
      <c r="V149" s="16">
        <v>0.37021090877695401</v>
      </c>
      <c r="W149" s="16">
        <v>10378695.2202236</v>
      </c>
      <c r="X149" s="16">
        <v>5547420.1060337499</v>
      </c>
      <c r="Y149" s="16">
        <v>4831275.1141898902</v>
      </c>
      <c r="Z149" s="16">
        <v>0.46549927632288501</v>
      </c>
      <c r="AA149" s="16">
        <v>6332151.3157894704</v>
      </c>
      <c r="AB149" s="16">
        <v>3442283.9035087698</v>
      </c>
      <c r="AC149" s="16">
        <v>2889867.4122807002</v>
      </c>
      <c r="AD149" s="16">
        <v>0.45638003076058797</v>
      </c>
      <c r="AE149" s="16">
        <v>1661783.6387444099</v>
      </c>
      <c r="AF149" s="16">
        <v>840494.96924027603</v>
      </c>
      <c r="AG149" s="16">
        <v>821288.66950414097</v>
      </c>
      <c r="AH149" s="16">
        <v>0.49422117919314401</v>
      </c>
      <c r="AI149" s="16">
        <v>4693581.6370717697</v>
      </c>
      <c r="AJ149" s="16">
        <v>683595.19238601997</v>
      </c>
      <c r="AK149" s="16">
        <v>1661783.6387444099</v>
      </c>
      <c r="AL149" s="16">
        <v>840494.96924027603</v>
      </c>
      <c r="AM149" s="16">
        <v>840494.96924027603</v>
      </c>
      <c r="AN149" s="16">
        <v>840494.96924027603</v>
      </c>
      <c r="AO149" s="16">
        <v>840494.96924027603</v>
      </c>
      <c r="AP149" s="16">
        <v>840494.96924027603</v>
      </c>
      <c r="AQ149" s="16">
        <v>840494.96924027603</v>
      </c>
      <c r="AR149" s="16">
        <v>840494.96924027603</v>
      </c>
      <c r="AS149" s="16">
        <v>840494.96924027603</v>
      </c>
      <c r="AT149" s="16">
        <v>840494.96924027603</v>
      </c>
      <c r="AU149" s="16">
        <v>6332151.3157894704</v>
      </c>
      <c r="AV149" s="16">
        <v>3442283.9035087698</v>
      </c>
      <c r="AW149" s="16">
        <v>3442283.9035087698</v>
      </c>
      <c r="AX149" s="16">
        <v>3442283.9035087698</v>
      </c>
      <c r="AY149" s="16">
        <v>3442283.9035087698</v>
      </c>
      <c r="AZ149" s="16">
        <v>3442283.9035087698</v>
      </c>
      <c r="BA149" s="16">
        <v>3442283.9035087698</v>
      </c>
      <c r="BB149" s="16">
        <v>3442283.9035087698</v>
      </c>
      <c r="BC149" s="16">
        <v>3442283.9035087698</v>
      </c>
      <c r="BD149" s="16">
        <v>3442283.9035087698</v>
      </c>
    </row>
    <row r="150" spans="1:56" x14ac:dyDescent="0.25">
      <c r="A150" s="16" t="s">
        <v>675</v>
      </c>
      <c r="B150" s="16">
        <v>13455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 t="s">
        <v>797</v>
      </c>
      <c r="N150" s="16" t="s">
        <v>806</v>
      </c>
      <c r="O150" s="16" t="s">
        <v>3</v>
      </c>
      <c r="P150" s="16">
        <v>13455</v>
      </c>
      <c r="Q150" s="16">
        <v>456000</v>
      </c>
      <c r="R150" s="16">
        <v>58547.2141559999</v>
      </c>
      <c r="S150" s="16">
        <v>2366886.9298245599</v>
      </c>
      <c r="T150" s="16">
        <v>1813696.1403508701</v>
      </c>
      <c r="U150" s="16">
        <v>553190.78947368299</v>
      </c>
      <c r="V150" s="16">
        <v>0.23372083495120199</v>
      </c>
      <c r="W150" s="16">
        <v>2789831.5348072099</v>
      </c>
      <c r="X150" s="16">
        <v>1302827.8756291801</v>
      </c>
      <c r="Y150" s="16">
        <v>1487003.65917803</v>
      </c>
      <c r="Z150" s="16">
        <v>0.53300840592899301</v>
      </c>
      <c r="AA150" s="16">
        <v>270573.684210526</v>
      </c>
      <c r="AB150" s="16">
        <v>270573.684210526</v>
      </c>
      <c r="AC150" s="16">
        <v>0</v>
      </c>
      <c r="AD150" s="16">
        <v>0</v>
      </c>
      <c r="AE150" s="16">
        <v>6492.3549198322999</v>
      </c>
      <c r="AF150" s="16">
        <v>6492.3549198322999</v>
      </c>
      <c r="AG150" s="16">
        <v>0</v>
      </c>
      <c r="AH150" s="16">
        <v>0</v>
      </c>
      <c r="AI150" s="16">
        <v>972456.44502203399</v>
      </c>
      <c r="AJ150" s="16">
        <v>-514547.214156</v>
      </c>
      <c r="AK150" s="16">
        <v>6492.3549198322999</v>
      </c>
      <c r="AL150" s="16">
        <v>6492.3549198322999</v>
      </c>
      <c r="AM150" s="16">
        <v>6492.3549198322999</v>
      </c>
      <c r="AN150" s="16">
        <v>6492.3549198322999</v>
      </c>
      <c r="AO150" s="16">
        <v>6492.3549198322999</v>
      </c>
      <c r="AP150" s="16">
        <v>6492.3549198322999</v>
      </c>
      <c r="AQ150" s="16">
        <v>6492.3549198322999</v>
      </c>
      <c r="AR150" s="16">
        <v>6492.3549198322999</v>
      </c>
      <c r="AS150" s="16">
        <v>6492.3549198322999</v>
      </c>
      <c r="AT150" s="16">
        <v>6492.3549198322999</v>
      </c>
      <c r="AU150" s="16">
        <v>270573.684210526</v>
      </c>
      <c r="AV150" s="16">
        <v>270573.684210526</v>
      </c>
      <c r="AW150" s="16">
        <v>270573.684210526</v>
      </c>
      <c r="AX150" s="16">
        <v>270573.684210526</v>
      </c>
      <c r="AY150" s="16">
        <v>270573.684210526</v>
      </c>
      <c r="AZ150" s="16">
        <v>270573.684210526</v>
      </c>
      <c r="BA150" s="16">
        <v>270573.684210526</v>
      </c>
      <c r="BB150" s="16">
        <v>270573.684210526</v>
      </c>
      <c r="BC150" s="16">
        <v>270573.684210526</v>
      </c>
      <c r="BD150" s="16">
        <v>270573.684210526</v>
      </c>
    </row>
    <row r="151" spans="1:56" x14ac:dyDescent="0.25">
      <c r="A151" s="16" t="s">
        <v>411</v>
      </c>
      <c r="B151" s="16">
        <v>13456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1</v>
      </c>
      <c r="M151" s="16" t="s">
        <v>797</v>
      </c>
      <c r="N151" s="16" t="s">
        <v>806</v>
      </c>
      <c r="O151" s="16" t="s">
        <v>3</v>
      </c>
      <c r="P151" s="16">
        <v>13456</v>
      </c>
      <c r="Q151" s="16">
        <v>456000</v>
      </c>
      <c r="R151" s="16">
        <v>58547.2141559999</v>
      </c>
      <c r="S151" s="16">
        <v>1272676.31578947</v>
      </c>
      <c r="T151" s="16">
        <v>786215.52631578897</v>
      </c>
      <c r="U151" s="16">
        <v>486460.78947368299</v>
      </c>
      <c r="V151" s="16">
        <v>0.38223449547886001</v>
      </c>
      <c r="W151" s="16">
        <v>3254105.94918377</v>
      </c>
      <c r="X151" s="16">
        <v>1239361.0745748901</v>
      </c>
      <c r="Y151" s="16">
        <v>2014744.8746088799</v>
      </c>
      <c r="Z151" s="16">
        <v>0.61913929849587002</v>
      </c>
      <c r="AA151" s="16">
        <v>331829.78070175397</v>
      </c>
      <c r="AB151" s="16">
        <v>144687.89473684199</v>
      </c>
      <c r="AC151" s="16">
        <v>187141.88596491201</v>
      </c>
      <c r="AD151" s="16">
        <v>0.56396953151445295</v>
      </c>
      <c r="AE151" s="16">
        <v>325387.75722663902</v>
      </c>
      <c r="AF151" s="16">
        <v>48224.594133449798</v>
      </c>
      <c r="AG151" s="16">
        <v>277163.16309319</v>
      </c>
      <c r="AH151" s="16">
        <v>0.85179345853550203</v>
      </c>
      <c r="AI151" s="16">
        <v>1500197.66045288</v>
      </c>
      <c r="AJ151" s="16">
        <v>-237384.05106281</v>
      </c>
      <c r="AK151" s="16">
        <v>325387.75722663902</v>
      </c>
      <c r="AL151" s="16">
        <v>325387.75722663902</v>
      </c>
      <c r="AM151" s="16">
        <v>325387.75722663902</v>
      </c>
      <c r="AN151" s="16">
        <v>325387.75722663902</v>
      </c>
      <c r="AO151" s="16">
        <v>325387.75722663902</v>
      </c>
      <c r="AP151" s="16">
        <v>325387.75722663902</v>
      </c>
      <c r="AQ151" s="16">
        <v>325387.75722663902</v>
      </c>
      <c r="AR151" s="16">
        <v>325387.75722663902</v>
      </c>
      <c r="AS151" s="16">
        <v>325387.75722663902</v>
      </c>
      <c r="AT151" s="16">
        <v>48224.594133449798</v>
      </c>
      <c r="AU151" s="16">
        <v>331829.78070175397</v>
      </c>
      <c r="AV151" s="16">
        <v>331829.78070175397</v>
      </c>
      <c r="AW151" s="16">
        <v>331829.78070175397</v>
      </c>
      <c r="AX151" s="16">
        <v>331829.78070175397</v>
      </c>
      <c r="AY151" s="16">
        <v>331829.78070175397</v>
      </c>
      <c r="AZ151" s="16">
        <v>331829.78070175397</v>
      </c>
      <c r="BA151" s="16">
        <v>331829.78070175397</v>
      </c>
      <c r="BB151" s="16">
        <v>331829.78070175397</v>
      </c>
      <c r="BC151" s="16">
        <v>331829.78070175397</v>
      </c>
      <c r="BD151" s="16">
        <v>144687.89473684199</v>
      </c>
    </row>
    <row r="152" spans="1:56" x14ac:dyDescent="0.25">
      <c r="A152" s="16" t="s">
        <v>308</v>
      </c>
      <c r="B152" s="16">
        <v>13457</v>
      </c>
      <c r="C152" s="16">
        <v>0</v>
      </c>
      <c r="D152" s="16">
        <v>0</v>
      </c>
      <c r="E152" s="16">
        <v>1</v>
      </c>
      <c r="F152" s="16">
        <v>1</v>
      </c>
      <c r="G152" s="16">
        <v>1</v>
      </c>
      <c r="H152" s="16">
        <v>1</v>
      </c>
      <c r="I152" s="16">
        <v>1</v>
      </c>
      <c r="J152" s="16">
        <v>1</v>
      </c>
      <c r="K152" s="16">
        <v>1</v>
      </c>
      <c r="L152" s="16">
        <v>1</v>
      </c>
      <c r="M152" s="16" t="s">
        <v>797</v>
      </c>
      <c r="N152" s="16" t="s">
        <v>806</v>
      </c>
      <c r="O152" s="16" t="s">
        <v>3</v>
      </c>
      <c r="P152" s="16">
        <v>13457</v>
      </c>
      <c r="Q152" s="16">
        <v>380000</v>
      </c>
      <c r="R152" s="16">
        <v>39031.476103999899</v>
      </c>
      <c r="S152" s="16">
        <v>4552145.1315789502</v>
      </c>
      <c r="T152" s="16">
        <v>2609389.2105263099</v>
      </c>
      <c r="U152" s="16">
        <v>1942755.9210526301</v>
      </c>
      <c r="V152" s="16">
        <v>0.426778115569169</v>
      </c>
      <c r="W152" s="16">
        <v>3609482.37079708</v>
      </c>
      <c r="X152" s="16">
        <v>1560630.9333925999</v>
      </c>
      <c r="Y152" s="16">
        <v>2048851.4374044701</v>
      </c>
      <c r="Z152" s="16">
        <v>0.56763026576357201</v>
      </c>
      <c r="AA152" s="16">
        <v>1913385.70175438</v>
      </c>
      <c r="AB152" s="16">
        <v>724948.33333333302</v>
      </c>
      <c r="AC152" s="16">
        <v>1188437.36842105</v>
      </c>
      <c r="AD152" s="16">
        <v>0.62111751296739204</v>
      </c>
      <c r="AE152" s="16">
        <v>1231179.6572901299</v>
      </c>
      <c r="AF152" s="16">
        <v>387626.46676251298</v>
      </c>
      <c r="AG152" s="16">
        <v>843553.19052762003</v>
      </c>
      <c r="AH152" s="16">
        <v>0.68515848644243205</v>
      </c>
      <c r="AI152" s="16">
        <v>1629819.9613004699</v>
      </c>
      <c r="AJ152" s="16">
        <v>424521.71442362003</v>
      </c>
      <c r="AK152" s="16">
        <v>1231179.6572901299</v>
      </c>
      <c r="AL152" s="16">
        <v>1231179.6572901299</v>
      </c>
      <c r="AM152" s="16">
        <v>387626.46676251298</v>
      </c>
      <c r="AN152" s="16">
        <v>387626.46676251298</v>
      </c>
      <c r="AO152" s="16">
        <v>387626.46676251298</v>
      </c>
      <c r="AP152" s="16">
        <v>387626.46676251298</v>
      </c>
      <c r="AQ152" s="16">
        <v>387626.46676251298</v>
      </c>
      <c r="AR152" s="16">
        <v>387626.46676251298</v>
      </c>
      <c r="AS152" s="16">
        <v>387626.46676251298</v>
      </c>
      <c r="AT152" s="16">
        <v>387626.46676251298</v>
      </c>
      <c r="AU152" s="16">
        <v>1913385.70175438</v>
      </c>
      <c r="AV152" s="16">
        <v>1913385.70175438</v>
      </c>
      <c r="AW152" s="16">
        <v>724948.33333333302</v>
      </c>
      <c r="AX152" s="16">
        <v>724948.33333333302</v>
      </c>
      <c r="AY152" s="16">
        <v>724948.33333333302</v>
      </c>
      <c r="AZ152" s="16">
        <v>724948.33333333302</v>
      </c>
      <c r="BA152" s="16">
        <v>724948.33333333302</v>
      </c>
      <c r="BB152" s="16">
        <v>724948.33333333302</v>
      </c>
      <c r="BC152" s="16">
        <v>724948.33333333302</v>
      </c>
      <c r="BD152" s="16">
        <v>724948.33333333302</v>
      </c>
    </row>
    <row r="153" spans="1:56" x14ac:dyDescent="0.25">
      <c r="A153" s="16" t="s">
        <v>548</v>
      </c>
      <c r="B153" s="16">
        <v>13458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 t="s">
        <v>797</v>
      </c>
      <c r="N153" s="16" t="s">
        <v>806</v>
      </c>
      <c r="O153" s="16" t="s">
        <v>3</v>
      </c>
      <c r="P153" s="16">
        <v>13458</v>
      </c>
      <c r="Q153" s="16">
        <v>511406.00300000003</v>
      </c>
      <c r="R153" s="16">
        <v>39031.476103999899</v>
      </c>
      <c r="S153" s="16">
        <v>5077944.9561403496</v>
      </c>
      <c r="T153" s="16">
        <v>4313932.7631578902</v>
      </c>
      <c r="U153" s="16">
        <v>764012.19298245804</v>
      </c>
      <c r="V153" s="16">
        <v>0.15045696626912</v>
      </c>
      <c r="W153" s="16">
        <v>4298710.2889923202</v>
      </c>
      <c r="X153" s="16">
        <v>2279405.5324091502</v>
      </c>
      <c r="Y153" s="16">
        <v>2019304.75658316</v>
      </c>
      <c r="Z153" s="16">
        <v>0.46974664976934699</v>
      </c>
      <c r="AA153" s="16">
        <v>626699.07894736796</v>
      </c>
      <c r="AB153" s="16">
        <v>621699.95614034997</v>
      </c>
      <c r="AC153" s="16">
        <v>4999.1228070175202</v>
      </c>
      <c r="AD153" s="16">
        <v>7.9769110486236396E-3</v>
      </c>
      <c r="AE153" s="16">
        <v>513887.23948162701</v>
      </c>
      <c r="AF153" s="16">
        <v>480843.63261639798</v>
      </c>
      <c r="AG153" s="16">
        <v>33043.606865228998</v>
      </c>
      <c r="AH153" s="16">
        <v>6.4301279203899095E-2</v>
      </c>
      <c r="AI153" s="16">
        <v>1468867.2774791601</v>
      </c>
      <c r="AJ153" s="16">
        <v>-517393.87223877001</v>
      </c>
      <c r="AK153" s="16">
        <v>513887.23948162701</v>
      </c>
      <c r="AL153" s="16">
        <v>513887.23948162701</v>
      </c>
      <c r="AM153" s="16">
        <v>513887.23948162701</v>
      </c>
      <c r="AN153" s="16">
        <v>513887.23948162701</v>
      </c>
      <c r="AO153" s="16">
        <v>513887.23948162701</v>
      </c>
      <c r="AP153" s="16">
        <v>513887.23948162701</v>
      </c>
      <c r="AQ153" s="16">
        <v>513887.23948162701</v>
      </c>
      <c r="AR153" s="16">
        <v>513887.23948162701</v>
      </c>
      <c r="AS153" s="16">
        <v>513887.23948162701</v>
      </c>
      <c r="AT153" s="16">
        <v>513887.23948162701</v>
      </c>
      <c r="AU153" s="16">
        <v>626699.07894736796</v>
      </c>
      <c r="AV153" s="16">
        <v>626699.07894736796</v>
      </c>
      <c r="AW153" s="16">
        <v>626699.07894736796</v>
      </c>
      <c r="AX153" s="16">
        <v>626699.07894736796</v>
      </c>
      <c r="AY153" s="16">
        <v>626699.07894736796</v>
      </c>
      <c r="AZ153" s="16">
        <v>626699.07894736796</v>
      </c>
      <c r="BA153" s="16">
        <v>626699.07894736796</v>
      </c>
      <c r="BB153" s="16">
        <v>626699.07894736796</v>
      </c>
      <c r="BC153" s="16">
        <v>626699.07894736796</v>
      </c>
      <c r="BD153" s="16">
        <v>626699.07894736796</v>
      </c>
    </row>
    <row r="154" spans="1:56" x14ac:dyDescent="0.25">
      <c r="A154" s="16" t="s">
        <v>262</v>
      </c>
      <c r="B154" s="16">
        <v>13459</v>
      </c>
      <c r="C154" s="16">
        <v>0</v>
      </c>
      <c r="D154" s="16">
        <v>0</v>
      </c>
      <c r="E154" s="16">
        <v>1</v>
      </c>
      <c r="F154" s="16">
        <v>1</v>
      </c>
      <c r="G154" s="16">
        <v>1</v>
      </c>
      <c r="H154" s="16">
        <v>1</v>
      </c>
      <c r="I154" s="16">
        <v>1</v>
      </c>
      <c r="J154" s="16">
        <v>1</v>
      </c>
      <c r="K154" s="16">
        <v>1</v>
      </c>
      <c r="L154" s="16">
        <v>1</v>
      </c>
      <c r="M154" s="16" t="s">
        <v>797</v>
      </c>
      <c r="N154" s="16" t="s">
        <v>806</v>
      </c>
      <c r="O154" s="16" t="s">
        <v>3</v>
      </c>
      <c r="P154" s="16">
        <v>13459</v>
      </c>
      <c r="Q154" s="16">
        <v>901660.98600000003</v>
      </c>
      <c r="R154" s="16">
        <v>58547.2141559999</v>
      </c>
      <c r="S154" s="16">
        <v>13656004.5175438</v>
      </c>
      <c r="T154" s="16">
        <v>7025847.8508771798</v>
      </c>
      <c r="U154" s="16">
        <v>6630156.6666666698</v>
      </c>
      <c r="V154" s="16">
        <v>0.48551219049092298</v>
      </c>
      <c r="W154" s="16">
        <v>10386884.693798101</v>
      </c>
      <c r="X154" s="16">
        <v>3731704.0274909399</v>
      </c>
      <c r="Y154" s="16">
        <v>6655180.6663071997</v>
      </c>
      <c r="Z154" s="16">
        <v>0.64072923330716303</v>
      </c>
      <c r="AA154" s="16">
        <v>6560361.7543859603</v>
      </c>
      <c r="AB154" s="16">
        <v>2470699.2543859598</v>
      </c>
      <c r="AC154" s="16">
        <v>4089662.4999999902</v>
      </c>
      <c r="AD154" s="16">
        <v>0.62338978445294302</v>
      </c>
      <c r="AE154" s="16">
        <v>4267613.0450757798</v>
      </c>
      <c r="AF154" s="16">
        <v>1531418.9458544001</v>
      </c>
      <c r="AG154" s="16">
        <v>2736194.0992213702</v>
      </c>
      <c r="AH154" s="16">
        <v>0.64115327943768297</v>
      </c>
      <c r="AI154" s="16">
        <v>5694972.4665511996</v>
      </c>
      <c r="AJ154" s="16">
        <v>1775985.89946537</v>
      </c>
      <c r="AK154" s="16">
        <v>4267613.0450757798</v>
      </c>
      <c r="AL154" s="16">
        <v>4267613.0450757798</v>
      </c>
      <c r="AM154" s="16">
        <v>1531418.9458544001</v>
      </c>
      <c r="AN154" s="16">
        <v>1531418.9458544001</v>
      </c>
      <c r="AO154" s="16">
        <v>1531418.9458544001</v>
      </c>
      <c r="AP154" s="16">
        <v>1531418.9458544001</v>
      </c>
      <c r="AQ154" s="16">
        <v>1531418.9458544001</v>
      </c>
      <c r="AR154" s="16">
        <v>1531418.9458544001</v>
      </c>
      <c r="AS154" s="16">
        <v>1531418.9458544001</v>
      </c>
      <c r="AT154" s="16">
        <v>1531418.9458544001</v>
      </c>
      <c r="AU154" s="16">
        <v>6560361.7543859603</v>
      </c>
      <c r="AV154" s="16">
        <v>6560361.7543859603</v>
      </c>
      <c r="AW154" s="16">
        <v>2470699.2543859598</v>
      </c>
      <c r="AX154" s="16">
        <v>2470699.2543859598</v>
      </c>
      <c r="AY154" s="16">
        <v>2470699.2543859598</v>
      </c>
      <c r="AZ154" s="16">
        <v>2470699.2543859598</v>
      </c>
      <c r="BA154" s="16">
        <v>2470699.2543859598</v>
      </c>
      <c r="BB154" s="16">
        <v>2470699.2543859598</v>
      </c>
      <c r="BC154" s="16">
        <v>2470699.2543859598</v>
      </c>
      <c r="BD154" s="16">
        <v>2470699.2543859598</v>
      </c>
    </row>
    <row r="155" spans="1:56" x14ac:dyDescent="0.25">
      <c r="A155" s="16" t="s">
        <v>891</v>
      </c>
      <c r="B155" s="16">
        <v>13461</v>
      </c>
      <c r="C155" s="16">
        <v>1</v>
      </c>
      <c r="D155" s="16">
        <v>1</v>
      </c>
      <c r="E155" s="16">
        <v>1</v>
      </c>
      <c r="F155" s="16">
        <v>1</v>
      </c>
      <c r="G155" s="16">
        <v>1</v>
      </c>
      <c r="H155" s="16">
        <v>1</v>
      </c>
      <c r="I155" s="16">
        <v>1</v>
      </c>
      <c r="J155" s="16">
        <v>1</v>
      </c>
      <c r="K155" s="16">
        <v>1</v>
      </c>
      <c r="L155" s="16">
        <v>1</v>
      </c>
      <c r="M155" s="16" t="s">
        <v>797</v>
      </c>
      <c r="N155" s="16" t="s">
        <v>806</v>
      </c>
      <c r="O155" s="16" t="s">
        <v>3</v>
      </c>
      <c r="P155" s="16">
        <v>13461</v>
      </c>
      <c r="Q155" s="16">
        <v>322000</v>
      </c>
      <c r="R155" s="16">
        <v>28133.477118120001</v>
      </c>
      <c r="S155" s="16">
        <v>21234423.815789402</v>
      </c>
      <c r="T155" s="16">
        <v>13717305.350877101</v>
      </c>
      <c r="U155" s="16">
        <v>7517118.4649122702</v>
      </c>
      <c r="V155" s="16">
        <v>0.35400623676554399</v>
      </c>
      <c r="W155" s="16">
        <v>11352439.661338599</v>
      </c>
      <c r="X155" s="16">
        <v>5724186.8501298605</v>
      </c>
      <c r="Y155" s="16">
        <v>5628252.81120882</v>
      </c>
      <c r="Z155" s="16">
        <v>0.495774739096489</v>
      </c>
      <c r="AA155" s="16">
        <v>12862802.719298201</v>
      </c>
      <c r="AB155" s="16">
        <v>6981425.7017543903</v>
      </c>
      <c r="AC155" s="16">
        <v>5881377.0175438495</v>
      </c>
      <c r="AD155" s="16">
        <v>0.45723915276411198</v>
      </c>
      <c r="AE155" s="16">
        <v>6035438.5769084999</v>
      </c>
      <c r="AF155" s="16">
        <v>2822864.1702859998</v>
      </c>
      <c r="AG155" s="16">
        <v>3212574.4066225002</v>
      </c>
      <c r="AH155" s="16">
        <v>0.53228516298943995</v>
      </c>
      <c r="AI155" s="16">
        <v>5278119.3340907004</v>
      </c>
      <c r="AJ155" s="16">
        <v>2862440.9295043801</v>
      </c>
      <c r="AK155" s="16">
        <v>2822864.1702859998</v>
      </c>
      <c r="AL155" s="16">
        <v>2822864.1702859998</v>
      </c>
      <c r="AM155" s="16">
        <v>2822864.1702859998</v>
      </c>
      <c r="AN155" s="16">
        <v>2822864.1702859998</v>
      </c>
      <c r="AO155" s="16">
        <v>2822864.1702859998</v>
      </c>
      <c r="AP155" s="16">
        <v>2822864.1702859998</v>
      </c>
      <c r="AQ155" s="16">
        <v>2822864.1702859998</v>
      </c>
      <c r="AR155" s="16">
        <v>2822864.1702859998</v>
      </c>
      <c r="AS155" s="16">
        <v>2822864.1702859998</v>
      </c>
      <c r="AT155" s="16">
        <v>2822864.1702859998</v>
      </c>
      <c r="AU155" s="16">
        <v>6981425.7017543903</v>
      </c>
      <c r="AV155" s="16">
        <v>6981425.7017543903</v>
      </c>
      <c r="AW155" s="16">
        <v>6981425.7017543903</v>
      </c>
      <c r="AX155" s="16">
        <v>6981425.7017543903</v>
      </c>
      <c r="AY155" s="16">
        <v>6981425.7017543903</v>
      </c>
      <c r="AZ155" s="16">
        <v>6981425.7017543903</v>
      </c>
      <c r="BA155" s="16">
        <v>6981425.7017543903</v>
      </c>
      <c r="BB155" s="16">
        <v>6981425.7017543903</v>
      </c>
      <c r="BC155" s="16">
        <v>6981425.7017543903</v>
      </c>
      <c r="BD155" s="16">
        <v>6981425.7017543903</v>
      </c>
    </row>
    <row r="156" spans="1:56" x14ac:dyDescent="0.25">
      <c r="A156" s="16" t="s">
        <v>892</v>
      </c>
      <c r="B156" s="16">
        <v>13462</v>
      </c>
      <c r="C156" s="16">
        <v>1</v>
      </c>
      <c r="D156" s="16">
        <v>1</v>
      </c>
      <c r="E156" s="16">
        <v>1</v>
      </c>
      <c r="F156" s="16">
        <v>1</v>
      </c>
      <c r="G156" s="16">
        <v>1</v>
      </c>
      <c r="H156" s="16">
        <v>1</v>
      </c>
      <c r="I156" s="16">
        <v>1</v>
      </c>
      <c r="J156" s="16">
        <v>1</v>
      </c>
      <c r="K156" s="16">
        <v>1</v>
      </c>
      <c r="L156" s="16">
        <v>1</v>
      </c>
      <c r="M156" s="16" t="s">
        <v>797</v>
      </c>
      <c r="N156" s="16" t="s">
        <v>806</v>
      </c>
      <c r="O156" s="16" t="s">
        <v>3</v>
      </c>
      <c r="P156" s="16">
        <v>13462</v>
      </c>
      <c r="Q156" s="16">
        <v>255400</v>
      </c>
      <c r="R156" s="16">
        <v>28133.477118120001</v>
      </c>
      <c r="S156" s="16">
        <v>11747249.429824499</v>
      </c>
      <c r="T156" s="16">
        <v>5026777.63157894</v>
      </c>
      <c r="U156" s="16">
        <v>6720471.79824562</v>
      </c>
      <c r="V156" s="16">
        <v>0.57208896758276995</v>
      </c>
      <c r="W156" s="16">
        <v>23450931.462454699</v>
      </c>
      <c r="X156" s="16">
        <v>8967776.7863806505</v>
      </c>
      <c r="Y156" s="16">
        <v>14483154.676074</v>
      </c>
      <c r="Z156" s="16">
        <v>0.61759400470986803</v>
      </c>
      <c r="AA156" s="16">
        <v>9345867.8947368395</v>
      </c>
      <c r="AB156" s="16">
        <v>3442502.1052631498</v>
      </c>
      <c r="AC156" s="16">
        <v>5903365.7894736798</v>
      </c>
      <c r="AD156" s="16">
        <v>0.63165517167198404</v>
      </c>
      <c r="AE156" s="16">
        <v>17934755.0568997</v>
      </c>
      <c r="AF156" s="16">
        <v>6259362.1906570001</v>
      </c>
      <c r="AG156" s="16">
        <v>11675392.866242601</v>
      </c>
      <c r="AH156" s="16">
        <v>0.65099260230772005</v>
      </c>
      <c r="AI156" s="16">
        <v>14199621.198955899</v>
      </c>
      <c r="AJ156" s="16">
        <v>11391859.3891245</v>
      </c>
      <c r="AK156" s="16">
        <v>6259362.1906570001</v>
      </c>
      <c r="AL156" s="16">
        <v>6259362.1906570001</v>
      </c>
      <c r="AM156" s="16">
        <v>6259362.1906570001</v>
      </c>
      <c r="AN156" s="16">
        <v>6259362.1906570001</v>
      </c>
      <c r="AO156" s="16">
        <v>6259362.1906570001</v>
      </c>
      <c r="AP156" s="16">
        <v>6259362.1906570001</v>
      </c>
      <c r="AQ156" s="16">
        <v>6259362.1906570001</v>
      </c>
      <c r="AR156" s="16">
        <v>6259362.1906570001</v>
      </c>
      <c r="AS156" s="16">
        <v>6259362.1906570001</v>
      </c>
      <c r="AT156" s="16">
        <v>6259362.1906570001</v>
      </c>
      <c r="AU156" s="16">
        <v>3442502.1052631498</v>
      </c>
      <c r="AV156" s="16">
        <v>3442502.1052631498</v>
      </c>
      <c r="AW156" s="16">
        <v>3442502.1052631498</v>
      </c>
      <c r="AX156" s="16">
        <v>3442502.1052631498</v>
      </c>
      <c r="AY156" s="16">
        <v>3442502.1052631498</v>
      </c>
      <c r="AZ156" s="16">
        <v>3442502.1052631498</v>
      </c>
      <c r="BA156" s="16">
        <v>3442502.1052631498</v>
      </c>
      <c r="BB156" s="16">
        <v>3442502.1052631498</v>
      </c>
      <c r="BC156" s="16">
        <v>3442502.1052631498</v>
      </c>
      <c r="BD156" s="16">
        <v>3442502.1052631498</v>
      </c>
    </row>
    <row r="157" spans="1:56" x14ac:dyDescent="0.25">
      <c r="A157" s="16" t="s">
        <v>678</v>
      </c>
      <c r="B157" s="16">
        <v>13468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 t="s">
        <v>797</v>
      </c>
      <c r="N157" s="16" t="s">
        <v>806</v>
      </c>
      <c r="O157" s="16" t="s">
        <v>3</v>
      </c>
      <c r="P157" s="16">
        <v>13468</v>
      </c>
      <c r="Q157" s="16">
        <v>592000</v>
      </c>
      <c r="R157" s="16">
        <v>78062.952207999901</v>
      </c>
      <c r="S157" s="16">
        <v>5058161.8859649096</v>
      </c>
      <c r="T157" s="16">
        <v>3640080.4385964898</v>
      </c>
      <c r="U157" s="16">
        <v>1418081.44736842</v>
      </c>
      <c r="V157" s="16">
        <v>0.28035509328066899</v>
      </c>
      <c r="W157" s="16">
        <v>6428970.2270891303</v>
      </c>
      <c r="X157" s="16">
        <v>1782148.3421137701</v>
      </c>
      <c r="Y157" s="16">
        <v>4646821.8849753505</v>
      </c>
      <c r="Z157" s="16">
        <v>0.72279412111686103</v>
      </c>
      <c r="AA157" s="16">
        <v>245928.684210526</v>
      </c>
      <c r="AB157" s="16">
        <v>245928.684210526</v>
      </c>
      <c r="AC157" s="16">
        <v>0</v>
      </c>
      <c r="AD157" s="16">
        <v>0</v>
      </c>
      <c r="AE157" s="16">
        <v>4423.8404364485596</v>
      </c>
      <c r="AF157" s="16">
        <v>4423.8404364485596</v>
      </c>
      <c r="AG157" s="16">
        <v>0</v>
      </c>
      <c r="AH157" s="16">
        <v>0</v>
      </c>
      <c r="AI157" s="16">
        <v>3976758.9327673502</v>
      </c>
      <c r="AJ157" s="16">
        <v>-670062.952208</v>
      </c>
      <c r="AK157" s="16">
        <v>4423.8404364485596</v>
      </c>
      <c r="AL157" s="16">
        <v>4423.8404364485596</v>
      </c>
      <c r="AM157" s="16">
        <v>4423.8404364485596</v>
      </c>
      <c r="AN157" s="16">
        <v>4423.8404364485596</v>
      </c>
      <c r="AO157" s="16">
        <v>4423.8404364485596</v>
      </c>
      <c r="AP157" s="16">
        <v>4423.8404364485596</v>
      </c>
      <c r="AQ157" s="16">
        <v>4423.8404364485596</v>
      </c>
      <c r="AR157" s="16">
        <v>4423.8404364485596</v>
      </c>
      <c r="AS157" s="16">
        <v>4423.8404364485596</v>
      </c>
      <c r="AT157" s="16">
        <v>4423.8404364485596</v>
      </c>
      <c r="AU157" s="16">
        <v>245928.684210526</v>
      </c>
      <c r="AV157" s="16">
        <v>245928.684210526</v>
      </c>
      <c r="AW157" s="16">
        <v>245928.684210526</v>
      </c>
      <c r="AX157" s="16">
        <v>245928.684210526</v>
      </c>
      <c r="AY157" s="16">
        <v>245928.684210526</v>
      </c>
      <c r="AZ157" s="16">
        <v>245928.684210526</v>
      </c>
      <c r="BA157" s="16">
        <v>245928.684210526</v>
      </c>
      <c r="BB157" s="16">
        <v>245928.684210526</v>
      </c>
      <c r="BC157" s="16">
        <v>245928.684210526</v>
      </c>
      <c r="BD157" s="16">
        <v>245928.684210526</v>
      </c>
    </row>
    <row r="158" spans="1:56" x14ac:dyDescent="0.25">
      <c r="A158" s="16" t="s">
        <v>338</v>
      </c>
      <c r="B158" s="16">
        <v>13473</v>
      </c>
      <c r="C158" s="16">
        <v>0</v>
      </c>
      <c r="D158" s="16">
        <v>0</v>
      </c>
      <c r="E158" s="16">
        <v>0</v>
      </c>
      <c r="F158" s="16">
        <v>1</v>
      </c>
      <c r="G158" s="16">
        <v>1</v>
      </c>
      <c r="H158" s="16">
        <v>1</v>
      </c>
      <c r="I158" s="16">
        <v>1</v>
      </c>
      <c r="J158" s="16">
        <v>1</v>
      </c>
      <c r="K158" s="16">
        <v>1</v>
      </c>
      <c r="L158" s="16">
        <v>1</v>
      </c>
      <c r="M158" s="16" t="s">
        <v>797</v>
      </c>
      <c r="N158" s="16" t="s">
        <v>806</v>
      </c>
      <c r="O158" s="16" t="s">
        <v>3</v>
      </c>
      <c r="P158" s="16">
        <v>13473</v>
      </c>
      <c r="Q158" s="16">
        <v>109560</v>
      </c>
      <c r="R158" s="16">
        <v>28133.477118120001</v>
      </c>
      <c r="S158" s="16">
        <v>7224096.4473684197</v>
      </c>
      <c r="T158" s="16">
        <v>5098633.9912280701</v>
      </c>
      <c r="U158" s="16">
        <v>2125462.4561403501</v>
      </c>
      <c r="V158" s="16">
        <v>0.29421844954943899</v>
      </c>
      <c r="W158" s="16">
        <v>4708230.6321253804</v>
      </c>
      <c r="X158" s="16">
        <v>2683910.3445874401</v>
      </c>
      <c r="Y158" s="16">
        <v>2024320.2875379401</v>
      </c>
      <c r="Z158" s="16">
        <v>0.429953510290154</v>
      </c>
      <c r="AA158" s="16">
        <v>2576137.3684210498</v>
      </c>
      <c r="AB158" s="16">
        <v>1348719.7368421</v>
      </c>
      <c r="AC158" s="16">
        <v>1227417.63157894</v>
      </c>
      <c r="AD158" s="16">
        <v>0.47645659219300301</v>
      </c>
      <c r="AE158" s="16">
        <v>1276509.3660746799</v>
      </c>
      <c r="AF158" s="16">
        <v>650252.36333563598</v>
      </c>
      <c r="AG158" s="16">
        <v>626257.00273904402</v>
      </c>
      <c r="AH158" s="16">
        <v>0.49060118114511803</v>
      </c>
      <c r="AI158" s="16">
        <v>1886626.81041982</v>
      </c>
      <c r="AJ158" s="16">
        <v>488563.52562092402</v>
      </c>
      <c r="AK158" s="16">
        <v>1276509.3660746799</v>
      </c>
      <c r="AL158" s="16">
        <v>1276509.3660746799</v>
      </c>
      <c r="AM158" s="16">
        <v>1276509.3660746799</v>
      </c>
      <c r="AN158" s="16">
        <v>650252.36333563598</v>
      </c>
      <c r="AO158" s="16">
        <v>650252.36333563598</v>
      </c>
      <c r="AP158" s="16">
        <v>650252.36333563598</v>
      </c>
      <c r="AQ158" s="16">
        <v>650252.36333563598</v>
      </c>
      <c r="AR158" s="16">
        <v>650252.36333563598</v>
      </c>
      <c r="AS158" s="16">
        <v>650252.36333563598</v>
      </c>
      <c r="AT158" s="16">
        <v>650252.36333563598</v>
      </c>
      <c r="AU158" s="16">
        <v>2576137.3684210498</v>
      </c>
      <c r="AV158" s="16">
        <v>2576137.3684210498</v>
      </c>
      <c r="AW158" s="16">
        <v>2576137.3684210498</v>
      </c>
      <c r="AX158" s="16">
        <v>1348719.7368421</v>
      </c>
      <c r="AY158" s="16">
        <v>1348719.7368421</v>
      </c>
      <c r="AZ158" s="16">
        <v>1348719.7368421</v>
      </c>
      <c r="BA158" s="16">
        <v>1348719.7368421</v>
      </c>
      <c r="BB158" s="16">
        <v>1348719.7368421</v>
      </c>
      <c r="BC158" s="16">
        <v>1348719.7368421</v>
      </c>
      <c r="BD158" s="16">
        <v>1348719.7368421</v>
      </c>
    </row>
    <row r="159" spans="1:56" x14ac:dyDescent="0.25">
      <c r="A159" s="16" t="s">
        <v>296</v>
      </c>
      <c r="B159" s="16">
        <v>13481</v>
      </c>
      <c r="C159" s="16">
        <v>0</v>
      </c>
      <c r="D159" s="16">
        <v>0</v>
      </c>
      <c r="E159" s="16">
        <v>1</v>
      </c>
      <c r="F159" s="16">
        <v>1</v>
      </c>
      <c r="G159" s="16">
        <v>1</v>
      </c>
      <c r="H159" s="16">
        <v>1</v>
      </c>
      <c r="I159" s="16">
        <v>1</v>
      </c>
      <c r="J159" s="16">
        <v>1</v>
      </c>
      <c r="K159" s="16">
        <v>1</v>
      </c>
      <c r="L159" s="16">
        <v>1</v>
      </c>
      <c r="M159" s="16" t="s">
        <v>797</v>
      </c>
      <c r="N159" s="16" t="s">
        <v>806</v>
      </c>
      <c r="O159" s="16" t="s">
        <v>3</v>
      </c>
      <c r="P159" s="16">
        <v>13481</v>
      </c>
      <c r="Q159" s="16">
        <v>424000</v>
      </c>
      <c r="R159" s="16">
        <v>28133.477118120001</v>
      </c>
      <c r="S159" s="16">
        <v>9154689.8245614003</v>
      </c>
      <c r="T159" s="16">
        <v>5756867.0175438495</v>
      </c>
      <c r="U159" s="16">
        <v>3397822.8070175401</v>
      </c>
      <c r="V159" s="16">
        <v>0.371156518913554</v>
      </c>
      <c r="W159" s="16">
        <v>6155405.51599357</v>
      </c>
      <c r="X159" s="16">
        <v>3434429.2759955898</v>
      </c>
      <c r="Y159" s="16">
        <v>2720976.2399979699</v>
      </c>
      <c r="Z159" s="16">
        <v>0.44204662599857403</v>
      </c>
      <c r="AA159" s="16">
        <v>4519077.5438596401</v>
      </c>
      <c r="AB159" s="16">
        <v>2599189.4736842099</v>
      </c>
      <c r="AC159" s="16">
        <v>1919888.07017543</v>
      </c>
      <c r="AD159" s="16">
        <v>0.424840700683286</v>
      </c>
      <c r="AE159" s="16">
        <v>2935826.09909481</v>
      </c>
      <c r="AF159" s="16">
        <v>1674305.6238021699</v>
      </c>
      <c r="AG159" s="16">
        <v>1261520.47529264</v>
      </c>
      <c r="AH159" s="16">
        <v>0.42969863769573902</v>
      </c>
      <c r="AI159" s="16">
        <v>2268842.7628798499</v>
      </c>
      <c r="AJ159" s="16">
        <v>809386.99817451998</v>
      </c>
      <c r="AK159" s="16">
        <v>2935826.09909481</v>
      </c>
      <c r="AL159" s="16">
        <v>2935826.09909481</v>
      </c>
      <c r="AM159" s="16">
        <v>1674305.6238021699</v>
      </c>
      <c r="AN159" s="16">
        <v>1674305.6238021699</v>
      </c>
      <c r="AO159" s="16">
        <v>1674305.6238021699</v>
      </c>
      <c r="AP159" s="16">
        <v>1674305.6238021699</v>
      </c>
      <c r="AQ159" s="16">
        <v>1674305.6238021699</v>
      </c>
      <c r="AR159" s="16">
        <v>1674305.6238021699</v>
      </c>
      <c r="AS159" s="16">
        <v>1674305.6238021699</v>
      </c>
      <c r="AT159" s="16">
        <v>1674305.6238021699</v>
      </c>
      <c r="AU159" s="16">
        <v>4519077.5438596401</v>
      </c>
      <c r="AV159" s="16">
        <v>4519077.5438596401</v>
      </c>
      <c r="AW159" s="16">
        <v>2599189.4736842099</v>
      </c>
      <c r="AX159" s="16">
        <v>2599189.4736842099</v>
      </c>
      <c r="AY159" s="16">
        <v>2599189.4736842099</v>
      </c>
      <c r="AZ159" s="16">
        <v>2599189.4736842099</v>
      </c>
      <c r="BA159" s="16">
        <v>2599189.4736842099</v>
      </c>
      <c r="BB159" s="16">
        <v>2599189.4736842099</v>
      </c>
      <c r="BC159" s="16">
        <v>2599189.4736842099</v>
      </c>
      <c r="BD159" s="16">
        <v>2599189.4736842099</v>
      </c>
    </row>
    <row r="160" spans="1:56" x14ac:dyDescent="0.25">
      <c r="A160" s="16" t="s">
        <v>680</v>
      </c>
      <c r="B160" s="16">
        <v>13482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 t="s">
        <v>797</v>
      </c>
      <c r="N160" s="16" t="s">
        <v>806</v>
      </c>
      <c r="O160" s="16" t="s">
        <v>3</v>
      </c>
      <c r="P160" s="16">
        <v>13482</v>
      </c>
      <c r="Q160" s="16">
        <v>803781.95900000003</v>
      </c>
      <c r="R160" s="16">
        <v>78062.952207999901</v>
      </c>
      <c r="S160" s="16">
        <v>8754379.1666666605</v>
      </c>
      <c r="T160" s="16">
        <v>3707287.5438596499</v>
      </c>
      <c r="U160" s="16">
        <v>5047091.6228070101</v>
      </c>
      <c r="V160" s="16">
        <v>0.57652193567585097</v>
      </c>
      <c r="W160" s="16">
        <v>8078267.21528331</v>
      </c>
      <c r="X160" s="16">
        <v>2206781.7392218602</v>
      </c>
      <c r="Y160" s="16">
        <v>5871485.4760614503</v>
      </c>
      <c r="Z160" s="16">
        <v>0.72682486473747199</v>
      </c>
      <c r="AA160" s="16">
        <v>126.31578947368401</v>
      </c>
      <c r="AB160" s="16">
        <v>126.31578947368401</v>
      </c>
      <c r="AC160" s="16">
        <v>0</v>
      </c>
      <c r="AD160" s="16">
        <v>0</v>
      </c>
      <c r="AE160" s="16">
        <v>8.2369095977760107</v>
      </c>
      <c r="AF160" s="16">
        <v>8.2369095977760107</v>
      </c>
      <c r="AG160" s="16">
        <v>0</v>
      </c>
      <c r="AH160" s="16">
        <v>0</v>
      </c>
      <c r="AI160" s="16">
        <v>4989640.5647625402</v>
      </c>
      <c r="AJ160" s="16">
        <v>-881844.91129890899</v>
      </c>
      <c r="AK160" s="16">
        <v>8.2369095977760107</v>
      </c>
      <c r="AL160" s="16">
        <v>8.2369095977760107</v>
      </c>
      <c r="AM160" s="16">
        <v>8.2369095977760107</v>
      </c>
      <c r="AN160" s="16">
        <v>8.2369095977760107</v>
      </c>
      <c r="AO160" s="16">
        <v>8.2369095977760107</v>
      </c>
      <c r="AP160" s="16">
        <v>8.2369095977760107</v>
      </c>
      <c r="AQ160" s="16">
        <v>8.2369095977760107</v>
      </c>
      <c r="AR160" s="16">
        <v>8.2369095977760107</v>
      </c>
      <c r="AS160" s="16">
        <v>8.2369095977760107</v>
      </c>
      <c r="AT160" s="16">
        <v>8.2369095977760107</v>
      </c>
      <c r="AU160" s="16">
        <v>126.31578947368401</v>
      </c>
      <c r="AV160" s="16">
        <v>126.31578947368401</v>
      </c>
      <c r="AW160" s="16">
        <v>126.31578947368401</v>
      </c>
      <c r="AX160" s="16">
        <v>126.31578947368401</v>
      </c>
      <c r="AY160" s="16">
        <v>126.31578947368401</v>
      </c>
      <c r="AZ160" s="16">
        <v>126.31578947368401</v>
      </c>
      <c r="BA160" s="16">
        <v>126.31578947368401</v>
      </c>
      <c r="BB160" s="16">
        <v>126.31578947368401</v>
      </c>
      <c r="BC160" s="16">
        <v>126.31578947368401</v>
      </c>
      <c r="BD160" s="16">
        <v>126.31578947368401</v>
      </c>
    </row>
    <row r="161" spans="1:56" x14ac:dyDescent="0.25">
      <c r="A161" s="16" t="s">
        <v>341</v>
      </c>
      <c r="B161" s="16">
        <v>13483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1</v>
      </c>
      <c r="I161" s="16">
        <v>1</v>
      </c>
      <c r="J161" s="16">
        <v>1</v>
      </c>
      <c r="K161" s="16">
        <v>1</v>
      </c>
      <c r="L161" s="16">
        <v>1</v>
      </c>
      <c r="M161" s="16" t="s">
        <v>797</v>
      </c>
      <c r="N161" s="16" t="s">
        <v>806</v>
      </c>
      <c r="O161" s="16" t="s">
        <v>3</v>
      </c>
      <c r="P161" s="16">
        <v>13483</v>
      </c>
      <c r="Q161" s="16">
        <v>109560</v>
      </c>
      <c r="R161" s="16">
        <v>28133.477118120001</v>
      </c>
      <c r="S161" s="16">
        <v>7520632.1929824501</v>
      </c>
      <c r="T161" s="16">
        <v>5658038.9912280701</v>
      </c>
      <c r="U161" s="16">
        <v>1862593.20175438</v>
      </c>
      <c r="V161" s="16">
        <v>0.247664445482705</v>
      </c>
      <c r="W161" s="16">
        <v>4110442.4705687999</v>
      </c>
      <c r="X161" s="16">
        <v>2456206.3093356001</v>
      </c>
      <c r="Y161" s="16">
        <v>1654236.1612332</v>
      </c>
      <c r="Z161" s="16">
        <v>0.40244722388835402</v>
      </c>
      <c r="AA161" s="16">
        <v>1012914.69298245</v>
      </c>
      <c r="AB161" s="16">
        <v>485719.07894736802</v>
      </c>
      <c r="AC161" s="16">
        <v>527195.61403508706</v>
      </c>
      <c r="AD161" s="16">
        <v>0.52047385400521395</v>
      </c>
      <c r="AE161" s="16">
        <v>809466.70575462095</v>
      </c>
      <c r="AF161" s="16">
        <v>418960.218734489</v>
      </c>
      <c r="AG161" s="16">
        <v>390506.48702013202</v>
      </c>
      <c r="AH161" s="16">
        <v>0.48242439651187902</v>
      </c>
      <c r="AI161" s="16">
        <v>1516542.6841150799</v>
      </c>
      <c r="AJ161" s="16">
        <v>252813.00990201201</v>
      </c>
      <c r="AK161" s="16">
        <v>809466.70575462095</v>
      </c>
      <c r="AL161" s="16">
        <v>809466.70575462095</v>
      </c>
      <c r="AM161" s="16">
        <v>809466.70575462095</v>
      </c>
      <c r="AN161" s="16">
        <v>809466.70575462095</v>
      </c>
      <c r="AO161" s="16">
        <v>809466.70575462095</v>
      </c>
      <c r="AP161" s="16">
        <v>418960.218734489</v>
      </c>
      <c r="AQ161" s="16">
        <v>418960.218734489</v>
      </c>
      <c r="AR161" s="16">
        <v>418960.218734489</v>
      </c>
      <c r="AS161" s="16">
        <v>418960.218734489</v>
      </c>
      <c r="AT161" s="16">
        <v>418960.218734489</v>
      </c>
      <c r="AU161" s="16">
        <v>1012914.69298245</v>
      </c>
      <c r="AV161" s="16">
        <v>1012914.69298245</v>
      </c>
      <c r="AW161" s="16">
        <v>1012914.69298245</v>
      </c>
      <c r="AX161" s="16">
        <v>1012914.69298245</v>
      </c>
      <c r="AY161" s="16">
        <v>1012914.69298245</v>
      </c>
      <c r="AZ161" s="16">
        <v>485719.07894736802</v>
      </c>
      <c r="BA161" s="16">
        <v>485719.07894736802</v>
      </c>
      <c r="BB161" s="16">
        <v>485719.07894736802</v>
      </c>
      <c r="BC161" s="16">
        <v>485719.07894736802</v>
      </c>
      <c r="BD161" s="16">
        <v>485719.07894736802</v>
      </c>
    </row>
    <row r="162" spans="1:56" x14ac:dyDescent="0.25">
      <c r="A162" s="16" t="s">
        <v>681</v>
      </c>
      <c r="B162" s="16">
        <v>13484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 t="s">
        <v>797</v>
      </c>
      <c r="N162" s="16" t="s">
        <v>806</v>
      </c>
      <c r="O162" s="16" t="s">
        <v>3</v>
      </c>
      <c r="P162" s="16">
        <v>13484</v>
      </c>
      <c r="Q162" s="16">
        <v>920661.65</v>
      </c>
      <c r="R162" s="16">
        <v>78062.952207999901</v>
      </c>
      <c r="S162" s="16">
        <v>7926772.8947368301</v>
      </c>
      <c r="T162" s="16">
        <v>3956485.2192982398</v>
      </c>
      <c r="U162" s="16">
        <v>3970287.6754385899</v>
      </c>
      <c r="V162" s="16">
        <v>0.50087062265588</v>
      </c>
      <c r="W162" s="16">
        <v>7382771.5941374702</v>
      </c>
      <c r="X162" s="16">
        <v>2471724.43354647</v>
      </c>
      <c r="Y162" s="16">
        <v>4911047.1605909998</v>
      </c>
      <c r="Z162" s="16">
        <v>0.66520372436969</v>
      </c>
      <c r="AA162" s="16">
        <v>26572.9824561403</v>
      </c>
      <c r="AB162" s="16">
        <v>26572.9824561403</v>
      </c>
      <c r="AC162" s="16">
        <v>0</v>
      </c>
      <c r="AD162" s="16">
        <v>0</v>
      </c>
      <c r="AE162" s="16">
        <v>34162.500314206998</v>
      </c>
      <c r="AF162" s="16">
        <v>34162.500314206998</v>
      </c>
      <c r="AG162" s="16">
        <v>0</v>
      </c>
      <c r="AH162" s="16">
        <v>0</v>
      </c>
      <c r="AI162" s="16">
        <v>3912322.5583830001</v>
      </c>
      <c r="AJ162" s="16">
        <v>-998724.60220800003</v>
      </c>
      <c r="AK162" s="16">
        <v>34162.500314206998</v>
      </c>
      <c r="AL162" s="16">
        <v>34162.500314206998</v>
      </c>
      <c r="AM162" s="16">
        <v>34162.500314206998</v>
      </c>
      <c r="AN162" s="16">
        <v>34162.500314206998</v>
      </c>
      <c r="AO162" s="16">
        <v>34162.500314206998</v>
      </c>
      <c r="AP162" s="16">
        <v>34162.500314206998</v>
      </c>
      <c r="AQ162" s="16">
        <v>34162.500314206998</v>
      </c>
      <c r="AR162" s="16">
        <v>34162.500314206998</v>
      </c>
      <c r="AS162" s="16">
        <v>34162.500314206998</v>
      </c>
      <c r="AT162" s="16">
        <v>34162.500314206998</v>
      </c>
      <c r="AU162" s="16">
        <v>26572.9824561403</v>
      </c>
      <c r="AV162" s="16">
        <v>26572.9824561403</v>
      </c>
      <c r="AW162" s="16">
        <v>26572.9824561403</v>
      </c>
      <c r="AX162" s="16">
        <v>26572.9824561403</v>
      </c>
      <c r="AY162" s="16">
        <v>26572.9824561403</v>
      </c>
      <c r="AZ162" s="16">
        <v>26572.9824561403</v>
      </c>
      <c r="BA162" s="16">
        <v>26572.9824561403</v>
      </c>
      <c r="BB162" s="16">
        <v>26572.9824561403</v>
      </c>
      <c r="BC162" s="16">
        <v>26572.9824561403</v>
      </c>
      <c r="BD162" s="16">
        <v>26572.9824561403</v>
      </c>
    </row>
    <row r="163" spans="1:56" x14ac:dyDescent="0.25">
      <c r="A163" s="16" t="s">
        <v>306</v>
      </c>
      <c r="B163" s="16">
        <v>13488</v>
      </c>
      <c r="C163" s="16">
        <v>0</v>
      </c>
      <c r="D163" s="16">
        <v>0</v>
      </c>
      <c r="E163" s="16">
        <v>0</v>
      </c>
      <c r="F163" s="16">
        <v>0</v>
      </c>
      <c r="G163" s="16">
        <v>1</v>
      </c>
      <c r="H163" s="16">
        <v>1</v>
      </c>
      <c r="I163" s="16">
        <v>1</v>
      </c>
      <c r="J163" s="16">
        <v>1</v>
      </c>
      <c r="K163" s="16">
        <v>1</v>
      </c>
      <c r="L163" s="16">
        <v>1</v>
      </c>
      <c r="M163" s="16" t="s">
        <v>797</v>
      </c>
      <c r="N163" s="16" t="s">
        <v>806</v>
      </c>
      <c r="O163" s="16" t="s">
        <v>3</v>
      </c>
      <c r="P163" s="16">
        <v>13488</v>
      </c>
      <c r="Q163" s="16">
        <v>109560</v>
      </c>
      <c r="R163" s="16">
        <v>28133.477118120001</v>
      </c>
      <c r="S163" s="16">
        <v>16466744.035087699</v>
      </c>
      <c r="T163" s="16">
        <v>9890306.1403508708</v>
      </c>
      <c r="U163" s="16">
        <v>6576437.8947368301</v>
      </c>
      <c r="V163" s="16">
        <v>0.39937694305101301</v>
      </c>
      <c r="W163" s="16">
        <v>12732258.1329761</v>
      </c>
      <c r="X163" s="16">
        <v>6489767.32377325</v>
      </c>
      <c r="Y163" s="16">
        <v>6242490.8092028704</v>
      </c>
      <c r="Z163" s="16">
        <v>0.49028936925454097</v>
      </c>
      <c r="AA163" s="16">
        <v>1103393.11403508</v>
      </c>
      <c r="AB163" s="16">
        <v>581834.03508771898</v>
      </c>
      <c r="AC163" s="16">
        <v>521559.07894736802</v>
      </c>
      <c r="AD163" s="16">
        <v>0.47268654508821101</v>
      </c>
      <c r="AE163" s="16">
        <v>948204.80990337895</v>
      </c>
      <c r="AF163" s="16">
        <v>474800.580023068</v>
      </c>
      <c r="AG163" s="16">
        <v>473404.22988031001</v>
      </c>
      <c r="AH163" s="16">
        <v>0.49926368748176803</v>
      </c>
      <c r="AI163" s="16">
        <v>6104797.3320847498</v>
      </c>
      <c r="AJ163" s="16">
        <v>335710.75276218902</v>
      </c>
      <c r="AK163" s="16">
        <v>948204.80990337895</v>
      </c>
      <c r="AL163" s="16">
        <v>948204.80990337895</v>
      </c>
      <c r="AM163" s="16">
        <v>948204.80990337895</v>
      </c>
      <c r="AN163" s="16">
        <v>948204.80990337895</v>
      </c>
      <c r="AO163" s="16">
        <v>474800.580023068</v>
      </c>
      <c r="AP163" s="16">
        <v>474800.580023068</v>
      </c>
      <c r="AQ163" s="16">
        <v>474800.580023068</v>
      </c>
      <c r="AR163" s="16">
        <v>474800.580023068</v>
      </c>
      <c r="AS163" s="16">
        <v>474800.580023068</v>
      </c>
      <c r="AT163" s="16">
        <v>474800.580023068</v>
      </c>
      <c r="AU163" s="16">
        <v>1103393.11403508</v>
      </c>
      <c r="AV163" s="16">
        <v>1103393.11403508</v>
      </c>
      <c r="AW163" s="16">
        <v>1103393.11403508</v>
      </c>
      <c r="AX163" s="16">
        <v>1103393.11403508</v>
      </c>
      <c r="AY163" s="16">
        <v>581834.03508771898</v>
      </c>
      <c r="AZ163" s="16">
        <v>581834.03508771898</v>
      </c>
      <c r="BA163" s="16">
        <v>581834.03508771898</v>
      </c>
      <c r="BB163" s="16">
        <v>581834.03508771898</v>
      </c>
      <c r="BC163" s="16">
        <v>581834.03508771898</v>
      </c>
      <c r="BD163" s="16">
        <v>581834.03508771898</v>
      </c>
    </row>
    <row r="164" spans="1:56" x14ac:dyDescent="0.25">
      <c r="A164" s="16" t="s">
        <v>134</v>
      </c>
      <c r="B164" s="16">
        <v>13489</v>
      </c>
      <c r="C164" s="16">
        <v>1</v>
      </c>
      <c r="D164" s="16">
        <v>1</v>
      </c>
      <c r="E164" s="16">
        <v>1</v>
      </c>
      <c r="F164" s="16">
        <v>1</v>
      </c>
      <c r="G164" s="16">
        <v>1</v>
      </c>
      <c r="H164" s="16">
        <v>1</v>
      </c>
      <c r="I164" s="16">
        <v>1</v>
      </c>
      <c r="J164" s="16">
        <v>1</v>
      </c>
      <c r="K164" s="16">
        <v>1</v>
      </c>
      <c r="L164" s="16">
        <v>1</v>
      </c>
      <c r="M164" s="16" t="s">
        <v>797</v>
      </c>
      <c r="N164" s="16" t="s">
        <v>806</v>
      </c>
      <c r="O164" s="16" t="s">
        <v>3</v>
      </c>
      <c r="P164" s="16">
        <v>13489</v>
      </c>
      <c r="Q164" s="16">
        <v>304000</v>
      </c>
      <c r="R164" s="16">
        <v>28133.477118120001</v>
      </c>
      <c r="S164" s="16">
        <v>33163260.2631579</v>
      </c>
      <c r="T164" s="16">
        <v>5361292.2368420996</v>
      </c>
      <c r="U164" s="16">
        <v>27801968.026315801</v>
      </c>
      <c r="V164" s="16">
        <v>0.83833639412111305</v>
      </c>
      <c r="W164" s="16">
        <v>22244870.492977899</v>
      </c>
      <c r="X164" s="16">
        <v>4519239.1647058297</v>
      </c>
      <c r="Y164" s="16">
        <v>17725631.328272</v>
      </c>
      <c r="Z164" s="16">
        <v>0.79684129129309</v>
      </c>
      <c r="AA164" s="16">
        <v>28536926.0087719</v>
      </c>
      <c r="AB164" s="16">
        <v>2956763.6403508699</v>
      </c>
      <c r="AC164" s="16">
        <v>25580162.368420999</v>
      </c>
      <c r="AD164" s="16">
        <v>0.89638815198798905</v>
      </c>
      <c r="AE164" s="16">
        <v>16040547.2048278</v>
      </c>
      <c r="AF164" s="16">
        <v>1659609.10979384</v>
      </c>
      <c r="AG164" s="16">
        <v>14380938.095034</v>
      </c>
      <c r="AH164" s="16">
        <v>0.89653662754757202</v>
      </c>
      <c r="AI164" s="16">
        <v>17393497.851153899</v>
      </c>
      <c r="AJ164" s="16">
        <v>14048804.6179159</v>
      </c>
      <c r="AK164" s="16">
        <v>1659609.10979384</v>
      </c>
      <c r="AL164" s="16">
        <v>1659609.10979384</v>
      </c>
      <c r="AM164" s="16">
        <v>1659609.10979384</v>
      </c>
      <c r="AN164" s="16">
        <v>1659609.10979384</v>
      </c>
      <c r="AO164" s="16">
        <v>1659609.10979384</v>
      </c>
      <c r="AP164" s="16">
        <v>1659609.10979384</v>
      </c>
      <c r="AQ164" s="16">
        <v>1659609.10979384</v>
      </c>
      <c r="AR164" s="16">
        <v>1659609.10979384</v>
      </c>
      <c r="AS164" s="16">
        <v>1659609.10979384</v>
      </c>
      <c r="AT164" s="16">
        <v>1659609.10979384</v>
      </c>
      <c r="AU164" s="16">
        <v>2956763.6403508699</v>
      </c>
      <c r="AV164" s="16">
        <v>2956763.6403508699</v>
      </c>
      <c r="AW164" s="16">
        <v>2956763.6403508699</v>
      </c>
      <c r="AX164" s="16">
        <v>2956763.6403508699</v>
      </c>
      <c r="AY164" s="16">
        <v>2956763.6403508699</v>
      </c>
      <c r="AZ164" s="16">
        <v>2956763.6403508699</v>
      </c>
      <c r="BA164" s="16">
        <v>2956763.6403508699</v>
      </c>
      <c r="BB164" s="16">
        <v>2956763.6403508699</v>
      </c>
      <c r="BC164" s="16">
        <v>2956763.6403508699</v>
      </c>
      <c r="BD164" s="16">
        <v>2956763.6403508699</v>
      </c>
    </row>
    <row r="165" spans="1:56" x14ac:dyDescent="0.25">
      <c r="A165" s="16" t="s">
        <v>323</v>
      </c>
      <c r="B165" s="16">
        <v>13490</v>
      </c>
      <c r="C165" s="16">
        <v>0</v>
      </c>
      <c r="D165" s="16">
        <v>0</v>
      </c>
      <c r="E165" s="16">
        <v>0</v>
      </c>
      <c r="F165" s="16">
        <v>1</v>
      </c>
      <c r="G165" s="16">
        <v>1</v>
      </c>
      <c r="H165" s="16">
        <v>1</v>
      </c>
      <c r="I165" s="16">
        <v>1</v>
      </c>
      <c r="J165" s="16">
        <v>1</v>
      </c>
      <c r="K165" s="16">
        <v>1</v>
      </c>
      <c r="L165" s="16">
        <v>1</v>
      </c>
      <c r="M165" s="16" t="s">
        <v>797</v>
      </c>
      <c r="N165" s="16" t="s">
        <v>806</v>
      </c>
      <c r="O165" s="16" t="s">
        <v>3</v>
      </c>
      <c r="P165" s="16">
        <v>13490</v>
      </c>
      <c r="Q165" s="16">
        <v>440000</v>
      </c>
      <c r="R165" s="16">
        <v>39031.476103999899</v>
      </c>
      <c r="S165" s="16">
        <v>10329433.6403508</v>
      </c>
      <c r="T165" s="16">
        <v>4800767.1052631596</v>
      </c>
      <c r="U165" s="16">
        <v>5528666.5350877196</v>
      </c>
      <c r="V165" s="16">
        <v>0.53523423718901098</v>
      </c>
      <c r="W165" s="16">
        <v>3146452.10112155</v>
      </c>
      <c r="X165" s="16">
        <v>1250381.29616527</v>
      </c>
      <c r="Y165" s="16">
        <v>1896070.8049562699</v>
      </c>
      <c r="Z165" s="16">
        <v>0.60260596507425601</v>
      </c>
      <c r="AA165" s="16">
        <v>7547459.8245614003</v>
      </c>
      <c r="AB165" s="16">
        <v>2898395</v>
      </c>
      <c r="AC165" s="16">
        <v>4649064.8245614003</v>
      </c>
      <c r="AD165" s="16">
        <v>0.61597741924138905</v>
      </c>
      <c r="AE165" s="16">
        <v>1662103.8407527599</v>
      </c>
      <c r="AF165" s="16">
        <v>637988.50360277202</v>
      </c>
      <c r="AG165" s="16">
        <v>1024115.33714999</v>
      </c>
      <c r="AH165" s="16">
        <v>0.61615604996506701</v>
      </c>
      <c r="AI165" s="16">
        <v>1417039.32885227</v>
      </c>
      <c r="AJ165" s="16">
        <v>545083.86104599095</v>
      </c>
      <c r="AK165" s="16">
        <v>1662103.8407527599</v>
      </c>
      <c r="AL165" s="16">
        <v>1662103.8407527599</v>
      </c>
      <c r="AM165" s="16">
        <v>1662103.8407527599</v>
      </c>
      <c r="AN165" s="16">
        <v>637988.50360277202</v>
      </c>
      <c r="AO165" s="16">
        <v>637988.50360277202</v>
      </c>
      <c r="AP165" s="16">
        <v>637988.50360277202</v>
      </c>
      <c r="AQ165" s="16">
        <v>637988.50360277202</v>
      </c>
      <c r="AR165" s="16">
        <v>637988.50360277202</v>
      </c>
      <c r="AS165" s="16">
        <v>637988.50360277202</v>
      </c>
      <c r="AT165" s="16">
        <v>637988.50360277202</v>
      </c>
      <c r="AU165" s="16">
        <v>7547459.8245614003</v>
      </c>
      <c r="AV165" s="16">
        <v>7547459.8245614003</v>
      </c>
      <c r="AW165" s="16">
        <v>7547459.8245614003</v>
      </c>
      <c r="AX165" s="16">
        <v>2898395</v>
      </c>
      <c r="AY165" s="16">
        <v>2898395</v>
      </c>
      <c r="AZ165" s="16">
        <v>2898395</v>
      </c>
      <c r="BA165" s="16">
        <v>2898395</v>
      </c>
      <c r="BB165" s="16">
        <v>2898395</v>
      </c>
      <c r="BC165" s="16">
        <v>2898395</v>
      </c>
      <c r="BD165" s="16">
        <v>2898395</v>
      </c>
    </row>
    <row r="166" spans="1:56" x14ac:dyDescent="0.25">
      <c r="A166" s="16" t="s">
        <v>683</v>
      </c>
      <c r="B166" s="16">
        <v>13491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 t="s">
        <v>797</v>
      </c>
      <c r="N166" s="16" t="s">
        <v>806</v>
      </c>
      <c r="O166" s="16" t="s">
        <v>3</v>
      </c>
      <c r="P166" s="16">
        <v>13491</v>
      </c>
      <c r="Q166" s="16">
        <v>1113660.986</v>
      </c>
      <c r="R166" s="16">
        <v>97578.690259999901</v>
      </c>
      <c r="S166" s="16">
        <v>6054286.9736842103</v>
      </c>
      <c r="T166" s="16">
        <v>3424651.5789473602</v>
      </c>
      <c r="U166" s="16">
        <v>2629635.3947368399</v>
      </c>
      <c r="V166" s="16">
        <v>0.43434270726956198</v>
      </c>
      <c r="W166" s="16">
        <v>3077778.5929333102</v>
      </c>
      <c r="X166" s="16">
        <v>776657.54818051995</v>
      </c>
      <c r="Y166" s="16">
        <v>2301121.0447527901</v>
      </c>
      <c r="Z166" s="16">
        <v>0.74765645912160394</v>
      </c>
      <c r="AA166" s="16">
        <v>644697.63157894695</v>
      </c>
      <c r="AB166" s="16">
        <v>644697.63157894695</v>
      </c>
      <c r="AC166" s="16">
        <v>0</v>
      </c>
      <c r="AD166" s="16">
        <v>0</v>
      </c>
      <c r="AE166" s="16">
        <v>11586.7253472703</v>
      </c>
      <c r="AF166" s="16">
        <v>11586.7253472703</v>
      </c>
      <c r="AG166" s="16">
        <v>0</v>
      </c>
      <c r="AH166" s="16">
        <v>0</v>
      </c>
      <c r="AI166" s="16">
        <v>1089881.3688927901</v>
      </c>
      <c r="AJ166" s="16">
        <v>-1211239.6758600001</v>
      </c>
      <c r="AK166" s="16">
        <v>11586.7253472703</v>
      </c>
      <c r="AL166" s="16">
        <v>11586.7253472703</v>
      </c>
      <c r="AM166" s="16">
        <v>11586.7253472703</v>
      </c>
      <c r="AN166" s="16">
        <v>11586.7253472703</v>
      </c>
      <c r="AO166" s="16">
        <v>11586.7253472703</v>
      </c>
      <c r="AP166" s="16">
        <v>11586.7253472703</v>
      </c>
      <c r="AQ166" s="16">
        <v>11586.7253472703</v>
      </c>
      <c r="AR166" s="16">
        <v>11586.7253472703</v>
      </c>
      <c r="AS166" s="16">
        <v>11586.7253472703</v>
      </c>
      <c r="AT166" s="16">
        <v>11586.7253472703</v>
      </c>
      <c r="AU166" s="16">
        <v>644697.63157894695</v>
      </c>
      <c r="AV166" s="16">
        <v>644697.63157894695</v>
      </c>
      <c r="AW166" s="16">
        <v>644697.63157894695</v>
      </c>
      <c r="AX166" s="16">
        <v>644697.63157894695</v>
      </c>
      <c r="AY166" s="16">
        <v>644697.63157894695</v>
      </c>
      <c r="AZ166" s="16">
        <v>644697.63157894695</v>
      </c>
      <c r="BA166" s="16">
        <v>644697.63157894695</v>
      </c>
      <c r="BB166" s="16">
        <v>644697.63157894695</v>
      </c>
      <c r="BC166" s="16">
        <v>644697.63157894695</v>
      </c>
      <c r="BD166" s="16">
        <v>644697.63157894695</v>
      </c>
    </row>
    <row r="167" spans="1:56" x14ac:dyDescent="0.25">
      <c r="A167" s="16" t="s">
        <v>455</v>
      </c>
      <c r="B167" s="16">
        <v>13493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 t="s">
        <v>797</v>
      </c>
      <c r="N167" s="16" t="s">
        <v>806</v>
      </c>
      <c r="O167" s="16" t="s">
        <v>3</v>
      </c>
      <c r="P167" s="16">
        <v>13493</v>
      </c>
      <c r="Q167" s="16">
        <v>414494.03899999999</v>
      </c>
      <c r="R167" s="16">
        <v>28133.477118120001</v>
      </c>
      <c r="S167" s="16">
        <v>5034229.8245614003</v>
      </c>
      <c r="T167" s="16">
        <v>3570742.7192982398</v>
      </c>
      <c r="U167" s="16">
        <v>1463487.1052631501</v>
      </c>
      <c r="V167" s="16">
        <v>0.29070724942333398</v>
      </c>
      <c r="W167" s="16">
        <v>3469428.5656841998</v>
      </c>
      <c r="X167" s="16">
        <v>1510786.91738878</v>
      </c>
      <c r="Y167" s="16">
        <v>1958641.64829542</v>
      </c>
      <c r="Z167" s="16">
        <v>0.564543010819754</v>
      </c>
      <c r="AA167" s="16">
        <v>466173.77192982403</v>
      </c>
      <c r="AB167" s="16">
        <v>326158.20175438502</v>
      </c>
      <c r="AC167" s="16">
        <v>140015.57017543801</v>
      </c>
      <c r="AD167" s="16">
        <v>0.30035059586431601</v>
      </c>
      <c r="AE167" s="16">
        <v>397897.65870288201</v>
      </c>
      <c r="AF167" s="16">
        <v>213588.462248125</v>
      </c>
      <c r="AG167" s="16">
        <v>184309.19645475599</v>
      </c>
      <c r="AH167" s="16">
        <v>0.46320754199859199</v>
      </c>
      <c r="AI167" s="16">
        <v>1516014.1321773001</v>
      </c>
      <c r="AJ167" s="16">
        <v>-258318.31966336301</v>
      </c>
      <c r="AK167" s="16">
        <v>397897.65870288201</v>
      </c>
      <c r="AL167" s="16">
        <v>397897.65870288201</v>
      </c>
      <c r="AM167" s="16">
        <v>397897.65870288201</v>
      </c>
      <c r="AN167" s="16">
        <v>397897.65870288201</v>
      </c>
      <c r="AO167" s="16">
        <v>397897.65870288201</v>
      </c>
      <c r="AP167" s="16">
        <v>397897.65870288201</v>
      </c>
      <c r="AQ167" s="16">
        <v>397897.65870288201</v>
      </c>
      <c r="AR167" s="16">
        <v>397897.65870288201</v>
      </c>
      <c r="AS167" s="16">
        <v>397897.65870288201</v>
      </c>
      <c r="AT167" s="16">
        <v>397897.65870288201</v>
      </c>
      <c r="AU167" s="16">
        <v>466173.77192982403</v>
      </c>
      <c r="AV167" s="16">
        <v>466173.77192982403</v>
      </c>
      <c r="AW167" s="16">
        <v>466173.77192982403</v>
      </c>
      <c r="AX167" s="16">
        <v>466173.77192982403</v>
      </c>
      <c r="AY167" s="16">
        <v>466173.77192982403</v>
      </c>
      <c r="AZ167" s="16">
        <v>466173.77192982403</v>
      </c>
      <c r="BA167" s="16">
        <v>466173.77192982403</v>
      </c>
      <c r="BB167" s="16">
        <v>466173.77192982403</v>
      </c>
      <c r="BC167" s="16">
        <v>466173.77192982403</v>
      </c>
      <c r="BD167" s="16">
        <v>466173.77192982403</v>
      </c>
    </row>
    <row r="168" spans="1:56" x14ac:dyDescent="0.25">
      <c r="A168" s="16" t="s">
        <v>428</v>
      </c>
      <c r="B168" s="16">
        <v>13510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 t="s">
        <v>797</v>
      </c>
      <c r="N168" s="16" t="s">
        <v>806</v>
      </c>
      <c r="O168" s="16" t="s">
        <v>3</v>
      </c>
      <c r="P168" s="16">
        <v>13510</v>
      </c>
      <c r="Q168" s="16">
        <v>1560994.3189999999</v>
      </c>
      <c r="R168" s="16">
        <v>78062.952207999901</v>
      </c>
      <c r="S168" s="16">
        <v>5372168.0701754298</v>
      </c>
      <c r="T168" s="16">
        <v>3405249.51754385</v>
      </c>
      <c r="U168" s="16">
        <v>1966918.55263157</v>
      </c>
      <c r="V168" s="16">
        <v>0.366131239182795</v>
      </c>
      <c r="W168" s="16">
        <v>3401277.8121689898</v>
      </c>
      <c r="X168" s="16">
        <v>1308530.6959150301</v>
      </c>
      <c r="Y168" s="16">
        <v>2092747.1162539599</v>
      </c>
      <c r="Z168" s="16">
        <v>0.61528261783456495</v>
      </c>
      <c r="AA168" s="16">
        <v>938721.66666666605</v>
      </c>
      <c r="AB168" s="16">
        <v>574390.08771929797</v>
      </c>
      <c r="AC168" s="16">
        <v>364331.57894736802</v>
      </c>
      <c r="AD168" s="16">
        <v>0.38811459443679802</v>
      </c>
      <c r="AE168" s="16">
        <v>358558.06281819899</v>
      </c>
      <c r="AF168" s="16">
        <v>126264.80188378799</v>
      </c>
      <c r="AG168" s="16">
        <v>232293.26093441001</v>
      </c>
      <c r="AH168" s="16">
        <v>0.64785396013306495</v>
      </c>
      <c r="AI168" s="16">
        <v>453689.84511262801</v>
      </c>
      <c r="AJ168" s="16">
        <v>-1406764.0102069201</v>
      </c>
      <c r="AK168" s="16">
        <v>358558.06281819899</v>
      </c>
      <c r="AL168" s="16">
        <v>358558.06281819899</v>
      </c>
      <c r="AM168" s="16">
        <v>358558.06281819899</v>
      </c>
      <c r="AN168" s="16">
        <v>358558.06281819899</v>
      </c>
      <c r="AO168" s="16">
        <v>358558.06281819899</v>
      </c>
      <c r="AP168" s="16">
        <v>358558.06281819899</v>
      </c>
      <c r="AQ168" s="16">
        <v>358558.06281819899</v>
      </c>
      <c r="AR168" s="16">
        <v>358558.06281819899</v>
      </c>
      <c r="AS168" s="16">
        <v>358558.06281819899</v>
      </c>
      <c r="AT168" s="16">
        <v>358558.06281819899</v>
      </c>
      <c r="AU168" s="16">
        <v>938721.66666666605</v>
      </c>
      <c r="AV168" s="16">
        <v>938721.66666666605</v>
      </c>
      <c r="AW168" s="16">
        <v>938721.66666666605</v>
      </c>
      <c r="AX168" s="16">
        <v>938721.66666666605</v>
      </c>
      <c r="AY168" s="16">
        <v>938721.66666666605</v>
      </c>
      <c r="AZ168" s="16">
        <v>938721.66666666605</v>
      </c>
      <c r="BA168" s="16">
        <v>938721.66666666605</v>
      </c>
      <c r="BB168" s="16">
        <v>938721.66666666605</v>
      </c>
      <c r="BC168" s="16">
        <v>938721.66666666605</v>
      </c>
      <c r="BD168" s="16">
        <v>938721.66666666605</v>
      </c>
    </row>
    <row r="169" spans="1:56" x14ac:dyDescent="0.25">
      <c r="A169" s="16" t="s">
        <v>689</v>
      </c>
      <c r="B169" s="16">
        <v>13511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 t="s">
        <v>797</v>
      </c>
      <c r="N169" s="16" t="s">
        <v>806</v>
      </c>
      <c r="O169" s="16" t="s">
        <v>3</v>
      </c>
      <c r="P169" s="16">
        <v>13511</v>
      </c>
      <c r="Q169" s="16">
        <v>393815.277</v>
      </c>
      <c r="R169" s="16">
        <v>39031.476103999899</v>
      </c>
      <c r="S169" s="16">
        <v>2032927.28070175</v>
      </c>
      <c r="T169" s="16">
        <v>1704353.33333333</v>
      </c>
      <c r="U169" s="16">
        <v>328573.94736842002</v>
      </c>
      <c r="V169" s="16">
        <v>0.161626021003072</v>
      </c>
      <c r="W169" s="16">
        <v>2123683.7257916299</v>
      </c>
      <c r="X169" s="16">
        <v>1153066.0546086901</v>
      </c>
      <c r="Y169" s="16">
        <v>970617.67118293501</v>
      </c>
      <c r="Z169" s="16">
        <v>0.45704436088811801</v>
      </c>
      <c r="AA169" s="16">
        <v>96224.605263157893</v>
      </c>
      <c r="AB169" s="16">
        <v>96224.605263157893</v>
      </c>
      <c r="AC169" s="16">
        <v>0</v>
      </c>
      <c r="AD169" s="16">
        <v>0</v>
      </c>
      <c r="AE169" s="16">
        <v>17271.122994010799</v>
      </c>
      <c r="AF169" s="16">
        <v>17271.122994010799</v>
      </c>
      <c r="AG169" s="16">
        <v>0</v>
      </c>
      <c r="AH169" s="16">
        <v>0</v>
      </c>
      <c r="AI169" s="16">
        <v>537770.91780620802</v>
      </c>
      <c r="AJ169" s="16">
        <v>-432846.75337672699</v>
      </c>
      <c r="AK169" s="16">
        <v>17271.122994010799</v>
      </c>
      <c r="AL169" s="16">
        <v>17271.122994010799</v>
      </c>
      <c r="AM169" s="16">
        <v>17271.122994010799</v>
      </c>
      <c r="AN169" s="16">
        <v>17271.122994010799</v>
      </c>
      <c r="AO169" s="16">
        <v>17271.122994010799</v>
      </c>
      <c r="AP169" s="16">
        <v>17271.122994010799</v>
      </c>
      <c r="AQ169" s="16">
        <v>17271.122994010799</v>
      </c>
      <c r="AR169" s="16">
        <v>17271.122994010799</v>
      </c>
      <c r="AS169" s="16">
        <v>17271.122994010799</v>
      </c>
      <c r="AT169" s="16">
        <v>17271.122994010799</v>
      </c>
      <c r="AU169" s="16">
        <v>96224.605263157893</v>
      </c>
      <c r="AV169" s="16">
        <v>96224.605263157893</v>
      </c>
      <c r="AW169" s="16">
        <v>96224.605263157893</v>
      </c>
      <c r="AX169" s="16">
        <v>96224.605263157893</v>
      </c>
      <c r="AY169" s="16">
        <v>96224.605263157893</v>
      </c>
      <c r="AZ169" s="16">
        <v>96224.605263157893</v>
      </c>
      <c r="BA169" s="16">
        <v>96224.605263157893</v>
      </c>
      <c r="BB169" s="16">
        <v>96224.605263157893</v>
      </c>
      <c r="BC169" s="16">
        <v>96224.605263157893</v>
      </c>
      <c r="BD169" s="16">
        <v>96224.605263157893</v>
      </c>
    </row>
    <row r="170" spans="1:56" x14ac:dyDescent="0.25">
      <c r="A170" s="16" t="s">
        <v>690</v>
      </c>
      <c r="B170" s="16">
        <v>13512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 t="s">
        <v>797</v>
      </c>
      <c r="N170" s="16" t="s">
        <v>806</v>
      </c>
      <c r="O170" s="16" t="s">
        <v>3</v>
      </c>
      <c r="P170" s="16">
        <v>13512</v>
      </c>
      <c r="Q170" s="16">
        <v>2019141.66</v>
      </c>
      <c r="R170" s="16">
        <v>97578.690259999901</v>
      </c>
      <c r="S170" s="16">
        <v>15337176.052631499</v>
      </c>
      <c r="T170" s="16">
        <v>7845635.2631578902</v>
      </c>
      <c r="U170" s="16">
        <v>7491540.7894736798</v>
      </c>
      <c r="V170" s="16">
        <v>0.48845633405820299</v>
      </c>
      <c r="W170" s="16">
        <v>9532775.3160496801</v>
      </c>
      <c r="X170" s="16">
        <v>2512676.9011414601</v>
      </c>
      <c r="Y170" s="16">
        <v>7020098.4149082098</v>
      </c>
      <c r="Z170" s="16">
        <v>0.73641706451309596</v>
      </c>
      <c r="AA170" s="16">
        <v>605749.25438596494</v>
      </c>
      <c r="AB170" s="16">
        <v>605749.25438596494</v>
      </c>
      <c r="AC170" s="16">
        <v>0</v>
      </c>
      <c r="AD170" s="16">
        <v>0</v>
      </c>
      <c r="AE170" s="16">
        <v>23906.283100792502</v>
      </c>
      <c r="AF170" s="16">
        <v>23906.283100792502</v>
      </c>
      <c r="AG170" s="16">
        <v>0</v>
      </c>
      <c r="AH170" s="16">
        <v>0</v>
      </c>
      <c r="AI170" s="16">
        <v>4903378.0648663901</v>
      </c>
      <c r="AJ170" s="16">
        <v>-2116720.35004181</v>
      </c>
      <c r="AK170" s="16">
        <v>23906.283100792502</v>
      </c>
      <c r="AL170" s="16">
        <v>23906.283100792502</v>
      </c>
      <c r="AM170" s="16">
        <v>23906.283100792502</v>
      </c>
      <c r="AN170" s="16">
        <v>23906.283100792502</v>
      </c>
      <c r="AO170" s="16">
        <v>23906.283100792502</v>
      </c>
      <c r="AP170" s="16">
        <v>23906.283100792502</v>
      </c>
      <c r="AQ170" s="16">
        <v>23906.283100792502</v>
      </c>
      <c r="AR170" s="16">
        <v>23906.283100792502</v>
      </c>
      <c r="AS170" s="16">
        <v>23906.283100792502</v>
      </c>
      <c r="AT170" s="16">
        <v>23906.283100792502</v>
      </c>
      <c r="AU170" s="16">
        <v>605749.25438596494</v>
      </c>
      <c r="AV170" s="16">
        <v>605749.25438596494</v>
      </c>
      <c r="AW170" s="16">
        <v>605749.25438596494</v>
      </c>
      <c r="AX170" s="16">
        <v>605749.25438596494</v>
      </c>
      <c r="AY170" s="16">
        <v>605749.25438596494</v>
      </c>
      <c r="AZ170" s="16">
        <v>605749.25438596494</v>
      </c>
      <c r="BA170" s="16">
        <v>605749.25438596494</v>
      </c>
      <c r="BB170" s="16">
        <v>605749.25438596494</v>
      </c>
      <c r="BC170" s="16">
        <v>605749.25438596494</v>
      </c>
      <c r="BD170" s="16">
        <v>605749.25438596494</v>
      </c>
    </row>
    <row r="171" spans="1:56" x14ac:dyDescent="0.25">
      <c r="A171" s="16" t="s">
        <v>692</v>
      </c>
      <c r="B171" s="16">
        <v>13514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 t="s">
        <v>797</v>
      </c>
      <c r="N171" s="16" t="s">
        <v>806</v>
      </c>
      <c r="O171" s="16" t="s">
        <v>3</v>
      </c>
      <c r="P171" s="16">
        <v>13514</v>
      </c>
      <c r="Q171" s="16">
        <v>1007333.333</v>
      </c>
      <c r="R171" s="16">
        <v>28133.477118120001</v>
      </c>
      <c r="S171" s="16">
        <v>2345255.4385964898</v>
      </c>
      <c r="T171" s="16">
        <v>1941946.2719298201</v>
      </c>
      <c r="U171" s="16">
        <v>403309.16666666599</v>
      </c>
      <c r="V171" s="16">
        <v>0.17196811913504101</v>
      </c>
      <c r="W171" s="16">
        <v>1678452.4090378799</v>
      </c>
      <c r="X171" s="16">
        <v>1009871.38535609</v>
      </c>
      <c r="Y171" s="16">
        <v>668581.02368178696</v>
      </c>
      <c r="Z171" s="16">
        <v>0.398331832396147</v>
      </c>
      <c r="AA171" s="16">
        <v>199205.39473684199</v>
      </c>
      <c r="AB171" s="16">
        <v>199205.39473684199</v>
      </c>
      <c r="AC171" s="16">
        <v>0</v>
      </c>
      <c r="AD171" s="16">
        <v>0</v>
      </c>
      <c r="AE171" s="16">
        <v>3901.8784830890299</v>
      </c>
      <c r="AF171" s="16">
        <v>3901.8784830890299</v>
      </c>
      <c r="AG171" s="16">
        <v>0</v>
      </c>
      <c r="AH171" s="16">
        <v>0</v>
      </c>
      <c r="AI171" s="16">
        <v>-366885.78676966601</v>
      </c>
      <c r="AJ171" s="16">
        <v>-1035466.8104514499</v>
      </c>
      <c r="AK171" s="16">
        <v>3901.8784830890299</v>
      </c>
      <c r="AL171" s="16">
        <v>3901.8784830890299</v>
      </c>
      <c r="AM171" s="16">
        <v>3901.8784830890299</v>
      </c>
      <c r="AN171" s="16">
        <v>3901.8784830890299</v>
      </c>
      <c r="AO171" s="16">
        <v>3901.8784830890299</v>
      </c>
      <c r="AP171" s="16">
        <v>3901.8784830890299</v>
      </c>
      <c r="AQ171" s="16">
        <v>3901.8784830890299</v>
      </c>
      <c r="AR171" s="16">
        <v>3901.8784830890299</v>
      </c>
      <c r="AS171" s="16">
        <v>3901.8784830890299</v>
      </c>
      <c r="AT171" s="16">
        <v>3901.8784830890299</v>
      </c>
      <c r="AU171" s="16">
        <v>199205.39473684199</v>
      </c>
      <c r="AV171" s="16">
        <v>199205.39473684199</v>
      </c>
      <c r="AW171" s="16">
        <v>199205.39473684199</v>
      </c>
      <c r="AX171" s="16">
        <v>199205.39473684199</v>
      </c>
      <c r="AY171" s="16">
        <v>199205.39473684199</v>
      </c>
      <c r="AZ171" s="16">
        <v>199205.39473684199</v>
      </c>
      <c r="BA171" s="16">
        <v>199205.39473684199</v>
      </c>
      <c r="BB171" s="16">
        <v>199205.39473684199</v>
      </c>
      <c r="BC171" s="16">
        <v>199205.39473684199</v>
      </c>
      <c r="BD171" s="16">
        <v>199205.39473684199</v>
      </c>
    </row>
    <row r="172" spans="1:56" x14ac:dyDescent="0.25">
      <c r="A172" s="16" t="s">
        <v>180</v>
      </c>
      <c r="B172" s="16">
        <v>13516</v>
      </c>
      <c r="C172" s="16">
        <v>1</v>
      </c>
      <c r="D172" s="16">
        <v>1</v>
      </c>
      <c r="E172" s="16">
        <v>1</v>
      </c>
      <c r="F172" s="16">
        <v>1</v>
      </c>
      <c r="G172" s="16">
        <v>1</v>
      </c>
      <c r="H172" s="16">
        <v>1</v>
      </c>
      <c r="I172" s="16">
        <v>1</v>
      </c>
      <c r="J172" s="16">
        <v>1</v>
      </c>
      <c r="K172" s="16">
        <v>1</v>
      </c>
      <c r="L172" s="16">
        <v>1</v>
      </c>
      <c r="M172" s="16" t="s">
        <v>797</v>
      </c>
      <c r="N172" s="16" t="s">
        <v>806</v>
      </c>
      <c r="O172" s="16" t="s">
        <v>3</v>
      </c>
      <c r="P172" s="16">
        <v>13516</v>
      </c>
      <c r="Q172" s="16">
        <v>500000</v>
      </c>
      <c r="R172" s="16">
        <v>39031.476103999899</v>
      </c>
      <c r="S172" s="16">
        <v>14188999.868420999</v>
      </c>
      <c r="T172" s="16">
        <v>8955717.4122806992</v>
      </c>
      <c r="U172" s="16">
        <v>5233282.4561403198</v>
      </c>
      <c r="V172" s="16">
        <v>0.36882673230461299</v>
      </c>
      <c r="W172" s="16">
        <v>9453739.8015583698</v>
      </c>
      <c r="X172" s="16">
        <v>4321450.8154289499</v>
      </c>
      <c r="Y172" s="16">
        <v>5132288.9861294096</v>
      </c>
      <c r="Z172" s="16">
        <v>0.54288451912791102</v>
      </c>
      <c r="AA172" s="16">
        <v>9414680.5263157804</v>
      </c>
      <c r="AB172" s="16">
        <v>4595219.0350877196</v>
      </c>
      <c r="AC172" s="16">
        <v>4819461.4912280599</v>
      </c>
      <c r="AD172" s="16">
        <v>0.51190919094458598</v>
      </c>
      <c r="AE172" s="16">
        <v>6891062.3103903402</v>
      </c>
      <c r="AF172" s="16">
        <v>2615807.5614697598</v>
      </c>
      <c r="AG172" s="16">
        <v>4275254.7489205701</v>
      </c>
      <c r="AH172" s="16">
        <v>0.62040575986003599</v>
      </c>
      <c r="AI172" s="16">
        <v>4593257.51002541</v>
      </c>
      <c r="AJ172" s="16">
        <v>3736223.27281657</v>
      </c>
      <c r="AK172" s="16">
        <v>2615807.5614697598</v>
      </c>
      <c r="AL172" s="16">
        <v>2615807.5614697598</v>
      </c>
      <c r="AM172" s="16">
        <v>2615807.5614697598</v>
      </c>
      <c r="AN172" s="16">
        <v>2615807.5614697598</v>
      </c>
      <c r="AO172" s="16">
        <v>2615807.5614697598</v>
      </c>
      <c r="AP172" s="16">
        <v>2615807.5614697598</v>
      </c>
      <c r="AQ172" s="16">
        <v>2615807.5614697598</v>
      </c>
      <c r="AR172" s="16">
        <v>2615807.5614697598</v>
      </c>
      <c r="AS172" s="16">
        <v>2615807.5614697598</v>
      </c>
      <c r="AT172" s="16">
        <v>2615807.5614697598</v>
      </c>
      <c r="AU172" s="16">
        <v>4595219.0350877196</v>
      </c>
      <c r="AV172" s="16">
        <v>4595219.0350877196</v>
      </c>
      <c r="AW172" s="16">
        <v>4595219.0350877196</v>
      </c>
      <c r="AX172" s="16">
        <v>4595219.0350877196</v>
      </c>
      <c r="AY172" s="16">
        <v>4595219.0350877196</v>
      </c>
      <c r="AZ172" s="16">
        <v>4595219.0350877196</v>
      </c>
      <c r="BA172" s="16">
        <v>4595219.0350877196</v>
      </c>
      <c r="BB172" s="16">
        <v>4595219.0350877196</v>
      </c>
      <c r="BC172" s="16">
        <v>4595219.0350877196</v>
      </c>
      <c r="BD172" s="16">
        <v>4595219.0350877196</v>
      </c>
    </row>
    <row r="173" spans="1:56" x14ac:dyDescent="0.25">
      <c r="A173" s="16" t="s">
        <v>538</v>
      </c>
      <c r="B173" s="16">
        <v>13517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 t="s">
        <v>797</v>
      </c>
      <c r="N173" s="16" t="s">
        <v>806</v>
      </c>
      <c r="O173" s="16" t="s">
        <v>3</v>
      </c>
      <c r="P173" s="16">
        <v>13517</v>
      </c>
      <c r="Q173" s="16">
        <v>592000</v>
      </c>
      <c r="R173" s="16">
        <v>78062.952207999901</v>
      </c>
      <c r="S173" s="16">
        <v>7915759.4298245497</v>
      </c>
      <c r="T173" s="16">
        <v>6666357.5438596401</v>
      </c>
      <c r="U173" s="16">
        <v>1249401.8859649</v>
      </c>
      <c r="V173" s="16">
        <v>0.157837273484775</v>
      </c>
      <c r="W173" s="16">
        <v>9375696.1626202203</v>
      </c>
      <c r="X173" s="16">
        <v>2819010.0341076399</v>
      </c>
      <c r="Y173" s="16">
        <v>6556686.1285125799</v>
      </c>
      <c r="Z173" s="16">
        <v>0.69932792347231798</v>
      </c>
      <c r="AA173" s="16">
        <v>974459.91228070098</v>
      </c>
      <c r="AB173" s="16">
        <v>972952.28070175403</v>
      </c>
      <c r="AC173" s="16">
        <v>1507.6315789474099</v>
      </c>
      <c r="AD173" s="16">
        <v>1.5471458188760501E-3</v>
      </c>
      <c r="AE173" s="16">
        <v>99452.744201647103</v>
      </c>
      <c r="AF173" s="16">
        <v>59396.285519696699</v>
      </c>
      <c r="AG173" s="16">
        <v>40056.458681950302</v>
      </c>
      <c r="AH173" s="16">
        <v>0.40276876222473201</v>
      </c>
      <c r="AI173" s="16">
        <v>5886623.1763045797</v>
      </c>
      <c r="AJ173" s="16">
        <v>-630006.49352604896</v>
      </c>
      <c r="AK173" s="16">
        <v>99452.744201647103</v>
      </c>
      <c r="AL173" s="16">
        <v>99452.744201647103</v>
      </c>
      <c r="AM173" s="16">
        <v>99452.744201647103</v>
      </c>
      <c r="AN173" s="16">
        <v>99452.744201647103</v>
      </c>
      <c r="AO173" s="16">
        <v>99452.744201647103</v>
      </c>
      <c r="AP173" s="16">
        <v>99452.744201647103</v>
      </c>
      <c r="AQ173" s="16">
        <v>99452.744201647103</v>
      </c>
      <c r="AR173" s="16">
        <v>99452.744201647103</v>
      </c>
      <c r="AS173" s="16">
        <v>99452.744201647103</v>
      </c>
      <c r="AT173" s="16">
        <v>99452.744201647103</v>
      </c>
      <c r="AU173" s="16">
        <v>974459.91228070098</v>
      </c>
      <c r="AV173" s="16">
        <v>974459.91228070098</v>
      </c>
      <c r="AW173" s="16">
        <v>974459.91228070098</v>
      </c>
      <c r="AX173" s="16">
        <v>974459.91228070098</v>
      </c>
      <c r="AY173" s="16">
        <v>974459.91228070098</v>
      </c>
      <c r="AZ173" s="16">
        <v>974459.91228070098</v>
      </c>
      <c r="BA173" s="16">
        <v>974459.91228070098</v>
      </c>
      <c r="BB173" s="16">
        <v>974459.91228070098</v>
      </c>
      <c r="BC173" s="16">
        <v>974459.91228070098</v>
      </c>
      <c r="BD173" s="16">
        <v>974459.91228070098</v>
      </c>
    </row>
    <row r="174" spans="1:56" x14ac:dyDescent="0.25">
      <c r="A174" s="16" t="s">
        <v>695</v>
      </c>
      <c r="B174" s="16">
        <v>13522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 t="s">
        <v>797</v>
      </c>
      <c r="N174" s="16" t="s">
        <v>806</v>
      </c>
      <c r="O174" s="16" t="s">
        <v>3</v>
      </c>
      <c r="P174" s="16">
        <v>13522</v>
      </c>
      <c r="Q174" s="16">
        <v>907139.55599999998</v>
      </c>
      <c r="R174" s="16">
        <v>117094.428311999</v>
      </c>
      <c r="S174" s="16">
        <v>8800216.0526315793</v>
      </c>
      <c r="T174" s="16">
        <v>5759747.9824561402</v>
      </c>
      <c r="U174" s="16">
        <v>3040468.0701754298</v>
      </c>
      <c r="V174" s="16">
        <v>0.34549925274462101</v>
      </c>
      <c r="W174" s="16">
        <v>5742853.1736850403</v>
      </c>
      <c r="X174" s="16">
        <v>2151247.3532374101</v>
      </c>
      <c r="Y174" s="16">
        <v>3591605.8204476298</v>
      </c>
      <c r="Z174" s="16">
        <v>0.62540443083328701</v>
      </c>
      <c r="AA174" s="16">
        <v>150936.710526315</v>
      </c>
      <c r="AB174" s="16">
        <v>150936.710526315</v>
      </c>
      <c r="AC174" s="16">
        <v>0</v>
      </c>
      <c r="AD174" s="16">
        <v>0</v>
      </c>
      <c r="AE174" s="16">
        <v>3094.3450249340999</v>
      </c>
      <c r="AF174" s="16">
        <v>3094.3450249340999</v>
      </c>
      <c r="AG174" s="16">
        <v>0</v>
      </c>
      <c r="AH174" s="16">
        <v>0</v>
      </c>
      <c r="AI174" s="16">
        <v>2567371.83613563</v>
      </c>
      <c r="AJ174" s="16">
        <v>-1024233.984312</v>
      </c>
      <c r="AK174" s="16">
        <v>3094.3450249340999</v>
      </c>
      <c r="AL174" s="16">
        <v>3094.3450249340999</v>
      </c>
      <c r="AM174" s="16">
        <v>3094.3450249340999</v>
      </c>
      <c r="AN174" s="16">
        <v>3094.3450249340999</v>
      </c>
      <c r="AO174" s="16">
        <v>3094.3450249340999</v>
      </c>
      <c r="AP174" s="16">
        <v>3094.3450249340999</v>
      </c>
      <c r="AQ174" s="16">
        <v>3094.3450249340999</v>
      </c>
      <c r="AR174" s="16">
        <v>3094.3450249340999</v>
      </c>
      <c r="AS174" s="16">
        <v>3094.3450249340999</v>
      </c>
      <c r="AT174" s="16">
        <v>3094.3450249340999</v>
      </c>
      <c r="AU174" s="16">
        <v>150936.710526315</v>
      </c>
      <c r="AV174" s="16">
        <v>150936.710526315</v>
      </c>
      <c r="AW174" s="16">
        <v>150936.710526315</v>
      </c>
      <c r="AX174" s="16">
        <v>150936.710526315</v>
      </c>
      <c r="AY174" s="16">
        <v>150936.710526315</v>
      </c>
      <c r="AZ174" s="16">
        <v>150936.710526315</v>
      </c>
      <c r="BA174" s="16">
        <v>150936.710526315</v>
      </c>
      <c r="BB174" s="16">
        <v>150936.710526315</v>
      </c>
      <c r="BC174" s="16">
        <v>150936.710526315</v>
      </c>
      <c r="BD174" s="16">
        <v>150936.710526315</v>
      </c>
    </row>
    <row r="175" spans="1:56" x14ac:dyDescent="0.25">
      <c r="A175" s="16" t="s">
        <v>697</v>
      </c>
      <c r="B175" s="16">
        <v>13530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 t="s">
        <v>797</v>
      </c>
      <c r="N175" s="16" t="s">
        <v>806</v>
      </c>
      <c r="O175" s="16" t="s">
        <v>3</v>
      </c>
      <c r="P175" s="16">
        <v>13530</v>
      </c>
      <c r="Q175" s="16">
        <v>500000</v>
      </c>
      <c r="R175" s="16">
        <v>39031.476103999899</v>
      </c>
      <c r="S175" s="16">
        <v>4375218.1578947399</v>
      </c>
      <c r="T175" s="16">
        <v>4018034.9122807002</v>
      </c>
      <c r="U175" s="16">
        <v>357183.24561403401</v>
      </c>
      <c r="V175" s="16">
        <v>8.1637813869812406E-2</v>
      </c>
      <c r="W175" s="16">
        <v>855585.12903760094</v>
      </c>
      <c r="X175" s="16">
        <v>412548.107863874</v>
      </c>
      <c r="Y175" s="16">
        <v>443037.02117372601</v>
      </c>
      <c r="Z175" s="16">
        <v>0.517817580200433</v>
      </c>
      <c r="AA175" s="16">
        <v>507973.42105263099</v>
      </c>
      <c r="AB175" s="16">
        <v>507973.42105263099</v>
      </c>
      <c r="AC175" s="16">
        <v>0</v>
      </c>
      <c r="AD175" s="16">
        <v>0</v>
      </c>
      <c r="AE175" s="16">
        <v>8264.7455441893799</v>
      </c>
      <c r="AF175" s="16">
        <v>8264.7455441893799</v>
      </c>
      <c r="AG175" s="16">
        <v>0</v>
      </c>
      <c r="AH175" s="16">
        <v>0</v>
      </c>
      <c r="AI175" s="16">
        <v>-95994.454930273598</v>
      </c>
      <c r="AJ175" s="16">
        <v>-539031.476104</v>
      </c>
      <c r="AK175" s="16">
        <v>8264.7455441893799</v>
      </c>
      <c r="AL175" s="16">
        <v>8264.7455441893799</v>
      </c>
      <c r="AM175" s="16">
        <v>8264.7455441893799</v>
      </c>
      <c r="AN175" s="16">
        <v>8264.7455441893799</v>
      </c>
      <c r="AO175" s="16">
        <v>8264.7455441893799</v>
      </c>
      <c r="AP175" s="16">
        <v>8264.7455441893799</v>
      </c>
      <c r="AQ175" s="16">
        <v>8264.7455441893799</v>
      </c>
      <c r="AR175" s="16">
        <v>8264.7455441893799</v>
      </c>
      <c r="AS175" s="16">
        <v>8264.7455441893799</v>
      </c>
      <c r="AT175" s="16">
        <v>8264.7455441893799</v>
      </c>
      <c r="AU175" s="16">
        <v>507973.42105263099</v>
      </c>
      <c r="AV175" s="16">
        <v>507973.42105263099</v>
      </c>
      <c r="AW175" s="16">
        <v>507973.42105263099</v>
      </c>
      <c r="AX175" s="16">
        <v>507973.42105263099</v>
      </c>
      <c r="AY175" s="16">
        <v>507973.42105263099</v>
      </c>
      <c r="AZ175" s="16">
        <v>507973.42105263099</v>
      </c>
      <c r="BA175" s="16">
        <v>507973.42105263099</v>
      </c>
      <c r="BB175" s="16">
        <v>507973.42105263099</v>
      </c>
      <c r="BC175" s="16">
        <v>507973.42105263099</v>
      </c>
      <c r="BD175" s="16">
        <v>507973.42105263099</v>
      </c>
    </row>
    <row r="176" spans="1:56" x14ac:dyDescent="0.25">
      <c r="A176" s="16" t="s">
        <v>893</v>
      </c>
      <c r="B176" s="16">
        <v>13533</v>
      </c>
      <c r="C176" s="16">
        <v>1</v>
      </c>
      <c r="D176" s="16">
        <v>1</v>
      </c>
      <c r="E176" s="16">
        <v>1</v>
      </c>
      <c r="F176" s="16">
        <v>1</v>
      </c>
      <c r="G176" s="16">
        <v>1</v>
      </c>
      <c r="H176" s="16">
        <v>1</v>
      </c>
      <c r="I176" s="16">
        <v>1</v>
      </c>
      <c r="J176" s="16">
        <v>1</v>
      </c>
      <c r="K176" s="16">
        <v>1</v>
      </c>
      <c r="L176" s="16">
        <v>1</v>
      </c>
      <c r="M176" s="16" t="s">
        <v>797</v>
      </c>
      <c r="N176" s="16" t="s">
        <v>806</v>
      </c>
      <c r="O176" s="16" t="s">
        <v>3</v>
      </c>
      <c r="P176" s="16">
        <v>13533</v>
      </c>
      <c r="Q176" s="16">
        <v>580000</v>
      </c>
      <c r="R176" s="16">
        <v>28133.477118120001</v>
      </c>
      <c r="S176" s="16">
        <v>24271999.912280601</v>
      </c>
      <c r="T176" s="16">
        <v>6729578.8157894704</v>
      </c>
      <c r="U176" s="16">
        <v>17542421.096491199</v>
      </c>
      <c r="V176" s="16">
        <v>0.72274312623144898</v>
      </c>
      <c r="W176" s="16">
        <v>13096962.015075499</v>
      </c>
      <c r="X176" s="16">
        <v>2802469.8543751799</v>
      </c>
      <c r="Y176" s="16">
        <v>10294492.160700301</v>
      </c>
      <c r="Z176" s="16">
        <v>0.78602138029038005</v>
      </c>
      <c r="AA176" s="16">
        <v>18835623.596491199</v>
      </c>
      <c r="AB176" s="16">
        <v>3671384.9122807002</v>
      </c>
      <c r="AC176" s="16">
        <v>15164238.6842105</v>
      </c>
      <c r="AD176" s="16">
        <v>0.80508291145908095</v>
      </c>
      <c r="AE176" s="16">
        <v>9254422.6012219395</v>
      </c>
      <c r="AF176" s="16">
        <v>1765960.9664903199</v>
      </c>
      <c r="AG176" s="16">
        <v>7488461.6347316196</v>
      </c>
      <c r="AH176" s="16">
        <v>0.80917653725288596</v>
      </c>
      <c r="AI176" s="16">
        <v>9686358.6835822407</v>
      </c>
      <c r="AJ176" s="16">
        <v>6880328.1576135</v>
      </c>
      <c r="AK176" s="16">
        <v>1765960.9664903199</v>
      </c>
      <c r="AL176" s="16">
        <v>1765960.9664903199</v>
      </c>
      <c r="AM176" s="16">
        <v>1765960.9664903199</v>
      </c>
      <c r="AN176" s="16">
        <v>1765960.9664903199</v>
      </c>
      <c r="AO176" s="16">
        <v>1765960.9664903199</v>
      </c>
      <c r="AP176" s="16">
        <v>1765960.9664903199</v>
      </c>
      <c r="AQ176" s="16">
        <v>1765960.9664903199</v>
      </c>
      <c r="AR176" s="16">
        <v>1765960.9664903199</v>
      </c>
      <c r="AS176" s="16">
        <v>1765960.9664903199</v>
      </c>
      <c r="AT176" s="16">
        <v>1765960.9664903199</v>
      </c>
      <c r="AU176" s="16">
        <v>3671384.9122807002</v>
      </c>
      <c r="AV176" s="16">
        <v>3671384.9122807002</v>
      </c>
      <c r="AW176" s="16">
        <v>3671384.9122807002</v>
      </c>
      <c r="AX176" s="16">
        <v>3671384.9122807002</v>
      </c>
      <c r="AY176" s="16">
        <v>3671384.9122807002</v>
      </c>
      <c r="AZ176" s="16">
        <v>3671384.9122807002</v>
      </c>
      <c r="BA176" s="16">
        <v>3671384.9122807002</v>
      </c>
      <c r="BB176" s="16">
        <v>3671384.9122807002</v>
      </c>
      <c r="BC176" s="16">
        <v>3671384.9122807002</v>
      </c>
      <c r="BD176" s="16">
        <v>3671384.9122807002</v>
      </c>
    </row>
    <row r="177" spans="1:56" x14ac:dyDescent="0.25">
      <c r="A177" s="16" t="s">
        <v>701</v>
      </c>
      <c r="B177" s="16">
        <v>13538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 t="s">
        <v>797</v>
      </c>
      <c r="N177" s="16" t="s">
        <v>806</v>
      </c>
      <c r="O177" s="16" t="s">
        <v>3</v>
      </c>
      <c r="P177" s="16">
        <v>13538</v>
      </c>
      <c r="Q177" s="16">
        <v>2647467.0070000002</v>
      </c>
      <c r="R177" s="16">
        <v>39031.476103999899</v>
      </c>
      <c r="S177" s="16">
        <v>3533317.8070175401</v>
      </c>
      <c r="T177" s="16">
        <v>2508713.8596491199</v>
      </c>
      <c r="U177" s="16">
        <v>1024603.94736842</v>
      </c>
      <c r="V177" s="16">
        <v>0.28998352351250301</v>
      </c>
      <c r="W177" s="16">
        <v>2817781.2968534702</v>
      </c>
      <c r="X177" s="16">
        <v>1375398.76792632</v>
      </c>
      <c r="Y177" s="16">
        <v>1442382.5289271399</v>
      </c>
      <c r="Z177" s="16">
        <v>0.51188590489184205</v>
      </c>
      <c r="AA177" s="16">
        <v>15354.298245614</v>
      </c>
      <c r="AB177" s="16">
        <v>15354.298245614</v>
      </c>
      <c r="AC177" s="16">
        <v>0</v>
      </c>
      <c r="AD177" s="16">
        <v>0</v>
      </c>
      <c r="AE177" s="16">
        <v>1098.5709306096801</v>
      </c>
      <c r="AF177" s="16">
        <v>1098.5709306096801</v>
      </c>
      <c r="AG177" s="16">
        <v>0</v>
      </c>
      <c r="AH177" s="16">
        <v>0</v>
      </c>
      <c r="AI177" s="16">
        <v>-1244115.9539950299</v>
      </c>
      <c r="AJ177" s="16">
        <v>-2686498.4829221801</v>
      </c>
      <c r="AK177" s="16">
        <v>1098.5709306096801</v>
      </c>
      <c r="AL177" s="16">
        <v>1098.5709306096801</v>
      </c>
      <c r="AM177" s="16">
        <v>1098.5709306096801</v>
      </c>
      <c r="AN177" s="16">
        <v>1098.5709306096801</v>
      </c>
      <c r="AO177" s="16">
        <v>1098.5709306096801</v>
      </c>
      <c r="AP177" s="16">
        <v>1098.5709306096801</v>
      </c>
      <c r="AQ177" s="16">
        <v>1098.5709306096801</v>
      </c>
      <c r="AR177" s="16">
        <v>1098.5709306096801</v>
      </c>
      <c r="AS177" s="16">
        <v>1098.5709306096801</v>
      </c>
      <c r="AT177" s="16">
        <v>1098.5709306096801</v>
      </c>
      <c r="AU177" s="16">
        <v>15354.298245614</v>
      </c>
      <c r="AV177" s="16">
        <v>15354.298245614</v>
      </c>
      <c r="AW177" s="16">
        <v>15354.298245614</v>
      </c>
      <c r="AX177" s="16">
        <v>15354.298245614</v>
      </c>
      <c r="AY177" s="16">
        <v>15354.298245614</v>
      </c>
      <c r="AZ177" s="16">
        <v>15354.298245614</v>
      </c>
      <c r="BA177" s="16">
        <v>15354.298245614</v>
      </c>
      <c r="BB177" s="16">
        <v>15354.298245614</v>
      </c>
      <c r="BC177" s="16">
        <v>15354.298245614</v>
      </c>
      <c r="BD177" s="16">
        <v>15354.298245614</v>
      </c>
    </row>
    <row r="178" spans="1:56" x14ac:dyDescent="0.25">
      <c r="A178" s="16" t="s">
        <v>702</v>
      </c>
      <c r="B178" s="16">
        <v>13539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 t="s">
        <v>797</v>
      </c>
      <c r="N178" s="16" t="s">
        <v>806</v>
      </c>
      <c r="O178" s="16" t="s">
        <v>3</v>
      </c>
      <c r="P178" s="16">
        <v>13539</v>
      </c>
      <c r="Q178" s="16">
        <v>500000</v>
      </c>
      <c r="R178" s="16">
        <v>39031.476103999899</v>
      </c>
      <c r="S178" s="16">
        <v>4924195.5263157804</v>
      </c>
      <c r="T178" s="16">
        <v>3643189.8684210498</v>
      </c>
      <c r="U178" s="16">
        <v>1281005.6578947301</v>
      </c>
      <c r="V178" s="16">
        <v>0.260145165042454</v>
      </c>
      <c r="W178" s="16">
        <v>2937862.1880839602</v>
      </c>
      <c r="X178" s="16">
        <v>1649794.80136325</v>
      </c>
      <c r="Y178" s="16">
        <v>1288067.38672071</v>
      </c>
      <c r="Z178" s="16">
        <v>0.4384369668343</v>
      </c>
      <c r="AA178" s="16">
        <v>112731.57894736801</v>
      </c>
      <c r="AB178" s="16">
        <v>112731.57894736801</v>
      </c>
      <c r="AC178" s="16">
        <v>0</v>
      </c>
      <c r="AD178" s="16">
        <v>0</v>
      </c>
      <c r="AE178" s="16">
        <v>2530.6291519545098</v>
      </c>
      <c r="AF178" s="16">
        <v>2530.6291519545098</v>
      </c>
      <c r="AG178" s="16">
        <v>0</v>
      </c>
      <c r="AH178" s="16">
        <v>0</v>
      </c>
      <c r="AI178" s="16">
        <v>749035.91061671404</v>
      </c>
      <c r="AJ178" s="16">
        <v>-539031.476104</v>
      </c>
      <c r="AK178" s="16">
        <v>2530.6291519545098</v>
      </c>
      <c r="AL178" s="16">
        <v>2530.6291519545098</v>
      </c>
      <c r="AM178" s="16">
        <v>2530.6291519545098</v>
      </c>
      <c r="AN178" s="16">
        <v>2530.6291519545098</v>
      </c>
      <c r="AO178" s="16">
        <v>2530.6291519545098</v>
      </c>
      <c r="AP178" s="16">
        <v>2530.6291519545098</v>
      </c>
      <c r="AQ178" s="16">
        <v>2530.6291519545098</v>
      </c>
      <c r="AR178" s="16">
        <v>2530.6291519545098</v>
      </c>
      <c r="AS178" s="16">
        <v>2530.6291519545098</v>
      </c>
      <c r="AT178" s="16">
        <v>2530.6291519545098</v>
      </c>
      <c r="AU178" s="16">
        <v>112731.57894736801</v>
      </c>
      <c r="AV178" s="16">
        <v>112731.57894736801</v>
      </c>
      <c r="AW178" s="16">
        <v>112731.57894736801</v>
      </c>
      <c r="AX178" s="16">
        <v>112731.57894736801</v>
      </c>
      <c r="AY178" s="16">
        <v>112731.57894736801</v>
      </c>
      <c r="AZ178" s="16">
        <v>112731.57894736801</v>
      </c>
      <c r="BA178" s="16">
        <v>112731.57894736801</v>
      </c>
      <c r="BB178" s="16">
        <v>112731.57894736801</v>
      </c>
      <c r="BC178" s="16">
        <v>112731.57894736801</v>
      </c>
      <c r="BD178" s="16">
        <v>112731.57894736801</v>
      </c>
    </row>
    <row r="179" spans="1:56" x14ac:dyDescent="0.25">
      <c r="A179" s="16" t="s">
        <v>447</v>
      </c>
      <c r="B179" s="16">
        <v>13540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1</v>
      </c>
      <c r="L179" s="16">
        <v>1</v>
      </c>
      <c r="M179" s="16" t="s">
        <v>797</v>
      </c>
      <c r="N179" s="16" t="s">
        <v>806</v>
      </c>
      <c r="O179" s="16" t="s">
        <v>3</v>
      </c>
      <c r="P179" s="16">
        <v>13540</v>
      </c>
      <c r="Q179" s="16">
        <v>109560</v>
      </c>
      <c r="R179" s="16">
        <v>28133.477118120001</v>
      </c>
      <c r="S179" s="16">
        <v>8264386.9736842001</v>
      </c>
      <c r="T179" s="16">
        <v>4423331.8421052601</v>
      </c>
      <c r="U179" s="16">
        <v>3841055.13157894</v>
      </c>
      <c r="V179" s="16">
        <v>0.46477193575394998</v>
      </c>
      <c r="W179" s="16">
        <v>1667384.49281815</v>
      </c>
      <c r="X179" s="16">
        <v>873379.77251455002</v>
      </c>
      <c r="Y179" s="16">
        <v>794004.72030360403</v>
      </c>
      <c r="Z179" s="16">
        <v>0.47619773586931002</v>
      </c>
      <c r="AA179" s="16">
        <v>6531106.3596491199</v>
      </c>
      <c r="AB179" s="16">
        <v>3278901.5350877098</v>
      </c>
      <c r="AC179" s="16">
        <v>3252204.8245613999</v>
      </c>
      <c r="AD179" s="16">
        <v>0.49795618773786499</v>
      </c>
      <c r="AE179" s="16">
        <v>497492.21611957002</v>
      </c>
      <c r="AF179" s="16">
        <v>249340.59901349599</v>
      </c>
      <c r="AG179" s="16">
        <v>248151.61710607301</v>
      </c>
      <c r="AH179" s="16">
        <v>0.498805024612549</v>
      </c>
      <c r="AI179" s="16">
        <v>656311.24318548397</v>
      </c>
      <c r="AJ179" s="16">
        <v>110458.13998795301</v>
      </c>
      <c r="AK179" s="16">
        <v>497492.21611957002</v>
      </c>
      <c r="AL179" s="16">
        <v>497492.21611957002</v>
      </c>
      <c r="AM179" s="16">
        <v>497492.21611957002</v>
      </c>
      <c r="AN179" s="16">
        <v>497492.21611957002</v>
      </c>
      <c r="AO179" s="16">
        <v>497492.21611957002</v>
      </c>
      <c r="AP179" s="16">
        <v>497492.21611957002</v>
      </c>
      <c r="AQ179" s="16">
        <v>497492.21611957002</v>
      </c>
      <c r="AR179" s="16">
        <v>497492.21611957002</v>
      </c>
      <c r="AS179" s="16">
        <v>249340.59901349599</v>
      </c>
      <c r="AT179" s="16">
        <v>249340.59901349599</v>
      </c>
      <c r="AU179" s="16">
        <v>6531106.3596491199</v>
      </c>
      <c r="AV179" s="16">
        <v>6531106.3596491199</v>
      </c>
      <c r="AW179" s="16">
        <v>6531106.3596491199</v>
      </c>
      <c r="AX179" s="16">
        <v>6531106.3596491199</v>
      </c>
      <c r="AY179" s="16">
        <v>6531106.3596491199</v>
      </c>
      <c r="AZ179" s="16">
        <v>6531106.3596491199</v>
      </c>
      <c r="BA179" s="16">
        <v>6531106.3596491199</v>
      </c>
      <c r="BB179" s="16">
        <v>6531106.3596491199</v>
      </c>
      <c r="BC179" s="16">
        <v>3278901.5350877098</v>
      </c>
      <c r="BD179" s="16">
        <v>3278901.5350877098</v>
      </c>
    </row>
    <row r="180" spans="1:56" x14ac:dyDescent="0.25">
      <c r="A180" s="16" t="s">
        <v>704</v>
      </c>
      <c r="B180" s="16">
        <v>13544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 t="s">
        <v>797</v>
      </c>
      <c r="N180" s="16" t="s">
        <v>806</v>
      </c>
      <c r="O180" s="16" t="s">
        <v>3</v>
      </c>
      <c r="P180" s="16">
        <v>13544</v>
      </c>
      <c r="Q180" s="16">
        <v>2130000</v>
      </c>
      <c r="R180" s="16">
        <v>39031.476103999899</v>
      </c>
      <c r="S180" s="16">
        <v>1584684.4298245599</v>
      </c>
      <c r="T180" s="16">
        <v>1163415.35087719</v>
      </c>
      <c r="U180" s="16">
        <v>421269.07894736802</v>
      </c>
      <c r="V180" s="16">
        <v>0.2658378356087</v>
      </c>
      <c r="W180" s="16">
        <v>1088415.878338</v>
      </c>
      <c r="X180" s="16">
        <v>619572.16349732003</v>
      </c>
      <c r="Y180" s="16">
        <v>468843.71484068799</v>
      </c>
      <c r="Z180" s="16">
        <v>0.43075787864892601</v>
      </c>
      <c r="AA180" s="16">
        <v>3133.2456140350801</v>
      </c>
      <c r="AB180" s="16">
        <v>3133.2456140350801</v>
      </c>
      <c r="AC180" s="16">
        <v>0</v>
      </c>
      <c r="AD180" s="16">
        <v>0</v>
      </c>
      <c r="AE180" s="16">
        <v>60.821542913224697</v>
      </c>
      <c r="AF180" s="16">
        <v>60.821542913224697</v>
      </c>
      <c r="AG180" s="16">
        <v>0</v>
      </c>
      <c r="AH180" s="16">
        <v>0</v>
      </c>
      <c r="AI180" s="16">
        <v>-1700187.76126331</v>
      </c>
      <c r="AJ180" s="16">
        <v>-2169031.4761040001</v>
      </c>
      <c r="AK180" s="16">
        <v>60.821542913224697</v>
      </c>
      <c r="AL180" s="16">
        <v>60.821542913224697</v>
      </c>
      <c r="AM180" s="16">
        <v>60.821542913224697</v>
      </c>
      <c r="AN180" s="16">
        <v>60.821542913224697</v>
      </c>
      <c r="AO180" s="16">
        <v>60.821542913224697</v>
      </c>
      <c r="AP180" s="16">
        <v>60.821542913224697</v>
      </c>
      <c r="AQ180" s="16">
        <v>60.821542913224697</v>
      </c>
      <c r="AR180" s="16">
        <v>60.821542913224697</v>
      </c>
      <c r="AS180" s="16">
        <v>60.821542913224697</v>
      </c>
      <c r="AT180" s="16">
        <v>60.821542913224697</v>
      </c>
      <c r="AU180" s="16">
        <v>3133.2456140350801</v>
      </c>
      <c r="AV180" s="16">
        <v>3133.2456140350801</v>
      </c>
      <c r="AW180" s="16">
        <v>3133.2456140350801</v>
      </c>
      <c r="AX180" s="16">
        <v>3133.2456140350801</v>
      </c>
      <c r="AY180" s="16">
        <v>3133.2456140350801</v>
      </c>
      <c r="AZ180" s="16">
        <v>3133.2456140350801</v>
      </c>
      <c r="BA180" s="16">
        <v>3133.2456140350801</v>
      </c>
      <c r="BB180" s="16">
        <v>3133.2456140350801</v>
      </c>
      <c r="BC180" s="16">
        <v>3133.2456140350801</v>
      </c>
      <c r="BD180" s="16">
        <v>3133.2456140350801</v>
      </c>
    </row>
    <row r="181" spans="1:56" x14ac:dyDescent="0.25">
      <c r="A181" s="16" t="s">
        <v>707</v>
      </c>
      <c r="B181" s="16">
        <v>13572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 t="s">
        <v>797</v>
      </c>
      <c r="N181" s="16" t="s">
        <v>806</v>
      </c>
      <c r="O181" s="16" t="s">
        <v>3</v>
      </c>
      <c r="P181" s="16">
        <v>13572</v>
      </c>
      <c r="Q181" s="16">
        <v>1081660.986</v>
      </c>
      <c r="R181" s="16">
        <v>58547.2141559999</v>
      </c>
      <c r="S181" s="16">
        <v>3297472.7631578902</v>
      </c>
      <c r="T181" s="16">
        <v>2743562.1491228002</v>
      </c>
      <c r="U181" s="16">
        <v>553910.61403508903</v>
      </c>
      <c r="V181" s="16">
        <v>0.16798034550090499</v>
      </c>
      <c r="W181" s="16">
        <v>2709319.4265971398</v>
      </c>
      <c r="X181" s="16">
        <v>1033855.67170482</v>
      </c>
      <c r="Y181" s="16">
        <v>1675463.7548923099</v>
      </c>
      <c r="Z181" s="16">
        <v>0.61840761131538802</v>
      </c>
      <c r="AA181" s="16">
        <v>2245.6140350877099</v>
      </c>
      <c r="AB181" s="16">
        <v>2245.6140350877099</v>
      </c>
      <c r="AC181" s="16">
        <v>0</v>
      </c>
      <c r="AD181" s="16">
        <v>0</v>
      </c>
      <c r="AE181" s="16">
        <v>39.033588493300996</v>
      </c>
      <c r="AF181" s="16">
        <v>39.033588493300996</v>
      </c>
      <c r="AG181" s="16">
        <v>0</v>
      </c>
      <c r="AH181" s="16">
        <v>0</v>
      </c>
      <c r="AI181" s="16">
        <v>535255.55513631599</v>
      </c>
      <c r="AJ181" s="16">
        <v>-1140208.199756</v>
      </c>
      <c r="AK181" s="16">
        <v>39.033588493300996</v>
      </c>
      <c r="AL181" s="16">
        <v>39.033588493300996</v>
      </c>
      <c r="AM181" s="16">
        <v>39.033588493300996</v>
      </c>
      <c r="AN181" s="16">
        <v>39.033588493300996</v>
      </c>
      <c r="AO181" s="16">
        <v>39.033588493300996</v>
      </c>
      <c r="AP181" s="16">
        <v>39.033588493300996</v>
      </c>
      <c r="AQ181" s="16">
        <v>39.033588493300996</v>
      </c>
      <c r="AR181" s="16">
        <v>39.033588493300996</v>
      </c>
      <c r="AS181" s="16">
        <v>39.033588493300996</v>
      </c>
      <c r="AT181" s="16">
        <v>39.033588493300996</v>
      </c>
      <c r="AU181" s="16">
        <v>2245.6140350877099</v>
      </c>
      <c r="AV181" s="16">
        <v>2245.6140350877099</v>
      </c>
      <c r="AW181" s="16">
        <v>2245.6140350877099</v>
      </c>
      <c r="AX181" s="16">
        <v>2245.6140350877099</v>
      </c>
      <c r="AY181" s="16">
        <v>2245.6140350877099</v>
      </c>
      <c r="AZ181" s="16">
        <v>2245.6140350877099</v>
      </c>
      <c r="BA181" s="16">
        <v>2245.6140350877099</v>
      </c>
      <c r="BB181" s="16">
        <v>2245.6140350877099</v>
      </c>
      <c r="BC181" s="16">
        <v>2245.6140350877099</v>
      </c>
      <c r="BD181" s="16">
        <v>2245.6140350877099</v>
      </c>
    </row>
    <row r="182" spans="1:56" x14ac:dyDescent="0.25">
      <c r="A182" s="16" t="s">
        <v>708</v>
      </c>
      <c r="B182" s="16">
        <v>13573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 t="s">
        <v>797</v>
      </c>
      <c r="N182" s="16" t="s">
        <v>806</v>
      </c>
      <c r="O182" s="16" t="s">
        <v>3</v>
      </c>
      <c r="P182" s="16">
        <v>13573</v>
      </c>
      <c r="Q182" s="16">
        <v>380000</v>
      </c>
      <c r="R182" s="16">
        <v>39031.476103999899</v>
      </c>
      <c r="S182" s="16">
        <v>3447841.5350877098</v>
      </c>
      <c r="T182" s="16">
        <v>2967249.9999999902</v>
      </c>
      <c r="U182" s="16">
        <v>480591.53508772003</v>
      </c>
      <c r="V182" s="16">
        <v>0.139389101905315</v>
      </c>
      <c r="W182" s="16">
        <v>1313519.0493042499</v>
      </c>
      <c r="X182" s="16">
        <v>529707.11696173495</v>
      </c>
      <c r="Y182" s="16">
        <v>783811.93234252196</v>
      </c>
      <c r="Z182" s="16">
        <v>0.59672673400335496</v>
      </c>
      <c r="AA182" s="16">
        <v>41343.728070175399</v>
      </c>
      <c r="AB182" s="16">
        <v>41343.728070175399</v>
      </c>
      <c r="AC182" s="16">
        <v>0</v>
      </c>
      <c r="AD182" s="16">
        <v>0</v>
      </c>
      <c r="AE182" s="16">
        <v>701.88338881325399</v>
      </c>
      <c r="AF182" s="16">
        <v>701.88338881325399</v>
      </c>
      <c r="AG182" s="16">
        <v>0</v>
      </c>
      <c r="AH182" s="16">
        <v>0</v>
      </c>
      <c r="AI182" s="16">
        <v>364780.45623852097</v>
      </c>
      <c r="AJ182" s="16">
        <v>-419031.476104</v>
      </c>
      <c r="AK182" s="16">
        <v>701.88338881325399</v>
      </c>
      <c r="AL182" s="16">
        <v>701.88338881325399</v>
      </c>
      <c r="AM182" s="16">
        <v>701.88338881325399</v>
      </c>
      <c r="AN182" s="16">
        <v>701.88338881325399</v>
      </c>
      <c r="AO182" s="16">
        <v>701.88338881325399</v>
      </c>
      <c r="AP182" s="16">
        <v>701.88338881325399</v>
      </c>
      <c r="AQ182" s="16">
        <v>701.88338881325399</v>
      </c>
      <c r="AR182" s="16">
        <v>701.88338881325399</v>
      </c>
      <c r="AS182" s="16">
        <v>701.88338881325399</v>
      </c>
      <c r="AT182" s="16">
        <v>701.88338881325399</v>
      </c>
      <c r="AU182" s="16">
        <v>41343.728070175399</v>
      </c>
      <c r="AV182" s="16">
        <v>41343.728070175399</v>
      </c>
      <c r="AW182" s="16">
        <v>41343.728070175399</v>
      </c>
      <c r="AX182" s="16">
        <v>41343.728070175399</v>
      </c>
      <c r="AY182" s="16">
        <v>41343.728070175399</v>
      </c>
      <c r="AZ182" s="16">
        <v>41343.728070175399</v>
      </c>
      <c r="BA182" s="16">
        <v>41343.728070175399</v>
      </c>
      <c r="BB182" s="16">
        <v>41343.728070175399</v>
      </c>
      <c r="BC182" s="16">
        <v>41343.728070175399</v>
      </c>
      <c r="BD182" s="16">
        <v>41343.728070175399</v>
      </c>
    </row>
    <row r="183" spans="1:56" x14ac:dyDescent="0.25">
      <c r="A183" s="16" t="s">
        <v>575</v>
      </c>
      <c r="B183" s="16">
        <v>13574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 t="s">
        <v>797</v>
      </c>
      <c r="N183" s="16" t="s">
        <v>806</v>
      </c>
      <c r="O183" s="16" t="s">
        <v>3</v>
      </c>
      <c r="P183" s="16">
        <v>13574</v>
      </c>
      <c r="Q183" s="16">
        <v>1013473.151</v>
      </c>
      <c r="R183" s="16">
        <v>39031.476103999899</v>
      </c>
      <c r="S183" s="16">
        <v>3370923.0263157799</v>
      </c>
      <c r="T183" s="16">
        <v>2563282.2368421</v>
      </c>
      <c r="U183" s="16">
        <v>807640.78947368404</v>
      </c>
      <c r="V183" s="16">
        <v>0.23959039799149101</v>
      </c>
      <c r="W183" s="16">
        <v>2197648.43296642</v>
      </c>
      <c r="X183" s="16">
        <v>982287.44026324304</v>
      </c>
      <c r="Y183" s="16">
        <v>1215360.9927031801</v>
      </c>
      <c r="Z183" s="16">
        <v>0.55302794317408899</v>
      </c>
      <c r="AA183" s="16">
        <v>42536.447368421002</v>
      </c>
      <c r="AB183" s="16">
        <v>38735.9210526315</v>
      </c>
      <c r="AC183" s="16">
        <v>3800.5263157894501</v>
      </c>
      <c r="AD183" s="16">
        <v>8.9347525496709906E-2</v>
      </c>
      <c r="AE183" s="16">
        <v>43906.050715443002</v>
      </c>
      <c r="AF183" s="16">
        <v>37712.780554135199</v>
      </c>
      <c r="AG183" s="16">
        <v>6193.2701613078298</v>
      </c>
      <c r="AH183" s="16">
        <v>0.141057327188151</v>
      </c>
      <c r="AI183" s="16">
        <v>162856.365999184</v>
      </c>
      <c r="AJ183" s="16">
        <v>-1046311.35654269</v>
      </c>
      <c r="AK183" s="16">
        <v>43906.050715443002</v>
      </c>
      <c r="AL183" s="16">
        <v>43906.050715443002</v>
      </c>
      <c r="AM183" s="16">
        <v>43906.050715443002</v>
      </c>
      <c r="AN183" s="16">
        <v>43906.050715443002</v>
      </c>
      <c r="AO183" s="16">
        <v>43906.050715443002</v>
      </c>
      <c r="AP183" s="16">
        <v>43906.050715443002</v>
      </c>
      <c r="AQ183" s="16">
        <v>43906.050715443002</v>
      </c>
      <c r="AR183" s="16">
        <v>43906.050715443002</v>
      </c>
      <c r="AS183" s="16">
        <v>43906.050715443002</v>
      </c>
      <c r="AT183" s="16">
        <v>43906.050715443002</v>
      </c>
      <c r="AU183" s="16">
        <v>42536.447368421002</v>
      </c>
      <c r="AV183" s="16">
        <v>42536.447368421002</v>
      </c>
      <c r="AW183" s="16">
        <v>42536.447368421002</v>
      </c>
      <c r="AX183" s="16">
        <v>42536.447368421002</v>
      </c>
      <c r="AY183" s="16">
        <v>42536.447368421002</v>
      </c>
      <c r="AZ183" s="16">
        <v>42536.447368421002</v>
      </c>
      <c r="BA183" s="16">
        <v>42536.447368421002</v>
      </c>
      <c r="BB183" s="16">
        <v>42536.447368421002</v>
      </c>
      <c r="BC183" s="16">
        <v>42536.447368421002</v>
      </c>
      <c r="BD183" s="16">
        <v>42536.447368421002</v>
      </c>
    </row>
    <row r="184" spans="1:56" x14ac:dyDescent="0.25">
      <c r="A184" s="16" t="s">
        <v>521</v>
      </c>
      <c r="B184" s="16">
        <v>13575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 t="s">
        <v>797</v>
      </c>
      <c r="N184" s="16" t="s">
        <v>806</v>
      </c>
      <c r="O184" s="16" t="s">
        <v>3</v>
      </c>
      <c r="P184" s="16">
        <v>13575</v>
      </c>
      <c r="Q184" s="16">
        <v>380000</v>
      </c>
      <c r="R184" s="16">
        <v>39031.476103999899</v>
      </c>
      <c r="S184" s="16">
        <v>1568317.4561403501</v>
      </c>
      <c r="T184" s="16">
        <v>1137220.3070175401</v>
      </c>
      <c r="U184" s="16">
        <v>431097.14912280597</v>
      </c>
      <c r="V184" s="16">
        <v>0.27487875457545502</v>
      </c>
      <c r="W184" s="16">
        <v>1080762.6792089399</v>
      </c>
      <c r="X184" s="16">
        <v>418451.82046600198</v>
      </c>
      <c r="Y184" s="16">
        <v>662310.85874294699</v>
      </c>
      <c r="Z184" s="16">
        <v>0.61281803256540701</v>
      </c>
      <c r="AA184" s="16">
        <v>52247.192982456101</v>
      </c>
      <c r="AB184" s="16">
        <v>24047.192982456101</v>
      </c>
      <c r="AC184" s="16">
        <v>28200</v>
      </c>
      <c r="AD184" s="16">
        <v>0.53974191512009295</v>
      </c>
      <c r="AE184" s="16">
        <v>108774.39697059699</v>
      </c>
      <c r="AF184" s="16">
        <v>41736.288078550402</v>
      </c>
      <c r="AG184" s="16">
        <v>67038.108892047501</v>
      </c>
      <c r="AH184" s="16">
        <v>0.61630411897542503</v>
      </c>
      <c r="AI184" s="16">
        <v>243279.38263894699</v>
      </c>
      <c r="AJ184" s="16">
        <v>-351993.36721195199</v>
      </c>
      <c r="AK184" s="16">
        <v>108774.39697059699</v>
      </c>
      <c r="AL184" s="16">
        <v>108774.39697059699</v>
      </c>
      <c r="AM184" s="16">
        <v>108774.39697059699</v>
      </c>
      <c r="AN184" s="16">
        <v>108774.39697059699</v>
      </c>
      <c r="AO184" s="16">
        <v>108774.39697059699</v>
      </c>
      <c r="AP184" s="16">
        <v>108774.39697059699</v>
      </c>
      <c r="AQ184" s="16">
        <v>108774.39697059699</v>
      </c>
      <c r="AR184" s="16">
        <v>108774.39697059699</v>
      </c>
      <c r="AS184" s="16">
        <v>108774.39697059699</v>
      </c>
      <c r="AT184" s="16">
        <v>108774.39697059699</v>
      </c>
      <c r="AU184" s="16">
        <v>52247.192982456101</v>
      </c>
      <c r="AV184" s="16">
        <v>52247.192982456101</v>
      </c>
      <c r="AW184" s="16">
        <v>52247.192982456101</v>
      </c>
      <c r="AX184" s="16">
        <v>52247.192982456101</v>
      </c>
      <c r="AY184" s="16">
        <v>52247.192982456101</v>
      </c>
      <c r="AZ184" s="16">
        <v>52247.192982456101</v>
      </c>
      <c r="BA184" s="16">
        <v>52247.192982456101</v>
      </c>
      <c r="BB184" s="16">
        <v>52247.192982456101</v>
      </c>
      <c r="BC184" s="16">
        <v>52247.192982456101</v>
      </c>
      <c r="BD184" s="16">
        <v>52247.192982456101</v>
      </c>
    </row>
    <row r="185" spans="1:56" x14ac:dyDescent="0.25">
      <c r="A185" s="16" t="s">
        <v>300</v>
      </c>
      <c r="B185" s="16">
        <v>13577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1</v>
      </c>
      <c r="I185" s="16">
        <v>1</v>
      </c>
      <c r="J185" s="16">
        <v>1</v>
      </c>
      <c r="K185" s="16">
        <v>1</v>
      </c>
      <c r="L185" s="16">
        <v>1</v>
      </c>
      <c r="M185" s="16" t="s">
        <v>797</v>
      </c>
      <c r="N185" s="16" t="s">
        <v>806</v>
      </c>
      <c r="O185" s="16" t="s">
        <v>3</v>
      </c>
      <c r="P185" s="16">
        <v>13577</v>
      </c>
      <c r="Q185" s="16">
        <v>825660.98600000003</v>
      </c>
      <c r="R185" s="16">
        <v>39031.476103999899</v>
      </c>
      <c r="S185" s="16">
        <v>5035616.5789473597</v>
      </c>
      <c r="T185" s="16">
        <v>2763230.96491228</v>
      </c>
      <c r="U185" s="16">
        <v>2272385.6140350802</v>
      </c>
      <c r="V185" s="16">
        <v>0.45126263654293097</v>
      </c>
      <c r="W185" s="16">
        <v>3705132.2341556498</v>
      </c>
      <c r="X185" s="16">
        <v>1490143.2126647499</v>
      </c>
      <c r="Y185" s="16">
        <v>2214989.0214908901</v>
      </c>
      <c r="Z185" s="16">
        <v>0.59781645606925504</v>
      </c>
      <c r="AA185" s="16">
        <v>1931704.5614034999</v>
      </c>
      <c r="AB185" s="16">
        <v>715485.17543859605</v>
      </c>
      <c r="AC185" s="16">
        <v>1216219.38596491</v>
      </c>
      <c r="AD185" s="16">
        <v>0.62960941867903897</v>
      </c>
      <c r="AE185" s="16">
        <v>1596083.5592589399</v>
      </c>
      <c r="AF185" s="16">
        <v>586831.26674680598</v>
      </c>
      <c r="AG185" s="16">
        <v>1009252.29251214</v>
      </c>
      <c r="AH185" s="16">
        <v>0.632330485868002</v>
      </c>
      <c r="AI185" s="16">
        <v>1350296.5597868899</v>
      </c>
      <c r="AJ185" s="16">
        <v>144559.83080814101</v>
      </c>
      <c r="AK185" s="16">
        <v>1596083.5592589399</v>
      </c>
      <c r="AL185" s="16">
        <v>1596083.5592589399</v>
      </c>
      <c r="AM185" s="16">
        <v>1596083.5592589399</v>
      </c>
      <c r="AN185" s="16">
        <v>1596083.5592589399</v>
      </c>
      <c r="AO185" s="16">
        <v>1596083.5592589399</v>
      </c>
      <c r="AP185" s="16">
        <v>586831.26674680598</v>
      </c>
      <c r="AQ185" s="16">
        <v>586831.26674680598</v>
      </c>
      <c r="AR185" s="16">
        <v>586831.26674680598</v>
      </c>
      <c r="AS185" s="16">
        <v>586831.26674680598</v>
      </c>
      <c r="AT185" s="16">
        <v>586831.26674680598</v>
      </c>
      <c r="AU185" s="16">
        <v>1931704.5614034999</v>
      </c>
      <c r="AV185" s="16">
        <v>1931704.5614034999</v>
      </c>
      <c r="AW185" s="16">
        <v>1931704.5614034999</v>
      </c>
      <c r="AX185" s="16">
        <v>1931704.5614034999</v>
      </c>
      <c r="AY185" s="16">
        <v>1931704.5614034999</v>
      </c>
      <c r="AZ185" s="16">
        <v>715485.17543859605</v>
      </c>
      <c r="BA185" s="16">
        <v>715485.17543859605</v>
      </c>
      <c r="BB185" s="16">
        <v>715485.17543859605</v>
      </c>
      <c r="BC185" s="16">
        <v>715485.17543859605</v>
      </c>
      <c r="BD185" s="16">
        <v>715485.17543859605</v>
      </c>
    </row>
    <row r="186" spans="1:56" x14ac:dyDescent="0.25">
      <c r="A186" s="16" t="s">
        <v>230</v>
      </c>
      <c r="B186" s="16">
        <v>13579</v>
      </c>
      <c r="C186" s="16">
        <v>0</v>
      </c>
      <c r="D186" s="16">
        <v>0</v>
      </c>
      <c r="E186" s="16">
        <v>1</v>
      </c>
      <c r="F186" s="16">
        <v>1</v>
      </c>
      <c r="G186" s="16">
        <v>1</v>
      </c>
      <c r="H186" s="16">
        <v>1</v>
      </c>
      <c r="I186" s="16">
        <v>1</v>
      </c>
      <c r="J186" s="16">
        <v>1</v>
      </c>
      <c r="K186" s="16">
        <v>1</v>
      </c>
      <c r="L186" s="16">
        <v>1</v>
      </c>
      <c r="M186" s="16" t="s">
        <v>797</v>
      </c>
      <c r="N186" s="16" t="s">
        <v>806</v>
      </c>
      <c r="O186" s="16" t="s">
        <v>3</v>
      </c>
      <c r="P186" s="16">
        <v>13579</v>
      </c>
      <c r="Q186" s="16">
        <v>1055546.6810000001</v>
      </c>
      <c r="R186" s="16">
        <v>97578.690259999901</v>
      </c>
      <c r="S186" s="16">
        <v>12549038.9035087</v>
      </c>
      <c r="T186" s="16">
        <v>6929789.2543859603</v>
      </c>
      <c r="U186" s="16">
        <v>5619249.6491227997</v>
      </c>
      <c r="V186" s="16">
        <v>0.44778326789246198</v>
      </c>
      <c r="W186" s="16">
        <v>8124493.76773539</v>
      </c>
      <c r="X186" s="16">
        <v>2313745.7853261102</v>
      </c>
      <c r="Y186" s="16">
        <v>5810747.9824092798</v>
      </c>
      <c r="Z186" s="16">
        <v>0.71521354419463801</v>
      </c>
      <c r="AA186" s="16">
        <v>5327664.4298245599</v>
      </c>
      <c r="AB186" s="16">
        <v>2205739.8684210498</v>
      </c>
      <c r="AC186" s="16">
        <v>3121924.5614035102</v>
      </c>
      <c r="AD186" s="16">
        <v>0.58598370871986605</v>
      </c>
      <c r="AE186" s="16">
        <v>3242339.5815880001</v>
      </c>
      <c r="AF186" s="16">
        <v>760629.20520243305</v>
      </c>
      <c r="AG186" s="16">
        <v>2481710.3763855598</v>
      </c>
      <c r="AH186" s="16">
        <v>0.76540729739668401</v>
      </c>
      <c r="AI186" s="16">
        <v>4657622.6115492797</v>
      </c>
      <c r="AJ186" s="16">
        <v>1328585.0055255599</v>
      </c>
      <c r="AK186" s="16">
        <v>3242339.5815880001</v>
      </c>
      <c r="AL186" s="16">
        <v>3242339.5815880001</v>
      </c>
      <c r="AM186" s="16">
        <v>760629.20520243305</v>
      </c>
      <c r="AN186" s="16">
        <v>760629.20520243305</v>
      </c>
      <c r="AO186" s="16">
        <v>760629.20520243305</v>
      </c>
      <c r="AP186" s="16">
        <v>760629.20520243305</v>
      </c>
      <c r="AQ186" s="16">
        <v>760629.20520243305</v>
      </c>
      <c r="AR186" s="16">
        <v>760629.20520243305</v>
      </c>
      <c r="AS186" s="16">
        <v>760629.20520243305</v>
      </c>
      <c r="AT186" s="16">
        <v>760629.20520243305</v>
      </c>
      <c r="AU186" s="16">
        <v>5327664.4298245599</v>
      </c>
      <c r="AV186" s="16">
        <v>5327664.4298245599</v>
      </c>
      <c r="AW186" s="16">
        <v>2205739.8684210498</v>
      </c>
      <c r="AX186" s="16">
        <v>2205739.8684210498</v>
      </c>
      <c r="AY186" s="16">
        <v>2205739.8684210498</v>
      </c>
      <c r="AZ186" s="16">
        <v>2205739.8684210498</v>
      </c>
      <c r="BA186" s="16">
        <v>2205739.8684210498</v>
      </c>
      <c r="BB186" s="16">
        <v>2205739.8684210498</v>
      </c>
      <c r="BC186" s="16">
        <v>2205739.8684210498</v>
      </c>
      <c r="BD186" s="16">
        <v>2205739.8684210498</v>
      </c>
    </row>
    <row r="187" spans="1:56" x14ac:dyDescent="0.25">
      <c r="A187" s="16" t="s">
        <v>395</v>
      </c>
      <c r="B187" s="16">
        <v>13584</v>
      </c>
      <c r="C187" s="16">
        <v>0</v>
      </c>
      <c r="D187" s="16">
        <v>0</v>
      </c>
      <c r="E187" s="16">
        <v>0</v>
      </c>
      <c r="F187" s="16">
        <v>0</v>
      </c>
      <c r="G187" s="16">
        <v>1</v>
      </c>
      <c r="H187" s="16">
        <v>1</v>
      </c>
      <c r="I187" s="16">
        <v>1</v>
      </c>
      <c r="J187" s="16">
        <v>1</v>
      </c>
      <c r="K187" s="16">
        <v>1</v>
      </c>
      <c r="L187" s="16">
        <v>1</v>
      </c>
      <c r="M187" s="16" t="s">
        <v>797</v>
      </c>
      <c r="N187" s="16" t="s">
        <v>806</v>
      </c>
      <c r="O187" s="16" t="s">
        <v>3</v>
      </c>
      <c r="P187" s="16">
        <v>13584</v>
      </c>
      <c r="Q187" s="16">
        <v>440053.87699999998</v>
      </c>
      <c r="R187" s="16">
        <v>39031.476103999899</v>
      </c>
      <c r="S187" s="16">
        <v>12290130.7017543</v>
      </c>
      <c r="T187" s="16">
        <v>6436277.7631578902</v>
      </c>
      <c r="U187" s="16">
        <v>5853852.9385964898</v>
      </c>
      <c r="V187" s="16">
        <v>0.47630518182860798</v>
      </c>
      <c r="W187" s="16">
        <v>3859103.0644942201</v>
      </c>
      <c r="X187" s="16">
        <v>1649113.8426906101</v>
      </c>
      <c r="Y187" s="16">
        <v>2209989.2218036102</v>
      </c>
      <c r="Z187" s="16">
        <v>0.57266913706883704</v>
      </c>
      <c r="AA187" s="16">
        <v>6457321.05263157</v>
      </c>
      <c r="AB187" s="16">
        <v>2426993.8596491199</v>
      </c>
      <c r="AC187" s="16">
        <v>4030327.1929824501</v>
      </c>
      <c r="AD187" s="16">
        <v>0.62414849132210304</v>
      </c>
      <c r="AE187" s="16">
        <v>949276.600001532</v>
      </c>
      <c r="AF187" s="16">
        <v>349088.11207596998</v>
      </c>
      <c r="AG187" s="16">
        <v>600188.48792556196</v>
      </c>
      <c r="AH187" s="16">
        <v>0.63225880415106905</v>
      </c>
      <c r="AI187" s="16">
        <v>1730903.86869961</v>
      </c>
      <c r="AJ187" s="16">
        <v>121103.13482156199</v>
      </c>
      <c r="AK187" s="16">
        <v>949276.600001532</v>
      </c>
      <c r="AL187" s="16">
        <v>949276.600001532</v>
      </c>
      <c r="AM187" s="16">
        <v>949276.600001532</v>
      </c>
      <c r="AN187" s="16">
        <v>949276.600001532</v>
      </c>
      <c r="AO187" s="16">
        <v>349088.11207596998</v>
      </c>
      <c r="AP187" s="16">
        <v>349088.11207596998</v>
      </c>
      <c r="AQ187" s="16">
        <v>349088.11207596998</v>
      </c>
      <c r="AR187" s="16">
        <v>349088.11207596998</v>
      </c>
      <c r="AS187" s="16">
        <v>349088.11207596998</v>
      </c>
      <c r="AT187" s="16">
        <v>349088.11207596998</v>
      </c>
      <c r="AU187" s="16">
        <v>6457321.05263157</v>
      </c>
      <c r="AV187" s="16">
        <v>6457321.05263157</v>
      </c>
      <c r="AW187" s="16">
        <v>6457321.05263157</v>
      </c>
      <c r="AX187" s="16">
        <v>6457321.05263157</v>
      </c>
      <c r="AY187" s="16">
        <v>2426993.8596491199</v>
      </c>
      <c r="AZ187" s="16">
        <v>2426993.8596491199</v>
      </c>
      <c r="BA187" s="16">
        <v>2426993.8596491199</v>
      </c>
      <c r="BB187" s="16">
        <v>2426993.8596491199</v>
      </c>
      <c r="BC187" s="16">
        <v>2426993.8596491199</v>
      </c>
      <c r="BD187" s="16">
        <v>2426993.8596491199</v>
      </c>
    </row>
    <row r="188" spans="1:56" x14ac:dyDescent="0.25">
      <c r="A188" s="16" t="s">
        <v>477</v>
      </c>
      <c r="B188" s="16">
        <v>13585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 t="s">
        <v>797</v>
      </c>
      <c r="N188" s="16" t="s">
        <v>806</v>
      </c>
      <c r="O188" s="16" t="s">
        <v>3</v>
      </c>
      <c r="P188" s="16">
        <v>13585</v>
      </c>
      <c r="Q188" s="16">
        <v>1129384.517</v>
      </c>
      <c r="R188" s="16">
        <v>78062.952207999901</v>
      </c>
      <c r="S188" s="16">
        <v>4477209.6929824501</v>
      </c>
      <c r="T188" s="16">
        <v>2168225.1754385899</v>
      </c>
      <c r="U188" s="16">
        <v>2308984.5175438598</v>
      </c>
      <c r="V188" s="16">
        <v>0.51571953870352405</v>
      </c>
      <c r="W188" s="16">
        <v>5640694.5088261804</v>
      </c>
      <c r="X188" s="16">
        <v>2570852.35394273</v>
      </c>
      <c r="Y188" s="16">
        <v>3069842.1548834401</v>
      </c>
      <c r="Z188" s="16">
        <v>0.54423123785199901</v>
      </c>
      <c r="AA188" s="16">
        <v>213339.47368421001</v>
      </c>
      <c r="AB188" s="16">
        <v>93497.368421052597</v>
      </c>
      <c r="AC188" s="16">
        <v>119842.10526315701</v>
      </c>
      <c r="AD188" s="16">
        <v>0.56174369981127104</v>
      </c>
      <c r="AE188" s="16">
        <v>171969.08514451099</v>
      </c>
      <c r="AF188" s="16">
        <v>51542.430176326103</v>
      </c>
      <c r="AG188" s="16">
        <v>120426.654968184</v>
      </c>
      <c r="AH188" s="16">
        <v>0.70028083749463799</v>
      </c>
      <c r="AI188" s="16">
        <v>1862394.68525726</v>
      </c>
      <c r="AJ188" s="16">
        <v>-1087020.8146579899</v>
      </c>
      <c r="AK188" s="16">
        <v>171969.08514451099</v>
      </c>
      <c r="AL188" s="16">
        <v>171969.08514451099</v>
      </c>
      <c r="AM188" s="16">
        <v>171969.08514451099</v>
      </c>
      <c r="AN188" s="16">
        <v>171969.08514451099</v>
      </c>
      <c r="AO188" s="16">
        <v>171969.08514451099</v>
      </c>
      <c r="AP188" s="16">
        <v>171969.08514451099</v>
      </c>
      <c r="AQ188" s="16">
        <v>171969.08514451099</v>
      </c>
      <c r="AR188" s="16">
        <v>171969.08514451099</v>
      </c>
      <c r="AS188" s="16">
        <v>171969.08514451099</v>
      </c>
      <c r="AT188" s="16">
        <v>171969.08514451099</v>
      </c>
      <c r="AU188" s="16">
        <v>213339.47368421001</v>
      </c>
      <c r="AV188" s="16">
        <v>213339.47368421001</v>
      </c>
      <c r="AW188" s="16">
        <v>213339.47368421001</v>
      </c>
      <c r="AX188" s="16">
        <v>213339.47368421001</v>
      </c>
      <c r="AY188" s="16">
        <v>213339.47368421001</v>
      </c>
      <c r="AZ188" s="16">
        <v>213339.47368421001</v>
      </c>
      <c r="BA188" s="16">
        <v>213339.47368421001</v>
      </c>
      <c r="BB188" s="16">
        <v>213339.47368421001</v>
      </c>
      <c r="BC188" s="16">
        <v>213339.47368421001</v>
      </c>
      <c r="BD188" s="16">
        <v>213339.47368421001</v>
      </c>
    </row>
    <row r="189" spans="1:56" x14ac:dyDescent="0.25">
      <c r="A189" s="16" t="s">
        <v>709</v>
      </c>
      <c r="B189" s="16">
        <v>13586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 t="s">
        <v>797</v>
      </c>
      <c r="N189" s="16" t="s">
        <v>806</v>
      </c>
      <c r="O189" s="16" t="s">
        <v>3</v>
      </c>
      <c r="P189" s="16">
        <v>13586</v>
      </c>
      <c r="Q189" s="16">
        <v>901660.98600000003</v>
      </c>
      <c r="R189" s="16">
        <v>58547.2141559999</v>
      </c>
      <c r="S189" s="16">
        <v>6553382.01754387</v>
      </c>
      <c r="T189" s="16">
        <v>5225918.8157894704</v>
      </c>
      <c r="U189" s="16">
        <v>1327463.20175439</v>
      </c>
      <c r="V189" s="16">
        <v>0.20256154733550999</v>
      </c>
      <c r="W189" s="16">
        <v>3079440.0983489901</v>
      </c>
      <c r="X189" s="16">
        <v>1560194.7883663899</v>
      </c>
      <c r="Y189" s="16">
        <v>1519245.3099825899</v>
      </c>
      <c r="Z189" s="16">
        <v>0.49335114873548602</v>
      </c>
      <c r="AA189" s="16">
        <v>407253.07017543801</v>
      </c>
      <c r="AB189" s="16">
        <v>407253.07017543801</v>
      </c>
      <c r="AC189" s="16">
        <v>0</v>
      </c>
      <c r="AD189" s="16">
        <v>0</v>
      </c>
      <c r="AE189" s="16">
        <v>6448.58922044872</v>
      </c>
      <c r="AF189" s="16">
        <v>6448.58922044872</v>
      </c>
      <c r="AG189" s="16">
        <v>0</v>
      </c>
      <c r="AH189" s="16">
        <v>0</v>
      </c>
      <c r="AI189" s="16">
        <v>559037.11022659601</v>
      </c>
      <c r="AJ189" s="16">
        <v>-960208.19975599996</v>
      </c>
      <c r="AK189" s="16">
        <v>6448.58922044872</v>
      </c>
      <c r="AL189" s="16">
        <v>6448.58922044872</v>
      </c>
      <c r="AM189" s="16">
        <v>6448.58922044872</v>
      </c>
      <c r="AN189" s="16">
        <v>6448.58922044872</v>
      </c>
      <c r="AO189" s="16">
        <v>6448.58922044872</v>
      </c>
      <c r="AP189" s="16">
        <v>6448.58922044872</v>
      </c>
      <c r="AQ189" s="16">
        <v>6448.58922044872</v>
      </c>
      <c r="AR189" s="16">
        <v>6448.58922044872</v>
      </c>
      <c r="AS189" s="16">
        <v>6448.58922044872</v>
      </c>
      <c r="AT189" s="16">
        <v>6448.58922044872</v>
      </c>
      <c r="AU189" s="16">
        <v>407253.07017543801</v>
      </c>
      <c r="AV189" s="16">
        <v>407253.07017543801</v>
      </c>
      <c r="AW189" s="16">
        <v>407253.07017543801</v>
      </c>
      <c r="AX189" s="16">
        <v>407253.07017543801</v>
      </c>
      <c r="AY189" s="16">
        <v>407253.07017543801</v>
      </c>
      <c r="AZ189" s="16">
        <v>407253.07017543801</v>
      </c>
      <c r="BA189" s="16">
        <v>407253.07017543801</v>
      </c>
      <c r="BB189" s="16">
        <v>407253.07017543801</v>
      </c>
      <c r="BC189" s="16">
        <v>407253.07017543801</v>
      </c>
      <c r="BD189" s="16">
        <v>407253.07017543801</v>
      </c>
    </row>
    <row r="190" spans="1:56" x14ac:dyDescent="0.25">
      <c r="A190" s="16" t="s">
        <v>394</v>
      </c>
      <c r="B190" s="16">
        <v>13587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 t="s">
        <v>797</v>
      </c>
      <c r="N190" s="16" t="s">
        <v>806</v>
      </c>
      <c r="O190" s="16" t="s">
        <v>3</v>
      </c>
      <c r="P190" s="16">
        <v>13587</v>
      </c>
      <c r="Q190" s="16">
        <v>1130523.0179999999</v>
      </c>
      <c r="R190" s="16">
        <v>117094.428311999</v>
      </c>
      <c r="S190" s="16">
        <v>12113070.7017543</v>
      </c>
      <c r="T190" s="16">
        <v>6245937.63157894</v>
      </c>
      <c r="U190" s="16">
        <v>5867133.0701754298</v>
      </c>
      <c r="V190" s="16">
        <v>0.48436380952731201</v>
      </c>
      <c r="W190" s="16">
        <v>8287920.0563419499</v>
      </c>
      <c r="X190" s="16">
        <v>2295509.59512597</v>
      </c>
      <c r="Y190" s="16">
        <v>5992410.4612159804</v>
      </c>
      <c r="Z190" s="16">
        <v>0.72302947186737898</v>
      </c>
      <c r="AA190" s="16">
        <v>427760.614035087</v>
      </c>
      <c r="AB190" s="16">
        <v>101359.03508771901</v>
      </c>
      <c r="AC190" s="16">
        <v>326401.57894736802</v>
      </c>
      <c r="AD190" s="16">
        <v>0.76304729383195302</v>
      </c>
      <c r="AE190" s="16">
        <v>381455.75443210901</v>
      </c>
      <c r="AF190" s="16">
        <v>59915.468559915003</v>
      </c>
      <c r="AG190" s="16">
        <v>321540.28587219398</v>
      </c>
      <c r="AH190" s="16">
        <v>0.84292944105899203</v>
      </c>
      <c r="AI190" s="16">
        <v>4744793.0153039796</v>
      </c>
      <c r="AJ190" s="16">
        <v>-926077.16003980499</v>
      </c>
      <c r="AK190" s="16">
        <v>381455.75443210901</v>
      </c>
      <c r="AL190" s="16">
        <v>381455.75443210901</v>
      </c>
      <c r="AM190" s="16">
        <v>381455.75443210901</v>
      </c>
      <c r="AN190" s="16">
        <v>381455.75443210901</v>
      </c>
      <c r="AO190" s="16">
        <v>381455.75443210901</v>
      </c>
      <c r="AP190" s="16">
        <v>381455.75443210901</v>
      </c>
      <c r="AQ190" s="16">
        <v>381455.75443210901</v>
      </c>
      <c r="AR190" s="16">
        <v>381455.75443210901</v>
      </c>
      <c r="AS190" s="16">
        <v>381455.75443210901</v>
      </c>
      <c r="AT190" s="16">
        <v>381455.75443210901</v>
      </c>
      <c r="AU190" s="16">
        <v>427760.614035087</v>
      </c>
      <c r="AV190" s="16">
        <v>427760.614035087</v>
      </c>
      <c r="AW190" s="16">
        <v>427760.614035087</v>
      </c>
      <c r="AX190" s="16">
        <v>427760.614035087</v>
      </c>
      <c r="AY190" s="16">
        <v>427760.614035087</v>
      </c>
      <c r="AZ190" s="16">
        <v>427760.614035087</v>
      </c>
      <c r="BA190" s="16">
        <v>427760.614035087</v>
      </c>
      <c r="BB190" s="16">
        <v>427760.614035087</v>
      </c>
      <c r="BC190" s="16">
        <v>427760.614035087</v>
      </c>
      <c r="BD190" s="16">
        <v>427760.614035087</v>
      </c>
    </row>
    <row r="191" spans="1:56" x14ac:dyDescent="0.25">
      <c r="A191" s="16" t="s">
        <v>459</v>
      </c>
      <c r="B191" s="16">
        <v>13590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 t="s">
        <v>797</v>
      </c>
      <c r="N191" s="16" t="s">
        <v>806</v>
      </c>
      <c r="O191" s="16" t="s">
        <v>3</v>
      </c>
      <c r="P191" s="16">
        <v>13590</v>
      </c>
      <c r="Q191" s="16">
        <v>980408.71299999999</v>
      </c>
      <c r="R191" s="16">
        <v>78062.952207999901</v>
      </c>
      <c r="S191" s="16">
        <v>4979714.0350877196</v>
      </c>
      <c r="T191" s="16">
        <v>3169249.5614034999</v>
      </c>
      <c r="U191" s="16">
        <v>1810464.4736842101</v>
      </c>
      <c r="V191" s="16">
        <v>0.36356796011325898</v>
      </c>
      <c r="W191" s="16">
        <v>6577194.5590447197</v>
      </c>
      <c r="X191" s="16">
        <v>2803632.9035431002</v>
      </c>
      <c r="Y191" s="16">
        <v>3773561.6555016101</v>
      </c>
      <c r="Z191" s="16">
        <v>0.57373422994038503</v>
      </c>
      <c r="AA191" s="16">
        <v>301632.85087719298</v>
      </c>
      <c r="AB191" s="16">
        <v>202938.114035087</v>
      </c>
      <c r="AC191" s="16">
        <v>98694.736842105194</v>
      </c>
      <c r="AD191" s="16">
        <v>0.32720155167146497</v>
      </c>
      <c r="AE191" s="16">
        <v>859387.60850657104</v>
      </c>
      <c r="AF191" s="16">
        <v>705071.58610979305</v>
      </c>
      <c r="AG191" s="16">
        <v>154316.02239677799</v>
      </c>
      <c r="AH191" s="16">
        <v>0.17956510062432199</v>
      </c>
      <c r="AI191" s="16">
        <v>2715089.9906936102</v>
      </c>
      <c r="AJ191" s="16">
        <v>-904155.64241122105</v>
      </c>
      <c r="AK191" s="16">
        <v>859387.60850657104</v>
      </c>
      <c r="AL191" s="16">
        <v>859387.60850657104</v>
      </c>
      <c r="AM191" s="16">
        <v>859387.60850657104</v>
      </c>
      <c r="AN191" s="16">
        <v>859387.60850657104</v>
      </c>
      <c r="AO191" s="16">
        <v>859387.60850657104</v>
      </c>
      <c r="AP191" s="16">
        <v>859387.60850657104</v>
      </c>
      <c r="AQ191" s="16">
        <v>859387.60850657104</v>
      </c>
      <c r="AR191" s="16">
        <v>859387.60850657104</v>
      </c>
      <c r="AS191" s="16">
        <v>859387.60850657104</v>
      </c>
      <c r="AT191" s="16">
        <v>859387.60850657104</v>
      </c>
      <c r="AU191" s="16">
        <v>301632.85087719298</v>
      </c>
      <c r="AV191" s="16">
        <v>301632.85087719298</v>
      </c>
      <c r="AW191" s="16">
        <v>301632.85087719298</v>
      </c>
      <c r="AX191" s="16">
        <v>301632.85087719298</v>
      </c>
      <c r="AY191" s="16">
        <v>301632.85087719298</v>
      </c>
      <c r="AZ191" s="16">
        <v>301632.85087719298</v>
      </c>
      <c r="BA191" s="16">
        <v>301632.85087719298</v>
      </c>
      <c r="BB191" s="16">
        <v>301632.85087719298</v>
      </c>
      <c r="BC191" s="16">
        <v>301632.85087719298</v>
      </c>
      <c r="BD191" s="16">
        <v>301632.85087719298</v>
      </c>
    </row>
    <row r="192" spans="1:56" x14ac:dyDescent="0.25">
      <c r="A192" s="16" t="s">
        <v>451</v>
      </c>
      <c r="B192" s="16">
        <v>13591</v>
      </c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 t="s">
        <v>797</v>
      </c>
      <c r="N192" s="16" t="s">
        <v>806</v>
      </c>
      <c r="O192" s="16" t="s">
        <v>3</v>
      </c>
      <c r="P192" s="16">
        <v>13591</v>
      </c>
      <c r="Q192" s="16">
        <v>1053660.986</v>
      </c>
      <c r="R192" s="16">
        <v>97578.690259999901</v>
      </c>
      <c r="S192" s="16">
        <v>5452471.3596491199</v>
      </c>
      <c r="T192" s="16">
        <v>3343554.8245613999</v>
      </c>
      <c r="U192" s="16">
        <v>2108916.5350877098</v>
      </c>
      <c r="V192" s="16">
        <v>0.38678177215101001</v>
      </c>
      <c r="W192" s="16">
        <v>3574993.7946394002</v>
      </c>
      <c r="X192" s="16">
        <v>1114643.1879235101</v>
      </c>
      <c r="Y192" s="16">
        <v>2460350.6067158901</v>
      </c>
      <c r="Z192" s="16">
        <v>0.68821115449350201</v>
      </c>
      <c r="AA192" s="16">
        <v>582930.438596491</v>
      </c>
      <c r="AB192" s="16">
        <v>442151.27192982403</v>
      </c>
      <c r="AC192" s="16">
        <v>140779.16666666599</v>
      </c>
      <c r="AD192" s="16">
        <v>0.24150251444343401</v>
      </c>
      <c r="AE192" s="16">
        <v>195031.02608789399</v>
      </c>
      <c r="AF192" s="16">
        <v>42919.144356994402</v>
      </c>
      <c r="AG192" s="16">
        <v>152111.88173089901</v>
      </c>
      <c r="AH192" s="16">
        <v>0.77993683765139898</v>
      </c>
      <c r="AI192" s="16">
        <v>1309110.93085589</v>
      </c>
      <c r="AJ192" s="16">
        <v>-999127.79412910005</v>
      </c>
      <c r="AK192" s="16">
        <v>195031.02608789399</v>
      </c>
      <c r="AL192" s="16">
        <v>195031.02608789399</v>
      </c>
      <c r="AM192" s="16">
        <v>195031.02608789399</v>
      </c>
      <c r="AN192" s="16">
        <v>195031.02608789399</v>
      </c>
      <c r="AO192" s="16">
        <v>195031.02608789399</v>
      </c>
      <c r="AP192" s="16">
        <v>195031.02608789399</v>
      </c>
      <c r="AQ192" s="16">
        <v>195031.02608789399</v>
      </c>
      <c r="AR192" s="16">
        <v>195031.02608789399</v>
      </c>
      <c r="AS192" s="16">
        <v>195031.02608789399</v>
      </c>
      <c r="AT192" s="16">
        <v>195031.02608789399</v>
      </c>
      <c r="AU192" s="16">
        <v>582930.438596491</v>
      </c>
      <c r="AV192" s="16">
        <v>582930.438596491</v>
      </c>
      <c r="AW192" s="16">
        <v>582930.438596491</v>
      </c>
      <c r="AX192" s="16">
        <v>582930.438596491</v>
      </c>
      <c r="AY192" s="16">
        <v>582930.438596491</v>
      </c>
      <c r="AZ192" s="16">
        <v>582930.438596491</v>
      </c>
      <c r="BA192" s="16">
        <v>582930.438596491</v>
      </c>
      <c r="BB192" s="16">
        <v>582930.438596491</v>
      </c>
      <c r="BC192" s="16">
        <v>582930.438596491</v>
      </c>
      <c r="BD192" s="16">
        <v>582930.438596491</v>
      </c>
    </row>
    <row r="193" spans="1:56" x14ac:dyDescent="0.25">
      <c r="A193" s="16" t="s">
        <v>202</v>
      </c>
      <c r="B193" s="16">
        <v>13592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1</v>
      </c>
      <c r="K193" s="16">
        <v>1</v>
      </c>
      <c r="L193" s="16">
        <v>1</v>
      </c>
      <c r="M193" s="16" t="s">
        <v>797</v>
      </c>
      <c r="N193" s="16" t="s">
        <v>806</v>
      </c>
      <c r="O193" s="16" t="s">
        <v>3</v>
      </c>
      <c r="P193" s="16">
        <v>13592</v>
      </c>
      <c r="Q193" s="16">
        <v>2462400.594</v>
      </c>
      <c r="R193" s="16">
        <v>78062.952207999901</v>
      </c>
      <c r="S193" s="16">
        <v>19122855.789473601</v>
      </c>
      <c r="T193" s="16">
        <v>9051385.6578947399</v>
      </c>
      <c r="U193" s="16">
        <v>10071470.1315789</v>
      </c>
      <c r="V193" s="16">
        <v>0.52667186546074596</v>
      </c>
      <c r="W193" s="16">
        <v>13345959.214620201</v>
      </c>
      <c r="X193" s="16">
        <v>4169285.9167851401</v>
      </c>
      <c r="Y193" s="16">
        <v>9176673.2978351191</v>
      </c>
      <c r="Z193" s="16">
        <v>0.68759938122560904</v>
      </c>
      <c r="AA193" s="16">
        <v>9135284.5175438598</v>
      </c>
      <c r="AB193" s="16">
        <v>2900408.6842105198</v>
      </c>
      <c r="AC193" s="16">
        <v>6234875.8333333302</v>
      </c>
      <c r="AD193" s="16">
        <v>0.68250483292113795</v>
      </c>
      <c r="AE193" s="16">
        <v>5412662.7755784299</v>
      </c>
      <c r="AF193" s="16">
        <v>1529819.76554534</v>
      </c>
      <c r="AG193" s="16">
        <v>3882843.0100330799</v>
      </c>
      <c r="AH193" s="16">
        <v>0.71736281586804296</v>
      </c>
      <c r="AI193" s="16">
        <v>6636209.7513543898</v>
      </c>
      <c r="AJ193" s="16">
        <v>1342379.4635523499</v>
      </c>
      <c r="AK193" s="16">
        <v>5412662.7755784299</v>
      </c>
      <c r="AL193" s="16">
        <v>5412662.7755784299</v>
      </c>
      <c r="AM193" s="16">
        <v>5412662.7755784299</v>
      </c>
      <c r="AN193" s="16">
        <v>5412662.7755784299</v>
      </c>
      <c r="AO193" s="16">
        <v>5412662.7755784299</v>
      </c>
      <c r="AP193" s="16">
        <v>5412662.7755784299</v>
      </c>
      <c r="AQ193" s="16">
        <v>5412662.7755784299</v>
      </c>
      <c r="AR193" s="16">
        <v>1529819.76554534</v>
      </c>
      <c r="AS193" s="16">
        <v>1529819.76554534</v>
      </c>
      <c r="AT193" s="16">
        <v>1529819.76554534</v>
      </c>
      <c r="AU193" s="16">
        <v>9135284.5175438598</v>
      </c>
      <c r="AV193" s="16">
        <v>9135284.5175438598</v>
      </c>
      <c r="AW193" s="16">
        <v>9135284.5175438598</v>
      </c>
      <c r="AX193" s="16">
        <v>9135284.5175438598</v>
      </c>
      <c r="AY193" s="16">
        <v>9135284.5175438598</v>
      </c>
      <c r="AZ193" s="16">
        <v>9135284.5175438598</v>
      </c>
      <c r="BA193" s="16">
        <v>9135284.5175438598</v>
      </c>
      <c r="BB193" s="16">
        <v>2900408.6842105198</v>
      </c>
      <c r="BC193" s="16">
        <v>2900408.6842105198</v>
      </c>
      <c r="BD193" s="16">
        <v>2900408.6842105198</v>
      </c>
    </row>
    <row r="194" spans="1:56" x14ac:dyDescent="0.25">
      <c r="A194" s="16" t="s">
        <v>364</v>
      </c>
      <c r="B194" s="16">
        <v>13593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1</v>
      </c>
      <c r="I194" s="16">
        <v>1</v>
      </c>
      <c r="J194" s="16">
        <v>1</v>
      </c>
      <c r="K194" s="16">
        <v>1</v>
      </c>
      <c r="L194" s="16">
        <v>1</v>
      </c>
      <c r="M194" s="16" t="s">
        <v>797</v>
      </c>
      <c r="N194" s="16" t="s">
        <v>806</v>
      </c>
      <c r="O194" s="16" t="s">
        <v>3</v>
      </c>
      <c r="P194" s="16">
        <v>13593</v>
      </c>
      <c r="Q194" s="16">
        <v>399255.80699999997</v>
      </c>
      <c r="R194" s="16">
        <v>39031.476103999899</v>
      </c>
      <c r="S194" s="16">
        <v>8708224.2543859594</v>
      </c>
      <c r="T194" s="16">
        <v>6376555.1754385903</v>
      </c>
      <c r="U194" s="16">
        <v>2331669.0789473602</v>
      </c>
      <c r="V194" s="16">
        <v>0.26775482702722098</v>
      </c>
      <c r="W194" s="16">
        <v>7107460.6799065899</v>
      </c>
      <c r="X194" s="16">
        <v>3405885.8824178302</v>
      </c>
      <c r="Y194" s="16">
        <v>3701574.79748875</v>
      </c>
      <c r="Z194" s="16">
        <v>0.52080130502211996</v>
      </c>
      <c r="AA194" s="16">
        <v>2060547.98245614</v>
      </c>
      <c r="AB194" s="16">
        <v>1431764.29824561</v>
      </c>
      <c r="AC194" s="16">
        <v>628783.68421052594</v>
      </c>
      <c r="AD194" s="16">
        <v>0.30515362396998202</v>
      </c>
      <c r="AE194" s="16">
        <v>959797.37219555804</v>
      </c>
      <c r="AF194" s="16">
        <v>461935.34813870699</v>
      </c>
      <c r="AG194" s="16">
        <v>497862.02405685</v>
      </c>
      <c r="AH194" s="16">
        <v>0.518715760721431</v>
      </c>
      <c r="AI194" s="16">
        <v>3263287.5145665701</v>
      </c>
      <c r="AJ194" s="16">
        <v>59574.7411346683</v>
      </c>
      <c r="AK194" s="16">
        <v>959797.37219555804</v>
      </c>
      <c r="AL194" s="16">
        <v>959797.37219555804</v>
      </c>
      <c r="AM194" s="16">
        <v>959797.37219555804</v>
      </c>
      <c r="AN194" s="16">
        <v>959797.37219555804</v>
      </c>
      <c r="AO194" s="16">
        <v>959797.37219555804</v>
      </c>
      <c r="AP194" s="16">
        <v>461935.34813870699</v>
      </c>
      <c r="AQ194" s="16">
        <v>461935.34813870699</v>
      </c>
      <c r="AR194" s="16">
        <v>461935.34813870699</v>
      </c>
      <c r="AS194" s="16">
        <v>461935.34813870699</v>
      </c>
      <c r="AT194" s="16">
        <v>461935.34813870699</v>
      </c>
      <c r="AU194" s="16">
        <v>2060547.98245614</v>
      </c>
      <c r="AV194" s="16">
        <v>2060547.98245614</v>
      </c>
      <c r="AW194" s="16">
        <v>2060547.98245614</v>
      </c>
      <c r="AX194" s="16">
        <v>2060547.98245614</v>
      </c>
      <c r="AY194" s="16">
        <v>2060547.98245614</v>
      </c>
      <c r="AZ194" s="16">
        <v>1431764.29824561</v>
      </c>
      <c r="BA194" s="16">
        <v>1431764.29824561</v>
      </c>
      <c r="BB194" s="16">
        <v>1431764.29824561</v>
      </c>
      <c r="BC194" s="16">
        <v>1431764.29824561</v>
      </c>
      <c r="BD194" s="16">
        <v>1431764.29824561</v>
      </c>
    </row>
    <row r="195" spans="1:56" x14ac:dyDescent="0.25">
      <c r="A195" s="16" t="s">
        <v>710</v>
      </c>
      <c r="B195" s="16">
        <v>13605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 t="s">
        <v>797</v>
      </c>
      <c r="N195" s="16" t="s">
        <v>806</v>
      </c>
      <c r="O195" s="16" t="s">
        <v>3</v>
      </c>
      <c r="P195" s="16">
        <v>13605</v>
      </c>
      <c r="Q195" s="16">
        <v>989582.72199999995</v>
      </c>
      <c r="R195" s="16">
        <v>39031.476103999899</v>
      </c>
      <c r="S195" s="16">
        <v>2601393.0263157799</v>
      </c>
      <c r="T195" s="16">
        <v>2279787.28070175</v>
      </c>
      <c r="U195" s="16">
        <v>321605.745614035</v>
      </c>
      <c r="V195" s="16">
        <v>0.12362828006404999</v>
      </c>
      <c r="W195" s="16">
        <v>1696519.8676607099</v>
      </c>
      <c r="X195" s="16">
        <v>763699.32426158094</v>
      </c>
      <c r="Y195" s="16">
        <v>932820.54339912802</v>
      </c>
      <c r="Z195" s="16">
        <v>0.54984357164373898</v>
      </c>
      <c r="AA195" s="16">
        <v>302318.28947368398</v>
      </c>
      <c r="AB195" s="16">
        <v>302318.28947368398</v>
      </c>
      <c r="AC195" s="16">
        <v>0</v>
      </c>
      <c r="AD195" s="16">
        <v>0</v>
      </c>
      <c r="AE195" s="16">
        <v>5290.46201721733</v>
      </c>
      <c r="AF195" s="16">
        <v>5290.46201721733</v>
      </c>
      <c r="AG195" s="16">
        <v>0</v>
      </c>
      <c r="AH195" s="16">
        <v>0</v>
      </c>
      <c r="AI195" s="16">
        <v>-95793.655038204495</v>
      </c>
      <c r="AJ195" s="16">
        <v>-1028614.19843733</v>
      </c>
      <c r="AK195" s="16">
        <v>5290.46201721733</v>
      </c>
      <c r="AL195" s="16">
        <v>5290.46201721733</v>
      </c>
      <c r="AM195" s="16">
        <v>5290.46201721733</v>
      </c>
      <c r="AN195" s="16">
        <v>5290.46201721733</v>
      </c>
      <c r="AO195" s="16">
        <v>5290.46201721733</v>
      </c>
      <c r="AP195" s="16">
        <v>5290.46201721733</v>
      </c>
      <c r="AQ195" s="16">
        <v>5290.46201721733</v>
      </c>
      <c r="AR195" s="16">
        <v>5290.46201721733</v>
      </c>
      <c r="AS195" s="16">
        <v>5290.46201721733</v>
      </c>
      <c r="AT195" s="16">
        <v>5290.46201721733</v>
      </c>
      <c r="AU195" s="16">
        <v>302318.28947368398</v>
      </c>
      <c r="AV195" s="16">
        <v>302318.28947368398</v>
      </c>
      <c r="AW195" s="16">
        <v>302318.28947368398</v>
      </c>
      <c r="AX195" s="16">
        <v>302318.28947368398</v>
      </c>
      <c r="AY195" s="16">
        <v>302318.28947368398</v>
      </c>
      <c r="AZ195" s="16">
        <v>302318.28947368398</v>
      </c>
      <c r="BA195" s="16">
        <v>302318.28947368398</v>
      </c>
      <c r="BB195" s="16">
        <v>302318.28947368398</v>
      </c>
      <c r="BC195" s="16">
        <v>302318.28947368398</v>
      </c>
      <c r="BD195" s="16">
        <v>302318.28947368398</v>
      </c>
    </row>
    <row r="196" spans="1:56" x14ac:dyDescent="0.25">
      <c r="A196" s="16" t="s">
        <v>320</v>
      </c>
      <c r="B196" s="16">
        <v>13610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1</v>
      </c>
      <c r="J196" s="16">
        <v>1</v>
      </c>
      <c r="K196" s="16">
        <v>1</v>
      </c>
      <c r="L196" s="16">
        <v>1</v>
      </c>
      <c r="M196" s="16" t="s">
        <v>797</v>
      </c>
      <c r="N196" s="16" t="s">
        <v>806</v>
      </c>
      <c r="O196" s="16" t="s">
        <v>3</v>
      </c>
      <c r="P196" s="16">
        <v>13610</v>
      </c>
      <c r="Q196" s="16">
        <v>576000</v>
      </c>
      <c r="R196" s="16">
        <v>58547.2141559999</v>
      </c>
      <c r="S196" s="16">
        <v>6113630.8771929704</v>
      </c>
      <c r="T196" s="16">
        <v>3266787.85087719</v>
      </c>
      <c r="U196" s="16">
        <v>2846843.0263157799</v>
      </c>
      <c r="V196" s="16">
        <v>0.46565503928867902</v>
      </c>
      <c r="W196" s="16">
        <v>6617877.5338405604</v>
      </c>
      <c r="X196" s="16">
        <v>2366764.3417417901</v>
      </c>
      <c r="Y196" s="16">
        <v>4251113.1920987703</v>
      </c>
      <c r="Z196" s="16">
        <v>0.64236806594873797</v>
      </c>
      <c r="AA196" s="16">
        <v>1546307.5877192901</v>
      </c>
      <c r="AB196" s="16">
        <v>656367.938596491</v>
      </c>
      <c r="AC196" s="16">
        <v>889939.64912280696</v>
      </c>
      <c r="AD196" s="16">
        <v>0.57552563034073201</v>
      </c>
      <c r="AE196" s="16">
        <v>1308933.4385925401</v>
      </c>
      <c r="AF196" s="16">
        <v>581423.37170413102</v>
      </c>
      <c r="AG196" s="16">
        <v>727510.06688840897</v>
      </c>
      <c r="AH196" s="16">
        <v>0.55580371425966502</v>
      </c>
      <c r="AI196" s="16">
        <v>3616565.9779427699</v>
      </c>
      <c r="AJ196" s="16">
        <v>92962.852732408996</v>
      </c>
      <c r="AK196" s="16">
        <v>1308933.4385925401</v>
      </c>
      <c r="AL196" s="16">
        <v>1308933.4385925401</v>
      </c>
      <c r="AM196" s="16">
        <v>1308933.4385925401</v>
      </c>
      <c r="AN196" s="16">
        <v>1308933.4385925401</v>
      </c>
      <c r="AO196" s="16">
        <v>1308933.4385925401</v>
      </c>
      <c r="AP196" s="16">
        <v>1308933.4385925401</v>
      </c>
      <c r="AQ196" s="16">
        <v>581423.37170413102</v>
      </c>
      <c r="AR196" s="16">
        <v>581423.37170413102</v>
      </c>
      <c r="AS196" s="16">
        <v>581423.37170413102</v>
      </c>
      <c r="AT196" s="16">
        <v>581423.37170413102</v>
      </c>
      <c r="AU196" s="16">
        <v>1546307.5877192901</v>
      </c>
      <c r="AV196" s="16">
        <v>1546307.5877192901</v>
      </c>
      <c r="AW196" s="16">
        <v>1546307.5877192901</v>
      </c>
      <c r="AX196" s="16">
        <v>1546307.5877192901</v>
      </c>
      <c r="AY196" s="16">
        <v>1546307.5877192901</v>
      </c>
      <c r="AZ196" s="16">
        <v>1546307.5877192901</v>
      </c>
      <c r="BA196" s="16">
        <v>656367.938596491</v>
      </c>
      <c r="BB196" s="16">
        <v>656367.938596491</v>
      </c>
      <c r="BC196" s="16">
        <v>656367.938596491</v>
      </c>
      <c r="BD196" s="16">
        <v>656367.938596491</v>
      </c>
    </row>
    <row r="197" spans="1:56" x14ac:dyDescent="0.25">
      <c r="A197" s="16" t="s">
        <v>492</v>
      </c>
      <c r="B197" s="16">
        <v>13611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1</v>
      </c>
      <c r="I197" s="16">
        <v>1</v>
      </c>
      <c r="J197" s="16">
        <v>1</v>
      </c>
      <c r="K197" s="16">
        <v>1</v>
      </c>
      <c r="L197" s="16">
        <v>1</v>
      </c>
      <c r="M197" s="16" t="s">
        <v>797</v>
      </c>
      <c r="N197" s="16" t="s">
        <v>806</v>
      </c>
      <c r="O197" s="16" t="s">
        <v>3</v>
      </c>
      <c r="P197" s="16">
        <v>13611</v>
      </c>
      <c r="Q197" s="16">
        <v>109560</v>
      </c>
      <c r="R197" s="16">
        <v>28133.477118120001</v>
      </c>
      <c r="S197" s="16">
        <v>10020719.6929824</v>
      </c>
      <c r="T197" s="16">
        <v>8685864.1228070203</v>
      </c>
      <c r="U197" s="16">
        <v>1334855.57017543</v>
      </c>
      <c r="V197" s="16">
        <v>0.13320955091780801</v>
      </c>
      <c r="W197" s="16">
        <v>5881677.2592891101</v>
      </c>
      <c r="X197" s="16">
        <v>4187072.9552056999</v>
      </c>
      <c r="Y197" s="16">
        <v>1694604.30408341</v>
      </c>
      <c r="Z197" s="16">
        <v>0.288115826383888</v>
      </c>
      <c r="AA197" s="16">
        <v>5710713.0263157804</v>
      </c>
      <c r="AB197" s="16">
        <v>5353517.8947368404</v>
      </c>
      <c r="AC197" s="16">
        <v>357195.13157894497</v>
      </c>
      <c r="AD197" s="16">
        <v>6.2548254470665698E-2</v>
      </c>
      <c r="AE197" s="16">
        <v>2735061.3311093901</v>
      </c>
      <c r="AF197" s="16">
        <v>2531170.8538831398</v>
      </c>
      <c r="AG197" s="16">
        <v>203890.477226246</v>
      </c>
      <c r="AH197" s="16">
        <v>7.4546948877210306E-2</v>
      </c>
      <c r="AI197" s="16">
        <v>1556910.8269652899</v>
      </c>
      <c r="AJ197" s="16">
        <v>66197.000108126507</v>
      </c>
      <c r="AK197" s="16">
        <v>2735061.3311093901</v>
      </c>
      <c r="AL197" s="16">
        <v>2735061.3311093901</v>
      </c>
      <c r="AM197" s="16">
        <v>2735061.3311093901</v>
      </c>
      <c r="AN197" s="16">
        <v>2735061.3311093901</v>
      </c>
      <c r="AO197" s="16">
        <v>2735061.3311093901</v>
      </c>
      <c r="AP197" s="16">
        <v>2531170.8538831398</v>
      </c>
      <c r="AQ197" s="16">
        <v>2531170.8538831398</v>
      </c>
      <c r="AR197" s="16">
        <v>2531170.8538831398</v>
      </c>
      <c r="AS197" s="16">
        <v>2531170.8538831398</v>
      </c>
      <c r="AT197" s="16">
        <v>2531170.8538831398</v>
      </c>
      <c r="AU197" s="16">
        <v>5710713.0263157804</v>
      </c>
      <c r="AV197" s="16">
        <v>5710713.0263157804</v>
      </c>
      <c r="AW197" s="16">
        <v>5710713.0263157804</v>
      </c>
      <c r="AX197" s="16">
        <v>5710713.0263157804</v>
      </c>
      <c r="AY197" s="16">
        <v>5710713.0263157804</v>
      </c>
      <c r="AZ197" s="16">
        <v>5353517.8947368404</v>
      </c>
      <c r="BA197" s="16">
        <v>5353517.8947368404</v>
      </c>
      <c r="BB197" s="16">
        <v>5353517.8947368404</v>
      </c>
      <c r="BC197" s="16">
        <v>5353517.8947368404</v>
      </c>
      <c r="BD197" s="16">
        <v>5353517.8947368404</v>
      </c>
    </row>
    <row r="198" spans="1:56" x14ac:dyDescent="0.25">
      <c r="A198" s="16" t="s">
        <v>392</v>
      </c>
      <c r="B198" s="16">
        <v>13612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1</v>
      </c>
      <c r="L198" s="16">
        <v>1</v>
      </c>
      <c r="M198" s="16" t="s">
        <v>797</v>
      </c>
      <c r="N198" s="16" t="s">
        <v>806</v>
      </c>
      <c r="O198" s="16" t="s">
        <v>3</v>
      </c>
      <c r="P198" s="16">
        <v>13612</v>
      </c>
      <c r="Q198" s="16">
        <v>109560</v>
      </c>
      <c r="R198" s="16">
        <v>28133.477118120001</v>
      </c>
      <c r="S198" s="16">
        <v>12832372.105263099</v>
      </c>
      <c r="T198" s="16">
        <v>10529685.043859599</v>
      </c>
      <c r="U198" s="16">
        <v>2302687.0614034901</v>
      </c>
      <c r="V198" s="16">
        <v>0.179443601114018</v>
      </c>
      <c r="W198" s="16">
        <v>8421027.0296755899</v>
      </c>
      <c r="X198" s="16">
        <v>4592252.3886720203</v>
      </c>
      <c r="Y198" s="16">
        <v>3828774.6410035701</v>
      </c>
      <c r="Z198" s="16">
        <v>0.45466837091378698</v>
      </c>
      <c r="AA198" s="16">
        <v>4030308.20175438</v>
      </c>
      <c r="AB198" s="16">
        <v>3807318.9035087698</v>
      </c>
      <c r="AC198" s="16">
        <v>222989.29824561201</v>
      </c>
      <c r="AD198" s="16">
        <v>5.5328100751338399E-2</v>
      </c>
      <c r="AE198" s="16">
        <v>793144.24302467296</v>
      </c>
      <c r="AF198" s="16">
        <v>536055.74032697501</v>
      </c>
      <c r="AG198" s="16">
        <v>257088.50269769799</v>
      </c>
      <c r="AH198" s="16">
        <v>0.32413839595845101</v>
      </c>
      <c r="AI198" s="16">
        <v>3691081.16388545</v>
      </c>
      <c r="AJ198" s="16">
        <v>119395.02557957701</v>
      </c>
      <c r="AK198" s="16">
        <v>793144.24302467296</v>
      </c>
      <c r="AL198" s="16">
        <v>793144.24302467296</v>
      </c>
      <c r="AM198" s="16">
        <v>793144.24302467296</v>
      </c>
      <c r="AN198" s="16">
        <v>793144.24302467296</v>
      </c>
      <c r="AO198" s="16">
        <v>793144.24302467296</v>
      </c>
      <c r="AP198" s="16">
        <v>793144.24302467296</v>
      </c>
      <c r="AQ198" s="16">
        <v>793144.24302467296</v>
      </c>
      <c r="AR198" s="16">
        <v>793144.24302467296</v>
      </c>
      <c r="AS198" s="16">
        <v>536055.74032697501</v>
      </c>
      <c r="AT198" s="16">
        <v>536055.74032697501</v>
      </c>
      <c r="AU198" s="16">
        <v>4030308.20175438</v>
      </c>
      <c r="AV198" s="16">
        <v>4030308.20175438</v>
      </c>
      <c r="AW198" s="16">
        <v>4030308.20175438</v>
      </c>
      <c r="AX198" s="16">
        <v>4030308.20175438</v>
      </c>
      <c r="AY198" s="16">
        <v>4030308.20175438</v>
      </c>
      <c r="AZ198" s="16">
        <v>4030308.20175438</v>
      </c>
      <c r="BA198" s="16">
        <v>4030308.20175438</v>
      </c>
      <c r="BB198" s="16">
        <v>4030308.20175438</v>
      </c>
      <c r="BC198" s="16">
        <v>3807318.9035087698</v>
      </c>
      <c r="BD198" s="16">
        <v>3807318.9035087698</v>
      </c>
    </row>
    <row r="199" spans="1:56" x14ac:dyDescent="0.25">
      <c r="A199" s="16" t="s">
        <v>712</v>
      </c>
      <c r="B199" s="16">
        <v>13613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 t="s">
        <v>797</v>
      </c>
      <c r="N199" s="16" t="s">
        <v>806</v>
      </c>
      <c r="O199" s="16" t="s">
        <v>3</v>
      </c>
      <c r="P199" s="16">
        <v>13613</v>
      </c>
      <c r="Q199" s="16">
        <v>576000</v>
      </c>
      <c r="R199" s="16">
        <v>58547.2141559999</v>
      </c>
      <c r="S199" s="16">
        <v>5047898.8596491199</v>
      </c>
      <c r="T199" s="16">
        <v>4181682.2368421</v>
      </c>
      <c r="U199" s="16">
        <v>866216.62280701799</v>
      </c>
      <c r="V199" s="16">
        <v>0.17159944105283201</v>
      </c>
      <c r="W199" s="16">
        <v>3011394.8872260898</v>
      </c>
      <c r="X199" s="16">
        <v>1211522.6068953599</v>
      </c>
      <c r="Y199" s="16">
        <v>1799872.2803307199</v>
      </c>
      <c r="Z199" s="16">
        <v>0.59768723390131395</v>
      </c>
      <c r="AA199" s="16">
        <v>1244094.16666666</v>
      </c>
      <c r="AB199" s="16">
        <v>1244094.16666666</v>
      </c>
      <c r="AC199" s="16">
        <v>0</v>
      </c>
      <c r="AD199" s="16">
        <v>0</v>
      </c>
      <c r="AE199" s="16">
        <v>20370.143142061199</v>
      </c>
      <c r="AF199" s="16">
        <v>20370.143142061199</v>
      </c>
      <c r="AG199" s="16">
        <v>0</v>
      </c>
      <c r="AH199" s="16">
        <v>0</v>
      </c>
      <c r="AI199" s="16">
        <v>1165325.0661747199</v>
      </c>
      <c r="AJ199" s="16">
        <v>-634547.21415599994</v>
      </c>
      <c r="AK199" s="16">
        <v>20370.143142061199</v>
      </c>
      <c r="AL199" s="16">
        <v>20370.143142061199</v>
      </c>
      <c r="AM199" s="16">
        <v>20370.143142061199</v>
      </c>
      <c r="AN199" s="16">
        <v>20370.143142061199</v>
      </c>
      <c r="AO199" s="16">
        <v>20370.143142061199</v>
      </c>
      <c r="AP199" s="16">
        <v>20370.143142061199</v>
      </c>
      <c r="AQ199" s="16">
        <v>20370.143142061199</v>
      </c>
      <c r="AR199" s="16">
        <v>20370.143142061199</v>
      </c>
      <c r="AS199" s="16">
        <v>20370.143142061199</v>
      </c>
      <c r="AT199" s="16">
        <v>20370.143142061199</v>
      </c>
      <c r="AU199" s="16">
        <v>1244094.16666666</v>
      </c>
      <c r="AV199" s="16">
        <v>1244094.16666666</v>
      </c>
      <c r="AW199" s="16">
        <v>1244094.16666666</v>
      </c>
      <c r="AX199" s="16">
        <v>1244094.16666666</v>
      </c>
      <c r="AY199" s="16">
        <v>1244094.16666666</v>
      </c>
      <c r="AZ199" s="16">
        <v>1244094.16666666</v>
      </c>
      <c r="BA199" s="16">
        <v>1244094.16666666</v>
      </c>
      <c r="BB199" s="16">
        <v>1244094.16666666</v>
      </c>
      <c r="BC199" s="16">
        <v>1244094.16666666</v>
      </c>
      <c r="BD199" s="16">
        <v>1244094.16666666</v>
      </c>
    </row>
    <row r="200" spans="1:56" x14ac:dyDescent="0.25">
      <c r="A200" s="16" t="s">
        <v>713</v>
      </c>
      <c r="B200" s="16">
        <v>13630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 t="s">
        <v>797</v>
      </c>
      <c r="N200" s="16" t="s">
        <v>806</v>
      </c>
      <c r="O200" s="16" t="s">
        <v>3</v>
      </c>
      <c r="P200" s="16">
        <v>13630</v>
      </c>
      <c r="Q200" s="16">
        <v>456000</v>
      </c>
      <c r="R200" s="16">
        <v>58547.2141559999</v>
      </c>
      <c r="S200" s="16">
        <v>8593077.1491228007</v>
      </c>
      <c r="T200" s="16">
        <v>6316906.6228070101</v>
      </c>
      <c r="U200" s="16">
        <v>2276170.5263157799</v>
      </c>
      <c r="V200" s="16">
        <v>0.26488421863501399</v>
      </c>
      <c r="W200" s="16">
        <v>6980265.9640160203</v>
      </c>
      <c r="X200" s="16">
        <v>3074703.26869389</v>
      </c>
      <c r="Y200" s="16">
        <v>3905562.6953221201</v>
      </c>
      <c r="Z200" s="16">
        <v>0.55951488316572695</v>
      </c>
      <c r="AA200" s="16">
        <v>885335.83333333302</v>
      </c>
      <c r="AB200" s="16">
        <v>885335.83333333302</v>
      </c>
      <c r="AC200" s="16">
        <v>0</v>
      </c>
      <c r="AD200" s="16">
        <v>0</v>
      </c>
      <c r="AE200" s="16">
        <v>15831.5426901721</v>
      </c>
      <c r="AF200" s="16">
        <v>15831.5426901721</v>
      </c>
      <c r="AG200" s="16">
        <v>0</v>
      </c>
      <c r="AH200" s="16">
        <v>0</v>
      </c>
      <c r="AI200" s="16">
        <v>3391015.4811661202</v>
      </c>
      <c r="AJ200" s="16">
        <v>-514547.214156</v>
      </c>
      <c r="AK200" s="16">
        <v>15831.5426901721</v>
      </c>
      <c r="AL200" s="16">
        <v>15831.5426901721</v>
      </c>
      <c r="AM200" s="16">
        <v>15831.5426901721</v>
      </c>
      <c r="AN200" s="16">
        <v>15831.5426901721</v>
      </c>
      <c r="AO200" s="16">
        <v>15831.5426901721</v>
      </c>
      <c r="AP200" s="16">
        <v>15831.5426901721</v>
      </c>
      <c r="AQ200" s="16">
        <v>15831.5426901721</v>
      </c>
      <c r="AR200" s="16">
        <v>15831.5426901721</v>
      </c>
      <c r="AS200" s="16">
        <v>15831.5426901721</v>
      </c>
      <c r="AT200" s="16">
        <v>15831.5426901721</v>
      </c>
      <c r="AU200" s="16">
        <v>885335.83333333302</v>
      </c>
      <c r="AV200" s="16">
        <v>885335.83333333302</v>
      </c>
      <c r="AW200" s="16">
        <v>885335.83333333302</v>
      </c>
      <c r="AX200" s="16">
        <v>885335.83333333302</v>
      </c>
      <c r="AY200" s="16">
        <v>885335.83333333302</v>
      </c>
      <c r="AZ200" s="16">
        <v>885335.83333333302</v>
      </c>
      <c r="BA200" s="16">
        <v>885335.83333333302</v>
      </c>
      <c r="BB200" s="16">
        <v>885335.83333333302</v>
      </c>
      <c r="BC200" s="16">
        <v>885335.83333333302</v>
      </c>
      <c r="BD200" s="16">
        <v>885335.83333333302</v>
      </c>
    </row>
    <row r="201" spans="1:56" x14ac:dyDescent="0.25">
      <c r="A201" s="16" t="s">
        <v>485</v>
      </c>
      <c r="B201" s="16">
        <v>13631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 t="s">
        <v>797</v>
      </c>
      <c r="N201" s="16" t="s">
        <v>806</v>
      </c>
      <c r="O201" s="16" t="s">
        <v>3</v>
      </c>
      <c r="P201" s="16">
        <v>13631</v>
      </c>
      <c r="Q201" s="16">
        <v>592000</v>
      </c>
      <c r="R201" s="16">
        <v>78062.952207999901</v>
      </c>
      <c r="S201" s="16">
        <v>10417897.105263099</v>
      </c>
      <c r="T201" s="16">
        <v>6051517.0614034999</v>
      </c>
      <c r="U201" s="16">
        <v>4366380.0438596504</v>
      </c>
      <c r="V201" s="16">
        <v>0.41912297652217501</v>
      </c>
      <c r="W201" s="16">
        <v>9938877.6087045893</v>
      </c>
      <c r="X201" s="16">
        <v>3271413.5517093702</v>
      </c>
      <c r="Y201" s="16">
        <v>6667464.0569952102</v>
      </c>
      <c r="Z201" s="16">
        <v>0.67084678164823797</v>
      </c>
      <c r="AA201" s="16">
        <v>1077485.61403508</v>
      </c>
      <c r="AB201" s="16">
        <v>897081.79824561405</v>
      </c>
      <c r="AC201" s="16">
        <v>180403.81578947301</v>
      </c>
      <c r="AD201" s="16">
        <v>0.16743037070711</v>
      </c>
      <c r="AE201" s="16">
        <v>285487.773964922</v>
      </c>
      <c r="AF201" s="16">
        <v>158257.41172831401</v>
      </c>
      <c r="AG201" s="16">
        <v>127230.362236607</v>
      </c>
      <c r="AH201" s="16">
        <v>0.44565958278913997</v>
      </c>
      <c r="AI201" s="16">
        <v>5997401.10478721</v>
      </c>
      <c r="AJ201" s="16">
        <v>-542832.58997139195</v>
      </c>
      <c r="AK201" s="16">
        <v>285487.773964922</v>
      </c>
      <c r="AL201" s="16">
        <v>285487.773964922</v>
      </c>
      <c r="AM201" s="16">
        <v>285487.773964922</v>
      </c>
      <c r="AN201" s="16">
        <v>285487.773964922</v>
      </c>
      <c r="AO201" s="16">
        <v>285487.773964922</v>
      </c>
      <c r="AP201" s="16">
        <v>285487.773964922</v>
      </c>
      <c r="AQ201" s="16">
        <v>285487.773964922</v>
      </c>
      <c r="AR201" s="16">
        <v>285487.773964922</v>
      </c>
      <c r="AS201" s="16">
        <v>285487.773964922</v>
      </c>
      <c r="AT201" s="16">
        <v>285487.773964922</v>
      </c>
      <c r="AU201" s="16">
        <v>1077485.61403508</v>
      </c>
      <c r="AV201" s="16">
        <v>1077485.61403508</v>
      </c>
      <c r="AW201" s="16">
        <v>1077485.61403508</v>
      </c>
      <c r="AX201" s="16">
        <v>1077485.61403508</v>
      </c>
      <c r="AY201" s="16">
        <v>1077485.61403508</v>
      </c>
      <c r="AZ201" s="16">
        <v>1077485.61403508</v>
      </c>
      <c r="BA201" s="16">
        <v>1077485.61403508</v>
      </c>
      <c r="BB201" s="16">
        <v>1077485.61403508</v>
      </c>
      <c r="BC201" s="16">
        <v>1077485.61403508</v>
      </c>
      <c r="BD201" s="16">
        <v>1077485.61403508</v>
      </c>
    </row>
    <row r="202" spans="1:56" x14ac:dyDescent="0.25">
      <c r="A202" s="16" t="s">
        <v>533</v>
      </c>
      <c r="B202" s="16">
        <v>13632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 t="s">
        <v>797</v>
      </c>
      <c r="N202" s="16" t="s">
        <v>806</v>
      </c>
      <c r="O202" s="16" t="s">
        <v>3</v>
      </c>
      <c r="P202" s="16">
        <v>13632</v>
      </c>
      <c r="Q202" s="16">
        <v>424000</v>
      </c>
      <c r="R202" s="16">
        <v>28133.477118120001</v>
      </c>
      <c r="S202" s="16">
        <v>3862446.2719298201</v>
      </c>
      <c r="T202" s="16">
        <v>3230340.0877192901</v>
      </c>
      <c r="U202" s="16">
        <v>632106.18421052594</v>
      </c>
      <c r="V202" s="16">
        <v>0.163654362988641</v>
      </c>
      <c r="W202" s="16">
        <v>1548465.13516928</v>
      </c>
      <c r="X202" s="16">
        <v>863703.10756785201</v>
      </c>
      <c r="Y202" s="16">
        <v>684762.02760143497</v>
      </c>
      <c r="Z202" s="16">
        <v>0.44221985503507799</v>
      </c>
      <c r="AA202" s="16">
        <v>457389.91228070098</v>
      </c>
      <c r="AB202" s="16">
        <v>404942.368421052</v>
      </c>
      <c r="AC202" s="16">
        <v>52447.5438596491</v>
      </c>
      <c r="AD202" s="16">
        <v>0.114667032331622</v>
      </c>
      <c r="AE202" s="16">
        <v>116063.473031919</v>
      </c>
      <c r="AF202" s="16">
        <v>64285.8291084007</v>
      </c>
      <c r="AG202" s="16">
        <v>51777.643923519099</v>
      </c>
      <c r="AH202" s="16">
        <v>0.44611489360894102</v>
      </c>
      <c r="AI202" s="16">
        <v>232628.55048331499</v>
      </c>
      <c r="AJ202" s="16">
        <v>-400355.83319460001</v>
      </c>
      <c r="AK202" s="16">
        <v>116063.473031919</v>
      </c>
      <c r="AL202" s="16">
        <v>116063.473031919</v>
      </c>
      <c r="AM202" s="16">
        <v>116063.473031919</v>
      </c>
      <c r="AN202" s="16">
        <v>116063.473031919</v>
      </c>
      <c r="AO202" s="16">
        <v>116063.473031919</v>
      </c>
      <c r="AP202" s="16">
        <v>116063.473031919</v>
      </c>
      <c r="AQ202" s="16">
        <v>116063.473031919</v>
      </c>
      <c r="AR202" s="16">
        <v>116063.473031919</v>
      </c>
      <c r="AS202" s="16">
        <v>116063.473031919</v>
      </c>
      <c r="AT202" s="16">
        <v>116063.473031919</v>
      </c>
      <c r="AU202" s="16">
        <v>457389.91228070098</v>
      </c>
      <c r="AV202" s="16">
        <v>457389.91228070098</v>
      </c>
      <c r="AW202" s="16">
        <v>457389.91228070098</v>
      </c>
      <c r="AX202" s="16">
        <v>457389.91228070098</v>
      </c>
      <c r="AY202" s="16">
        <v>457389.91228070098</v>
      </c>
      <c r="AZ202" s="16">
        <v>457389.91228070098</v>
      </c>
      <c r="BA202" s="16">
        <v>457389.91228070098</v>
      </c>
      <c r="BB202" s="16">
        <v>457389.91228070098</v>
      </c>
      <c r="BC202" s="16">
        <v>457389.91228070098</v>
      </c>
      <c r="BD202" s="16">
        <v>457389.91228070098</v>
      </c>
    </row>
    <row r="203" spans="1:56" x14ac:dyDescent="0.25">
      <c r="A203" s="16" t="s">
        <v>896</v>
      </c>
      <c r="B203" s="16">
        <v>13633</v>
      </c>
      <c r="C203" s="16">
        <v>1</v>
      </c>
      <c r="D203" s="16">
        <v>1</v>
      </c>
      <c r="E203" s="16">
        <v>1</v>
      </c>
      <c r="F203" s="16">
        <v>1</v>
      </c>
      <c r="G203" s="16">
        <v>1</v>
      </c>
      <c r="H203" s="16">
        <v>1</v>
      </c>
      <c r="I203" s="16">
        <v>1</v>
      </c>
      <c r="J203" s="16">
        <v>1</v>
      </c>
      <c r="K203" s="16">
        <v>1</v>
      </c>
      <c r="L203" s="16">
        <v>1</v>
      </c>
      <c r="M203" s="16" t="s">
        <v>797</v>
      </c>
      <c r="N203" s="16" t="s">
        <v>806</v>
      </c>
      <c r="O203" s="16" t="s">
        <v>3</v>
      </c>
      <c r="P203" s="16">
        <v>13633</v>
      </c>
      <c r="Q203" s="16">
        <v>350000</v>
      </c>
      <c r="R203" s="16">
        <v>28133.477118120001</v>
      </c>
      <c r="S203" s="16">
        <v>14625591.4473684</v>
      </c>
      <c r="T203" s="16">
        <v>5561332.7192982398</v>
      </c>
      <c r="U203" s="16">
        <v>9064258.7280701697</v>
      </c>
      <c r="V203" s="16">
        <v>0.61975331122086696</v>
      </c>
      <c r="W203" s="16">
        <v>13906542.787194001</v>
      </c>
      <c r="X203" s="16">
        <v>4633494.3312268201</v>
      </c>
      <c r="Y203" s="16">
        <v>9273048.4559672493</v>
      </c>
      <c r="Z203" s="16">
        <v>0.66681191708599097</v>
      </c>
      <c r="AA203" s="16">
        <v>10597395.2631578</v>
      </c>
      <c r="AB203" s="16">
        <v>3406100.9210526301</v>
      </c>
      <c r="AC203" s="16">
        <v>7191294.3421052601</v>
      </c>
      <c r="AD203" s="16">
        <v>0.67859074456776902</v>
      </c>
      <c r="AE203" s="16">
        <v>9445369.9911298193</v>
      </c>
      <c r="AF203" s="16">
        <v>2988341.0073627499</v>
      </c>
      <c r="AG203" s="16">
        <v>6457028.9837670699</v>
      </c>
      <c r="AH203" s="16">
        <v>0.68361842784675297</v>
      </c>
      <c r="AI203" s="16">
        <v>8894914.9788491298</v>
      </c>
      <c r="AJ203" s="16">
        <v>6078895.5066489503</v>
      </c>
      <c r="AK203" s="16">
        <v>2988341.0073627499</v>
      </c>
      <c r="AL203" s="16">
        <v>2988341.0073627499</v>
      </c>
      <c r="AM203" s="16">
        <v>2988341.0073627499</v>
      </c>
      <c r="AN203" s="16">
        <v>2988341.0073627499</v>
      </c>
      <c r="AO203" s="16">
        <v>2988341.0073627499</v>
      </c>
      <c r="AP203" s="16">
        <v>2988341.0073627499</v>
      </c>
      <c r="AQ203" s="16">
        <v>2988341.0073627499</v>
      </c>
      <c r="AR203" s="16">
        <v>2988341.0073627499</v>
      </c>
      <c r="AS203" s="16">
        <v>2988341.0073627499</v>
      </c>
      <c r="AT203" s="16">
        <v>2988341.0073627499</v>
      </c>
      <c r="AU203" s="16">
        <v>3406100.9210526301</v>
      </c>
      <c r="AV203" s="16">
        <v>3406100.9210526301</v>
      </c>
      <c r="AW203" s="16">
        <v>3406100.9210526301</v>
      </c>
      <c r="AX203" s="16">
        <v>3406100.9210526301</v>
      </c>
      <c r="AY203" s="16">
        <v>3406100.9210526301</v>
      </c>
      <c r="AZ203" s="16">
        <v>3406100.9210526301</v>
      </c>
      <c r="BA203" s="16">
        <v>3406100.9210526301</v>
      </c>
      <c r="BB203" s="16">
        <v>3406100.9210526301</v>
      </c>
      <c r="BC203" s="16">
        <v>3406100.9210526301</v>
      </c>
      <c r="BD203" s="16">
        <v>3406100.9210526301</v>
      </c>
    </row>
    <row r="204" spans="1:56" x14ac:dyDescent="0.25">
      <c r="A204" s="16" t="s">
        <v>507</v>
      </c>
      <c r="B204" s="16">
        <v>13648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 t="s">
        <v>797</v>
      </c>
      <c r="N204" s="16" t="s">
        <v>806</v>
      </c>
      <c r="O204" s="16" t="s">
        <v>3</v>
      </c>
      <c r="P204" s="16">
        <v>13648</v>
      </c>
      <c r="Q204" s="16">
        <v>1114690.6440000001</v>
      </c>
      <c r="R204" s="16">
        <v>58547.2141559999</v>
      </c>
      <c r="S204" s="16">
        <v>4849100.8771929797</v>
      </c>
      <c r="T204" s="16">
        <v>3503345.2631578902</v>
      </c>
      <c r="U204" s="16">
        <v>1345755.61403509</v>
      </c>
      <c r="V204" s="16">
        <v>0.27752683396722999</v>
      </c>
      <c r="W204" s="16">
        <v>3244346.5888759699</v>
      </c>
      <c r="X204" s="16">
        <v>1645590.8979320801</v>
      </c>
      <c r="Y204" s="16">
        <v>1598755.69094388</v>
      </c>
      <c r="Z204" s="16">
        <v>0.49278202779740199</v>
      </c>
      <c r="AA204" s="16">
        <v>500773.64035087702</v>
      </c>
      <c r="AB204" s="16">
        <v>484961.97368420998</v>
      </c>
      <c r="AC204" s="16">
        <v>15811.666666666601</v>
      </c>
      <c r="AD204" s="16">
        <v>3.1574478751692801E-2</v>
      </c>
      <c r="AE204" s="16">
        <v>178418.58552152399</v>
      </c>
      <c r="AF204" s="16">
        <v>93313.468559279499</v>
      </c>
      <c r="AG204" s="16">
        <v>85105.116962244705</v>
      </c>
      <c r="AH204" s="16">
        <v>0.47699692671298299</v>
      </c>
      <c r="AI204" s="16">
        <v>425517.83318788698</v>
      </c>
      <c r="AJ204" s="16">
        <v>-1088132.7407937499</v>
      </c>
      <c r="AK204" s="16">
        <v>178418.58552152399</v>
      </c>
      <c r="AL204" s="16">
        <v>178418.58552152399</v>
      </c>
      <c r="AM204" s="16">
        <v>178418.58552152399</v>
      </c>
      <c r="AN204" s="16">
        <v>178418.58552152399</v>
      </c>
      <c r="AO204" s="16">
        <v>178418.58552152399</v>
      </c>
      <c r="AP204" s="16">
        <v>178418.58552152399</v>
      </c>
      <c r="AQ204" s="16">
        <v>178418.58552152399</v>
      </c>
      <c r="AR204" s="16">
        <v>178418.58552152399</v>
      </c>
      <c r="AS204" s="16">
        <v>178418.58552152399</v>
      </c>
      <c r="AT204" s="16">
        <v>178418.58552152399</v>
      </c>
      <c r="AU204" s="16">
        <v>500773.64035087702</v>
      </c>
      <c r="AV204" s="16">
        <v>500773.64035087702</v>
      </c>
      <c r="AW204" s="16">
        <v>500773.64035087702</v>
      </c>
      <c r="AX204" s="16">
        <v>500773.64035087702</v>
      </c>
      <c r="AY204" s="16">
        <v>500773.64035087702</v>
      </c>
      <c r="AZ204" s="16">
        <v>500773.64035087702</v>
      </c>
      <c r="BA204" s="16">
        <v>500773.64035087702</v>
      </c>
      <c r="BB204" s="16">
        <v>500773.64035087702</v>
      </c>
      <c r="BC204" s="16">
        <v>500773.64035087702</v>
      </c>
      <c r="BD204" s="16">
        <v>500773.64035087702</v>
      </c>
    </row>
    <row r="205" spans="1:56" x14ac:dyDescent="0.25">
      <c r="A205" s="16" t="s">
        <v>719</v>
      </c>
      <c r="B205" s="16">
        <v>13649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 t="s">
        <v>797</v>
      </c>
      <c r="N205" s="16" t="s">
        <v>806</v>
      </c>
      <c r="O205" s="16" t="s">
        <v>3</v>
      </c>
      <c r="P205" s="16">
        <v>13649</v>
      </c>
      <c r="Q205" s="16">
        <v>304000</v>
      </c>
      <c r="R205" s="16">
        <v>28133.477118120001</v>
      </c>
      <c r="S205" s="16">
        <v>3918372.28070175</v>
      </c>
      <c r="T205" s="16">
        <v>3069930.5701754298</v>
      </c>
      <c r="U205" s="16">
        <v>848441.71052631701</v>
      </c>
      <c r="V205" s="16">
        <v>0.21652912223398199</v>
      </c>
      <c r="W205" s="16">
        <v>2478200.2533295699</v>
      </c>
      <c r="X205" s="16">
        <v>989576.11422672705</v>
      </c>
      <c r="Y205" s="16">
        <v>1488624.1391028501</v>
      </c>
      <c r="Z205" s="16">
        <v>0.600687590562067</v>
      </c>
      <c r="AA205" s="16">
        <v>139281.44736842101</v>
      </c>
      <c r="AB205" s="16">
        <v>139281.44736842101</v>
      </c>
      <c r="AC205" s="16">
        <v>0</v>
      </c>
      <c r="AD205" s="16">
        <v>0</v>
      </c>
      <c r="AE205" s="16">
        <v>3659.4400425314402</v>
      </c>
      <c r="AF205" s="16">
        <v>3659.4400425314402</v>
      </c>
      <c r="AG205" s="16">
        <v>0</v>
      </c>
      <c r="AH205" s="16">
        <v>0</v>
      </c>
      <c r="AI205" s="16">
        <v>1156490.66198473</v>
      </c>
      <c r="AJ205" s="16">
        <v>-332133.47711812</v>
      </c>
      <c r="AK205" s="16">
        <v>3659.4400425314402</v>
      </c>
      <c r="AL205" s="16">
        <v>3659.4400425314402</v>
      </c>
      <c r="AM205" s="16">
        <v>3659.4400425314402</v>
      </c>
      <c r="AN205" s="16">
        <v>3659.4400425314402</v>
      </c>
      <c r="AO205" s="16">
        <v>3659.4400425314402</v>
      </c>
      <c r="AP205" s="16">
        <v>3659.4400425314402</v>
      </c>
      <c r="AQ205" s="16">
        <v>3659.4400425314402</v>
      </c>
      <c r="AR205" s="16">
        <v>3659.4400425314402</v>
      </c>
      <c r="AS205" s="16">
        <v>3659.4400425314402</v>
      </c>
      <c r="AT205" s="16">
        <v>3659.4400425314402</v>
      </c>
      <c r="AU205" s="16">
        <v>139281.44736842101</v>
      </c>
      <c r="AV205" s="16">
        <v>139281.44736842101</v>
      </c>
      <c r="AW205" s="16">
        <v>139281.44736842101</v>
      </c>
      <c r="AX205" s="16">
        <v>139281.44736842101</v>
      </c>
      <c r="AY205" s="16">
        <v>139281.44736842101</v>
      </c>
      <c r="AZ205" s="16">
        <v>139281.44736842101</v>
      </c>
      <c r="BA205" s="16">
        <v>139281.44736842101</v>
      </c>
      <c r="BB205" s="16">
        <v>139281.44736842101</v>
      </c>
      <c r="BC205" s="16">
        <v>139281.44736842101</v>
      </c>
      <c r="BD205" s="16">
        <v>139281.44736842101</v>
      </c>
    </row>
    <row r="206" spans="1:56" x14ac:dyDescent="0.25">
      <c r="A206" s="16" t="s">
        <v>179</v>
      </c>
      <c r="B206" s="16">
        <v>13657</v>
      </c>
      <c r="C206" s="16">
        <v>1</v>
      </c>
      <c r="D206" s="16">
        <v>1</v>
      </c>
      <c r="E206" s="16">
        <v>1</v>
      </c>
      <c r="F206" s="16">
        <v>1</v>
      </c>
      <c r="G206" s="16">
        <v>1</v>
      </c>
      <c r="H206" s="16">
        <v>1</v>
      </c>
      <c r="I206" s="16">
        <v>1</v>
      </c>
      <c r="J206" s="16">
        <v>1</v>
      </c>
      <c r="K206" s="16">
        <v>1</v>
      </c>
      <c r="L206" s="16">
        <v>1</v>
      </c>
      <c r="M206" s="16" t="s">
        <v>797</v>
      </c>
      <c r="N206" s="16" t="s">
        <v>806</v>
      </c>
      <c r="O206" s="16" t="s">
        <v>3</v>
      </c>
      <c r="P206" s="16">
        <v>13657</v>
      </c>
      <c r="Q206" s="16">
        <v>380000</v>
      </c>
      <c r="R206" s="16">
        <v>39031.476103999899</v>
      </c>
      <c r="S206" s="16">
        <v>29302875.745614</v>
      </c>
      <c r="T206" s="16">
        <v>16779238.157894701</v>
      </c>
      <c r="U206" s="16">
        <v>12523637.587719301</v>
      </c>
      <c r="V206" s="16">
        <v>0.42738595680643499</v>
      </c>
      <c r="W206" s="16">
        <v>11594681.3798551</v>
      </c>
      <c r="X206" s="16">
        <v>4760061.9728345601</v>
      </c>
      <c r="Y206" s="16">
        <v>6834619.4070206303</v>
      </c>
      <c r="Z206" s="16">
        <v>0.58946159735749304</v>
      </c>
      <c r="AA206" s="16">
        <v>22761606.622807</v>
      </c>
      <c r="AB206" s="16">
        <v>11843320.8333333</v>
      </c>
      <c r="AC206" s="16">
        <v>10918285.789473601</v>
      </c>
      <c r="AD206" s="16">
        <v>0.47967992639559998</v>
      </c>
      <c r="AE206" s="16">
        <v>8230483.2254897496</v>
      </c>
      <c r="AF206" s="16">
        <v>3349480.3663731799</v>
      </c>
      <c r="AG206" s="16">
        <v>4881002.8591165701</v>
      </c>
      <c r="AH206" s="16">
        <v>0.59303964608057702</v>
      </c>
      <c r="AI206" s="16">
        <v>6415587.9309166297</v>
      </c>
      <c r="AJ206" s="16">
        <v>4461971.3830125704</v>
      </c>
      <c r="AK206" s="16">
        <v>3349480.3663731799</v>
      </c>
      <c r="AL206" s="16">
        <v>3349480.3663731799</v>
      </c>
      <c r="AM206" s="16">
        <v>3349480.3663731799</v>
      </c>
      <c r="AN206" s="16">
        <v>3349480.3663731799</v>
      </c>
      <c r="AO206" s="16">
        <v>3349480.3663731799</v>
      </c>
      <c r="AP206" s="16">
        <v>3349480.3663731799</v>
      </c>
      <c r="AQ206" s="16">
        <v>3349480.3663731799</v>
      </c>
      <c r="AR206" s="16">
        <v>3349480.3663731799</v>
      </c>
      <c r="AS206" s="16">
        <v>3349480.3663731799</v>
      </c>
      <c r="AT206" s="16">
        <v>3349480.3663731799</v>
      </c>
      <c r="AU206" s="16">
        <v>11843320.8333333</v>
      </c>
      <c r="AV206" s="16">
        <v>11843320.8333333</v>
      </c>
      <c r="AW206" s="16">
        <v>11843320.8333333</v>
      </c>
      <c r="AX206" s="16">
        <v>11843320.8333333</v>
      </c>
      <c r="AY206" s="16">
        <v>11843320.8333333</v>
      </c>
      <c r="AZ206" s="16">
        <v>11843320.8333333</v>
      </c>
      <c r="BA206" s="16">
        <v>11843320.8333333</v>
      </c>
      <c r="BB206" s="16">
        <v>11843320.8333333</v>
      </c>
      <c r="BC206" s="16">
        <v>11843320.8333333</v>
      </c>
      <c r="BD206" s="16">
        <v>11843320.8333333</v>
      </c>
    </row>
    <row r="207" spans="1:56" x14ac:dyDescent="0.25">
      <c r="A207" s="16" t="s">
        <v>720</v>
      </c>
      <c r="B207" s="16">
        <v>13669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 t="s">
        <v>797</v>
      </c>
      <c r="N207" s="16" t="s">
        <v>806</v>
      </c>
      <c r="O207" s="16" t="s">
        <v>3</v>
      </c>
      <c r="P207" s="16">
        <v>13669</v>
      </c>
      <c r="Q207" s="16">
        <v>977984.24800000002</v>
      </c>
      <c r="R207" s="16">
        <v>78062.952207999901</v>
      </c>
      <c r="S207" s="16">
        <v>5783607.0614035102</v>
      </c>
      <c r="T207" s="16">
        <v>2786861.2719298201</v>
      </c>
      <c r="U207" s="16">
        <v>2996745.7894736798</v>
      </c>
      <c r="V207" s="16">
        <v>0.51814477672113202</v>
      </c>
      <c r="W207" s="16">
        <v>4323417.9022473404</v>
      </c>
      <c r="X207" s="16">
        <v>1366694.0653748901</v>
      </c>
      <c r="Y207" s="16">
        <v>2956723.8368724398</v>
      </c>
      <c r="Z207" s="16">
        <v>0.68388573663802299</v>
      </c>
      <c r="AA207" s="16">
        <v>69120.526315789393</v>
      </c>
      <c r="AB207" s="16">
        <v>69120.526315789393</v>
      </c>
      <c r="AC207" s="16">
        <v>0</v>
      </c>
      <c r="AD207" s="16">
        <v>0</v>
      </c>
      <c r="AE207" s="16">
        <v>2178.45381901365</v>
      </c>
      <c r="AF207" s="16">
        <v>2178.45381901365</v>
      </c>
      <c r="AG207" s="16">
        <v>0</v>
      </c>
      <c r="AH207" s="16">
        <v>0</v>
      </c>
      <c r="AI207" s="16">
        <v>1900676.6370644399</v>
      </c>
      <c r="AJ207" s="16">
        <v>-1056047.1998079999</v>
      </c>
      <c r="AK207" s="16">
        <v>2178.45381901365</v>
      </c>
      <c r="AL207" s="16">
        <v>2178.45381901365</v>
      </c>
      <c r="AM207" s="16">
        <v>2178.45381901365</v>
      </c>
      <c r="AN207" s="16">
        <v>2178.45381901365</v>
      </c>
      <c r="AO207" s="16">
        <v>2178.45381901365</v>
      </c>
      <c r="AP207" s="16">
        <v>2178.45381901365</v>
      </c>
      <c r="AQ207" s="16">
        <v>2178.45381901365</v>
      </c>
      <c r="AR207" s="16">
        <v>2178.45381901365</v>
      </c>
      <c r="AS207" s="16">
        <v>2178.45381901365</v>
      </c>
      <c r="AT207" s="16">
        <v>2178.45381901365</v>
      </c>
      <c r="AU207" s="16">
        <v>69120.526315789393</v>
      </c>
      <c r="AV207" s="16">
        <v>69120.526315789393</v>
      </c>
      <c r="AW207" s="16">
        <v>69120.526315789393</v>
      </c>
      <c r="AX207" s="16">
        <v>69120.526315789393</v>
      </c>
      <c r="AY207" s="16">
        <v>69120.526315789393</v>
      </c>
      <c r="AZ207" s="16">
        <v>69120.526315789393</v>
      </c>
      <c r="BA207" s="16">
        <v>69120.526315789393</v>
      </c>
      <c r="BB207" s="16">
        <v>69120.526315789393</v>
      </c>
      <c r="BC207" s="16">
        <v>69120.526315789393</v>
      </c>
      <c r="BD207" s="16">
        <v>69120.526315789393</v>
      </c>
    </row>
    <row r="208" spans="1:56" x14ac:dyDescent="0.25">
      <c r="A208" s="16" t="s">
        <v>844</v>
      </c>
      <c r="B208" s="16">
        <v>13670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 t="s">
        <v>797</v>
      </c>
      <c r="N208" s="16" t="s">
        <v>806</v>
      </c>
      <c r="O208" s="16" t="s">
        <v>3</v>
      </c>
      <c r="P208" s="16">
        <v>13670</v>
      </c>
      <c r="Q208" s="16">
        <v>440000</v>
      </c>
      <c r="R208" s="16">
        <v>39031.476103999899</v>
      </c>
      <c r="S208" s="16">
        <v>2704864.5614034999</v>
      </c>
      <c r="T208" s="16">
        <v>2174834.5614034999</v>
      </c>
      <c r="U208" s="16">
        <v>530030</v>
      </c>
      <c r="V208" s="16">
        <v>0.19595435851508</v>
      </c>
      <c r="W208" s="16">
        <v>963306.64249479701</v>
      </c>
      <c r="X208" s="16">
        <v>539059.73376688303</v>
      </c>
      <c r="Y208" s="16">
        <v>424246.90872791299</v>
      </c>
      <c r="Z208" s="16">
        <v>0.44040691718805902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-54784.567376086699</v>
      </c>
      <c r="AJ208" s="16">
        <v>-479031.476104</v>
      </c>
      <c r="AK208" s="16">
        <v>0</v>
      </c>
      <c r="AL208" s="16">
        <v>0</v>
      </c>
      <c r="AM208" s="16">
        <v>0</v>
      </c>
      <c r="AN208" s="16">
        <v>0</v>
      </c>
      <c r="AO208" s="16">
        <v>0</v>
      </c>
      <c r="AP208" s="16">
        <v>0</v>
      </c>
      <c r="AQ208" s="16">
        <v>0</v>
      </c>
      <c r="AR208" s="16">
        <v>0</v>
      </c>
      <c r="AS208" s="16">
        <v>0</v>
      </c>
      <c r="AT208" s="16">
        <v>0</v>
      </c>
      <c r="AU208" s="16">
        <v>0</v>
      </c>
      <c r="AV208" s="16">
        <v>0</v>
      </c>
      <c r="AW208" s="16">
        <v>0</v>
      </c>
      <c r="AX208" s="16">
        <v>0</v>
      </c>
      <c r="AY208" s="16">
        <v>0</v>
      </c>
      <c r="AZ208" s="16">
        <v>0</v>
      </c>
      <c r="BA208" s="16">
        <v>0</v>
      </c>
      <c r="BB208" s="16">
        <v>0</v>
      </c>
      <c r="BC208" s="16">
        <v>0</v>
      </c>
      <c r="BD208" s="16">
        <v>0</v>
      </c>
    </row>
    <row r="209" spans="1:56" x14ac:dyDescent="0.25">
      <c r="A209" s="16" t="s">
        <v>386</v>
      </c>
      <c r="B209" s="16">
        <v>13671</v>
      </c>
      <c r="C209" s="16">
        <v>0</v>
      </c>
      <c r="D209" s="16">
        <v>0</v>
      </c>
      <c r="E209" s="16">
        <v>0</v>
      </c>
      <c r="F209" s="16">
        <v>0</v>
      </c>
      <c r="G209" s="16">
        <v>1</v>
      </c>
      <c r="H209" s="16">
        <v>1</v>
      </c>
      <c r="I209" s="16">
        <v>1</v>
      </c>
      <c r="J209" s="16">
        <v>1</v>
      </c>
      <c r="K209" s="16">
        <v>1</v>
      </c>
      <c r="L209" s="16">
        <v>1</v>
      </c>
      <c r="M209" s="16" t="s">
        <v>797</v>
      </c>
      <c r="N209" s="16" t="s">
        <v>806</v>
      </c>
      <c r="O209" s="16" t="s">
        <v>3</v>
      </c>
      <c r="P209" s="16">
        <v>13671</v>
      </c>
      <c r="Q209" s="16">
        <v>109560</v>
      </c>
      <c r="R209" s="16">
        <v>28133.477118120001</v>
      </c>
      <c r="S209" s="16">
        <v>7882066.1403508699</v>
      </c>
      <c r="T209" s="16">
        <v>4941104.4736842103</v>
      </c>
      <c r="U209" s="16">
        <v>2940961.66666666</v>
      </c>
      <c r="V209" s="16">
        <v>0.37312065317631898</v>
      </c>
      <c r="W209" s="16">
        <v>6623975.1219343301</v>
      </c>
      <c r="X209" s="16">
        <v>3541285.5045896</v>
      </c>
      <c r="Y209" s="16">
        <v>3082689.6173447198</v>
      </c>
      <c r="Z209" s="16">
        <v>0.46538363453945403</v>
      </c>
      <c r="AA209" s="16">
        <v>324285.96491227997</v>
      </c>
      <c r="AB209" s="16">
        <v>179415.438596491</v>
      </c>
      <c r="AC209" s="16">
        <v>144870.526315789</v>
      </c>
      <c r="AD209" s="16">
        <v>0.44673696055571399</v>
      </c>
      <c r="AE209" s="16">
        <v>452803.89219177503</v>
      </c>
      <c r="AF209" s="16">
        <v>226828.46871115701</v>
      </c>
      <c r="AG209" s="16">
        <v>225975.423480617</v>
      </c>
      <c r="AH209" s="16">
        <v>0.49905804119040098</v>
      </c>
      <c r="AI209" s="16">
        <v>2944996.1402266002</v>
      </c>
      <c r="AJ209" s="16">
        <v>88281.946362497096</v>
      </c>
      <c r="AK209" s="16">
        <v>452803.89219177503</v>
      </c>
      <c r="AL209" s="16">
        <v>452803.89219177503</v>
      </c>
      <c r="AM209" s="16">
        <v>452803.89219177503</v>
      </c>
      <c r="AN209" s="16">
        <v>452803.89219177503</v>
      </c>
      <c r="AO209" s="16">
        <v>226828.46871115701</v>
      </c>
      <c r="AP209" s="16">
        <v>226828.46871115701</v>
      </c>
      <c r="AQ209" s="16">
        <v>226828.46871115701</v>
      </c>
      <c r="AR209" s="16">
        <v>226828.46871115701</v>
      </c>
      <c r="AS209" s="16">
        <v>226828.46871115701</v>
      </c>
      <c r="AT209" s="16">
        <v>226828.46871115701</v>
      </c>
      <c r="AU209" s="16">
        <v>324285.96491227997</v>
      </c>
      <c r="AV209" s="16">
        <v>324285.96491227997</v>
      </c>
      <c r="AW209" s="16">
        <v>324285.96491227997</v>
      </c>
      <c r="AX209" s="16">
        <v>324285.96491227997</v>
      </c>
      <c r="AY209" s="16">
        <v>179415.438596491</v>
      </c>
      <c r="AZ209" s="16">
        <v>179415.438596491</v>
      </c>
      <c r="BA209" s="16">
        <v>179415.438596491</v>
      </c>
      <c r="BB209" s="16">
        <v>179415.438596491</v>
      </c>
      <c r="BC209" s="16">
        <v>179415.438596491</v>
      </c>
      <c r="BD209" s="16">
        <v>179415.438596491</v>
      </c>
    </row>
    <row r="210" spans="1:56" x14ac:dyDescent="0.25">
      <c r="A210" s="16" t="s">
        <v>845</v>
      </c>
      <c r="B210" s="16">
        <v>13673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 t="s">
        <v>797</v>
      </c>
      <c r="N210" s="16" t="s">
        <v>806</v>
      </c>
      <c r="O210" s="16" t="s">
        <v>3</v>
      </c>
      <c r="P210" s="16">
        <v>13673</v>
      </c>
      <c r="Q210" s="16">
        <v>380000</v>
      </c>
      <c r="R210" s="16">
        <v>39031.476103999899</v>
      </c>
      <c r="S210" s="16">
        <v>2589691.0087719299</v>
      </c>
      <c r="T210" s="16">
        <v>1852788.5964912199</v>
      </c>
      <c r="U210" s="16">
        <v>736902.41228070098</v>
      </c>
      <c r="V210" s="16">
        <v>0.28455225344824098</v>
      </c>
      <c r="W210" s="16">
        <v>1273916.7307451901</v>
      </c>
      <c r="X210" s="16">
        <v>575566.84796485503</v>
      </c>
      <c r="Y210" s="16">
        <v>698349.88278034097</v>
      </c>
      <c r="Z210" s="16">
        <v>0.54819115404177998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0</v>
      </c>
      <c r="AG210" s="16">
        <v>0</v>
      </c>
      <c r="AH210" s="16">
        <v>0</v>
      </c>
      <c r="AI210" s="16">
        <v>279318.40667634102</v>
      </c>
      <c r="AJ210" s="16">
        <v>-419031.476104</v>
      </c>
      <c r="AK210" s="16">
        <v>0</v>
      </c>
      <c r="AL210" s="16">
        <v>0</v>
      </c>
      <c r="AM210" s="16">
        <v>0</v>
      </c>
      <c r="AN210" s="16">
        <v>0</v>
      </c>
      <c r="AO210" s="16">
        <v>0</v>
      </c>
      <c r="AP210" s="16">
        <v>0</v>
      </c>
      <c r="AQ210" s="16">
        <v>0</v>
      </c>
      <c r="AR210" s="16">
        <v>0</v>
      </c>
      <c r="AS210" s="16">
        <v>0</v>
      </c>
      <c r="AT210" s="16">
        <v>0</v>
      </c>
      <c r="AU210" s="16">
        <v>0</v>
      </c>
      <c r="AV210" s="16">
        <v>0</v>
      </c>
      <c r="AW210" s="16">
        <v>0</v>
      </c>
      <c r="AX210" s="16">
        <v>0</v>
      </c>
      <c r="AY210" s="16">
        <v>0</v>
      </c>
      <c r="AZ210" s="16">
        <v>0</v>
      </c>
      <c r="BA210" s="16">
        <v>0</v>
      </c>
      <c r="BB210" s="16">
        <v>0</v>
      </c>
      <c r="BC210" s="16">
        <v>0</v>
      </c>
      <c r="BD210" s="16">
        <v>0</v>
      </c>
    </row>
    <row r="211" spans="1:56" x14ac:dyDescent="0.25">
      <c r="A211" s="16" t="s">
        <v>460</v>
      </c>
      <c r="B211" s="16">
        <v>13677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 t="s">
        <v>797</v>
      </c>
      <c r="N211" s="16" t="s">
        <v>806</v>
      </c>
      <c r="O211" s="16" t="s">
        <v>3</v>
      </c>
      <c r="P211" s="16">
        <v>13677</v>
      </c>
      <c r="Q211" s="16">
        <v>516000</v>
      </c>
      <c r="R211" s="16">
        <v>58547.2141559999</v>
      </c>
      <c r="S211" s="16">
        <v>5729802.0175438598</v>
      </c>
      <c r="T211" s="16">
        <v>3778427.0614034999</v>
      </c>
      <c r="U211" s="16">
        <v>1951374.9561403501</v>
      </c>
      <c r="V211" s="16">
        <v>0.34056586076892498</v>
      </c>
      <c r="W211" s="16">
        <v>4430652.0355924303</v>
      </c>
      <c r="X211" s="16">
        <v>1897612.96452605</v>
      </c>
      <c r="Y211" s="16">
        <v>2533039.0710663698</v>
      </c>
      <c r="Z211" s="16">
        <v>0.57170796774783905</v>
      </c>
      <c r="AA211" s="16">
        <v>417907.32456140302</v>
      </c>
      <c r="AB211" s="16">
        <v>258415.614035087</v>
      </c>
      <c r="AC211" s="16">
        <v>159491.710526315</v>
      </c>
      <c r="AD211" s="16">
        <v>0.381643730924561</v>
      </c>
      <c r="AE211" s="16">
        <v>324507.58239947801</v>
      </c>
      <c r="AF211" s="16">
        <v>163686.88438687701</v>
      </c>
      <c r="AG211" s="16">
        <v>160820.698012601</v>
      </c>
      <c r="AH211" s="16">
        <v>0.49558379136616298</v>
      </c>
      <c r="AI211" s="16">
        <v>1958491.8569103701</v>
      </c>
      <c r="AJ211" s="16">
        <v>-413726.51614339801</v>
      </c>
      <c r="AK211" s="16">
        <v>324507.58239947801</v>
      </c>
      <c r="AL211" s="16">
        <v>324507.58239947801</v>
      </c>
      <c r="AM211" s="16">
        <v>324507.58239947801</v>
      </c>
      <c r="AN211" s="16">
        <v>324507.58239947801</v>
      </c>
      <c r="AO211" s="16">
        <v>324507.58239947801</v>
      </c>
      <c r="AP211" s="16">
        <v>324507.58239947801</v>
      </c>
      <c r="AQ211" s="16">
        <v>324507.58239947801</v>
      </c>
      <c r="AR211" s="16">
        <v>324507.58239947801</v>
      </c>
      <c r="AS211" s="16">
        <v>324507.58239947801</v>
      </c>
      <c r="AT211" s="16">
        <v>324507.58239947801</v>
      </c>
      <c r="AU211" s="16">
        <v>417907.32456140302</v>
      </c>
      <c r="AV211" s="16">
        <v>417907.32456140302</v>
      </c>
      <c r="AW211" s="16">
        <v>417907.32456140302</v>
      </c>
      <c r="AX211" s="16">
        <v>417907.32456140302</v>
      </c>
      <c r="AY211" s="16">
        <v>417907.32456140302</v>
      </c>
      <c r="AZ211" s="16">
        <v>417907.32456140302</v>
      </c>
      <c r="BA211" s="16">
        <v>417907.32456140302</v>
      </c>
      <c r="BB211" s="16">
        <v>417907.32456140302</v>
      </c>
      <c r="BC211" s="16">
        <v>417907.32456140302</v>
      </c>
      <c r="BD211" s="16">
        <v>417907.32456140302</v>
      </c>
    </row>
    <row r="212" spans="1:56" x14ac:dyDescent="0.25">
      <c r="A212" s="16" t="s">
        <v>276</v>
      </c>
      <c r="B212" s="16">
        <v>13679</v>
      </c>
      <c r="C212" s="16">
        <v>1</v>
      </c>
      <c r="D212" s="16">
        <v>1</v>
      </c>
      <c r="E212" s="16">
        <v>1</v>
      </c>
      <c r="F212" s="16">
        <v>1</v>
      </c>
      <c r="G212" s="16">
        <v>1</v>
      </c>
      <c r="H212" s="16">
        <v>1</v>
      </c>
      <c r="I212" s="16">
        <v>1</v>
      </c>
      <c r="J212" s="16">
        <v>1</v>
      </c>
      <c r="K212" s="16">
        <v>1</v>
      </c>
      <c r="L212" s="16">
        <v>1</v>
      </c>
      <c r="M212" s="16" t="s">
        <v>797</v>
      </c>
      <c r="N212" s="16" t="s">
        <v>806</v>
      </c>
      <c r="O212" s="16" t="s">
        <v>3</v>
      </c>
      <c r="P212" s="16">
        <v>13679</v>
      </c>
      <c r="Q212" s="16">
        <v>109560</v>
      </c>
      <c r="R212" s="16">
        <v>28133.477118120001</v>
      </c>
      <c r="S212" s="16">
        <v>15439930.8333333</v>
      </c>
      <c r="T212" s="16">
        <v>9335280.5701754205</v>
      </c>
      <c r="U212" s="16">
        <v>6104650.2631578902</v>
      </c>
      <c r="V212" s="16">
        <v>0.39538067424360102</v>
      </c>
      <c r="W212" s="16">
        <v>8430430.9673671592</v>
      </c>
      <c r="X212" s="16">
        <v>4408482.2451355197</v>
      </c>
      <c r="Y212" s="16">
        <v>4021948.72223164</v>
      </c>
      <c r="Z212" s="16">
        <v>0.477075103016673</v>
      </c>
      <c r="AA212" s="16">
        <v>7103282.1052631503</v>
      </c>
      <c r="AB212" s="16">
        <v>3620089.2105263099</v>
      </c>
      <c r="AC212" s="16">
        <v>3483192.8947368399</v>
      </c>
      <c r="AD212" s="16">
        <v>0.490363868859436</v>
      </c>
      <c r="AE212" s="16">
        <v>2212041.6517332601</v>
      </c>
      <c r="AF212" s="16">
        <v>1109538.99863674</v>
      </c>
      <c r="AG212" s="16">
        <v>1102502.6530965201</v>
      </c>
      <c r="AH212" s="16">
        <v>0.49840953592923698</v>
      </c>
      <c r="AI212" s="16">
        <v>3884255.24511352</v>
      </c>
      <c r="AJ212" s="16">
        <v>964809.17597840005</v>
      </c>
      <c r="AK212" s="16">
        <v>1109538.99863674</v>
      </c>
      <c r="AL212" s="16">
        <v>1109538.99863674</v>
      </c>
      <c r="AM212" s="16">
        <v>1109538.99863674</v>
      </c>
      <c r="AN212" s="16">
        <v>1109538.99863674</v>
      </c>
      <c r="AO212" s="16">
        <v>1109538.99863674</v>
      </c>
      <c r="AP212" s="16">
        <v>1109538.99863674</v>
      </c>
      <c r="AQ212" s="16">
        <v>1109538.99863674</v>
      </c>
      <c r="AR212" s="16">
        <v>1109538.99863674</v>
      </c>
      <c r="AS212" s="16">
        <v>1109538.99863674</v>
      </c>
      <c r="AT212" s="16">
        <v>1109538.99863674</v>
      </c>
      <c r="AU212" s="16">
        <v>3620089.2105263099</v>
      </c>
      <c r="AV212" s="16">
        <v>3620089.2105263099</v>
      </c>
      <c r="AW212" s="16">
        <v>3620089.2105263099</v>
      </c>
      <c r="AX212" s="16">
        <v>3620089.2105263099</v>
      </c>
      <c r="AY212" s="16">
        <v>3620089.2105263099</v>
      </c>
      <c r="AZ212" s="16">
        <v>3620089.2105263099</v>
      </c>
      <c r="BA212" s="16">
        <v>3620089.2105263099</v>
      </c>
      <c r="BB212" s="16">
        <v>3620089.2105263099</v>
      </c>
      <c r="BC212" s="16">
        <v>3620089.2105263099</v>
      </c>
      <c r="BD212" s="16">
        <v>3620089.2105263099</v>
      </c>
    </row>
    <row r="213" spans="1:56" x14ac:dyDescent="0.25">
      <c r="A213" s="16" t="s">
        <v>163</v>
      </c>
      <c r="B213" s="16">
        <v>13687</v>
      </c>
      <c r="C213" s="16">
        <v>0</v>
      </c>
      <c r="D213" s="16">
        <v>1</v>
      </c>
      <c r="E213" s="16">
        <v>1</v>
      </c>
      <c r="F213" s="16">
        <v>1</v>
      </c>
      <c r="G213" s="16">
        <v>1</v>
      </c>
      <c r="H213" s="16">
        <v>1</v>
      </c>
      <c r="I213" s="16">
        <v>1</v>
      </c>
      <c r="J213" s="16">
        <v>1</v>
      </c>
      <c r="K213" s="16">
        <v>1</v>
      </c>
      <c r="L213" s="16">
        <v>1</v>
      </c>
      <c r="M213" s="16" t="s">
        <v>797</v>
      </c>
      <c r="N213" s="16" t="s">
        <v>806</v>
      </c>
      <c r="O213" s="16" t="s">
        <v>3</v>
      </c>
      <c r="P213" s="16">
        <v>13687</v>
      </c>
      <c r="Q213" s="16">
        <v>1097660.986</v>
      </c>
      <c r="R213" s="16">
        <v>78062.952207999901</v>
      </c>
      <c r="S213" s="16">
        <v>25016572.2368421</v>
      </c>
      <c r="T213" s="16">
        <v>10905680.482456099</v>
      </c>
      <c r="U213" s="16">
        <v>14110891.7543859</v>
      </c>
      <c r="V213" s="16">
        <v>0.56406175957251004</v>
      </c>
      <c r="W213" s="16">
        <v>15648122.9889961</v>
      </c>
      <c r="X213" s="16">
        <v>4565671.3698056703</v>
      </c>
      <c r="Y213" s="16">
        <v>11082451.619190499</v>
      </c>
      <c r="Z213" s="16">
        <v>0.70822881613237099</v>
      </c>
      <c r="AA213" s="16">
        <v>12616317.4561403</v>
      </c>
      <c r="AB213" s="16">
        <v>3620973.5964912199</v>
      </c>
      <c r="AC213" s="16">
        <v>8995343.8596491199</v>
      </c>
      <c r="AD213" s="16">
        <v>0.71299282781372098</v>
      </c>
      <c r="AE213" s="16">
        <v>7812294.3775333297</v>
      </c>
      <c r="AF213" s="16">
        <v>2089494.9495789099</v>
      </c>
      <c r="AG213" s="16">
        <v>5722799.4279544102</v>
      </c>
      <c r="AH213" s="16">
        <v>0.73253760693044101</v>
      </c>
      <c r="AI213" s="16">
        <v>9906727.6813825201</v>
      </c>
      <c r="AJ213" s="16">
        <v>4547075.4901464097</v>
      </c>
      <c r="AK213" s="16">
        <v>7812294.3775333297</v>
      </c>
      <c r="AL213" s="16">
        <v>2089494.9495789099</v>
      </c>
      <c r="AM213" s="16">
        <v>2089494.9495789099</v>
      </c>
      <c r="AN213" s="16">
        <v>2089494.9495789099</v>
      </c>
      <c r="AO213" s="16">
        <v>2089494.9495789099</v>
      </c>
      <c r="AP213" s="16">
        <v>2089494.9495789099</v>
      </c>
      <c r="AQ213" s="16">
        <v>2089494.9495789099</v>
      </c>
      <c r="AR213" s="16">
        <v>2089494.9495789099</v>
      </c>
      <c r="AS213" s="16">
        <v>2089494.9495789099</v>
      </c>
      <c r="AT213" s="16">
        <v>2089494.9495789099</v>
      </c>
      <c r="AU213" s="16">
        <v>12616317.4561403</v>
      </c>
      <c r="AV213" s="16">
        <v>3620973.5964912199</v>
      </c>
      <c r="AW213" s="16">
        <v>3620973.5964912199</v>
      </c>
      <c r="AX213" s="16">
        <v>3620973.5964912199</v>
      </c>
      <c r="AY213" s="16">
        <v>3620973.5964912199</v>
      </c>
      <c r="AZ213" s="16">
        <v>3620973.5964912199</v>
      </c>
      <c r="BA213" s="16">
        <v>3620973.5964912199</v>
      </c>
      <c r="BB213" s="16">
        <v>3620973.5964912199</v>
      </c>
      <c r="BC213" s="16">
        <v>3620973.5964912199</v>
      </c>
      <c r="BD213" s="16">
        <v>3620973.5964912199</v>
      </c>
    </row>
    <row r="214" spans="1:56" x14ac:dyDescent="0.25">
      <c r="A214" s="16" t="s">
        <v>457</v>
      </c>
      <c r="B214" s="16">
        <v>13690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 t="s">
        <v>797</v>
      </c>
      <c r="N214" s="16" t="s">
        <v>806</v>
      </c>
      <c r="O214" s="16" t="s">
        <v>3</v>
      </c>
      <c r="P214" s="16">
        <v>13690</v>
      </c>
      <c r="Q214" s="16">
        <v>383771.39</v>
      </c>
      <c r="R214" s="16">
        <v>39031.476103999899</v>
      </c>
      <c r="S214" s="16">
        <v>3994197.3245613999</v>
      </c>
      <c r="T214" s="16">
        <v>3021920.1754385899</v>
      </c>
      <c r="U214" s="16">
        <v>972277.14912280801</v>
      </c>
      <c r="V214" s="16">
        <v>0.24342241259439301</v>
      </c>
      <c r="W214" s="16">
        <v>2273012.1502718301</v>
      </c>
      <c r="X214" s="16">
        <v>831273.22610551503</v>
      </c>
      <c r="Y214" s="16">
        <v>1441738.9241663199</v>
      </c>
      <c r="Z214" s="16">
        <v>0.63428562139181699</v>
      </c>
      <c r="AA214" s="16">
        <v>277017.71929824498</v>
      </c>
      <c r="AB214" s="16">
        <v>139338.771929824</v>
      </c>
      <c r="AC214" s="16">
        <v>137678.94736841999</v>
      </c>
      <c r="AD214" s="16">
        <v>0.497004118426777</v>
      </c>
      <c r="AE214" s="16">
        <v>259496.22994641299</v>
      </c>
      <c r="AF214" s="16">
        <v>93943.6810565833</v>
      </c>
      <c r="AG214" s="16">
        <v>165552.54888983001</v>
      </c>
      <c r="AH214" s="16">
        <v>0.63797670171939302</v>
      </c>
      <c r="AI214" s="16">
        <v>1018936.05806232</v>
      </c>
      <c r="AJ214" s="16">
        <v>-257250.31721416899</v>
      </c>
      <c r="AK214" s="16">
        <v>259496.22994641299</v>
      </c>
      <c r="AL214" s="16">
        <v>259496.22994641299</v>
      </c>
      <c r="AM214" s="16">
        <v>259496.22994641299</v>
      </c>
      <c r="AN214" s="16">
        <v>259496.22994641299</v>
      </c>
      <c r="AO214" s="16">
        <v>259496.22994641299</v>
      </c>
      <c r="AP214" s="16">
        <v>259496.22994641299</v>
      </c>
      <c r="AQ214" s="16">
        <v>259496.22994641299</v>
      </c>
      <c r="AR214" s="16">
        <v>259496.22994641299</v>
      </c>
      <c r="AS214" s="16">
        <v>259496.22994641299</v>
      </c>
      <c r="AT214" s="16">
        <v>259496.22994641299</v>
      </c>
      <c r="AU214" s="16">
        <v>277017.71929824498</v>
      </c>
      <c r="AV214" s="16">
        <v>277017.71929824498</v>
      </c>
      <c r="AW214" s="16">
        <v>277017.71929824498</v>
      </c>
      <c r="AX214" s="16">
        <v>277017.71929824498</v>
      </c>
      <c r="AY214" s="16">
        <v>277017.71929824498</v>
      </c>
      <c r="AZ214" s="16">
        <v>277017.71929824498</v>
      </c>
      <c r="BA214" s="16">
        <v>277017.71929824498</v>
      </c>
      <c r="BB214" s="16">
        <v>277017.71929824498</v>
      </c>
      <c r="BC214" s="16">
        <v>277017.71929824498</v>
      </c>
      <c r="BD214" s="16">
        <v>277017.71929824498</v>
      </c>
    </row>
    <row r="215" spans="1:56" x14ac:dyDescent="0.25">
      <c r="A215" s="16" t="s">
        <v>417</v>
      </c>
      <c r="B215" s="16">
        <v>13693</v>
      </c>
      <c r="C215" s="16">
        <v>0</v>
      </c>
      <c r="D215" s="16">
        <v>0</v>
      </c>
      <c r="E215" s="16">
        <v>0</v>
      </c>
      <c r="F215" s="16">
        <v>0</v>
      </c>
      <c r="G215" s="16">
        <v>1</v>
      </c>
      <c r="H215" s="16">
        <v>1</v>
      </c>
      <c r="I215" s="16">
        <v>1</v>
      </c>
      <c r="J215" s="16">
        <v>1</v>
      </c>
      <c r="K215" s="16">
        <v>1</v>
      </c>
      <c r="L215" s="16">
        <v>1</v>
      </c>
      <c r="M215" s="16" t="s">
        <v>797</v>
      </c>
      <c r="N215" s="16" t="s">
        <v>806</v>
      </c>
      <c r="O215" s="16" t="s">
        <v>3</v>
      </c>
      <c r="P215" s="16">
        <v>13693</v>
      </c>
      <c r="Q215" s="16">
        <v>109560</v>
      </c>
      <c r="R215" s="16">
        <v>28133.477118120001</v>
      </c>
      <c r="S215" s="16">
        <v>5432241.9736842001</v>
      </c>
      <c r="T215" s="16">
        <v>4179224.0350877098</v>
      </c>
      <c r="U215" s="16">
        <v>1253017.9385964801</v>
      </c>
      <c r="V215" s="16">
        <v>0.23066313037353101</v>
      </c>
      <c r="W215" s="16">
        <v>3075848.6595724998</v>
      </c>
      <c r="X215" s="16">
        <v>1699345.5854680201</v>
      </c>
      <c r="Y215" s="16">
        <v>1376503.07410447</v>
      </c>
      <c r="Z215" s="16">
        <v>0.44751976655957598</v>
      </c>
      <c r="AA215" s="16">
        <v>1416590.3947368399</v>
      </c>
      <c r="AB215" s="16">
        <v>1152741.0087719201</v>
      </c>
      <c r="AC215" s="16">
        <v>263849.38596491201</v>
      </c>
      <c r="AD215" s="16">
        <v>0.186256653260681</v>
      </c>
      <c r="AE215" s="16">
        <v>462792.76390384702</v>
      </c>
      <c r="AF215" s="16">
        <v>253659.32456463101</v>
      </c>
      <c r="AG215" s="16">
        <v>209133.43933921601</v>
      </c>
      <c r="AH215" s="16">
        <v>0.451894358881262</v>
      </c>
      <c r="AI215" s="16">
        <v>1238809.5969863499</v>
      </c>
      <c r="AJ215" s="16">
        <v>71439.962221096503</v>
      </c>
      <c r="AK215" s="16">
        <v>462792.76390384702</v>
      </c>
      <c r="AL215" s="16">
        <v>462792.76390384702</v>
      </c>
      <c r="AM215" s="16">
        <v>462792.76390384702</v>
      </c>
      <c r="AN215" s="16">
        <v>462792.76390384702</v>
      </c>
      <c r="AO215" s="16">
        <v>253659.32456463101</v>
      </c>
      <c r="AP215" s="16">
        <v>253659.32456463101</v>
      </c>
      <c r="AQ215" s="16">
        <v>253659.32456463101</v>
      </c>
      <c r="AR215" s="16">
        <v>253659.32456463101</v>
      </c>
      <c r="AS215" s="16">
        <v>253659.32456463101</v>
      </c>
      <c r="AT215" s="16">
        <v>253659.32456463101</v>
      </c>
      <c r="AU215" s="16">
        <v>1416590.3947368399</v>
      </c>
      <c r="AV215" s="16">
        <v>1416590.3947368399</v>
      </c>
      <c r="AW215" s="16">
        <v>1416590.3947368399</v>
      </c>
      <c r="AX215" s="16">
        <v>1416590.3947368399</v>
      </c>
      <c r="AY215" s="16">
        <v>1152741.0087719201</v>
      </c>
      <c r="AZ215" s="16">
        <v>1152741.0087719201</v>
      </c>
      <c r="BA215" s="16">
        <v>1152741.0087719201</v>
      </c>
      <c r="BB215" s="16">
        <v>1152741.0087719201</v>
      </c>
      <c r="BC215" s="16">
        <v>1152741.0087719201</v>
      </c>
      <c r="BD215" s="16">
        <v>1152741.0087719201</v>
      </c>
    </row>
    <row r="216" spans="1:56" x14ac:dyDescent="0.25">
      <c r="A216" s="16" t="s">
        <v>147</v>
      </c>
      <c r="B216" s="16">
        <v>13695</v>
      </c>
      <c r="C216" s="16">
        <v>1</v>
      </c>
      <c r="D216" s="16">
        <v>1</v>
      </c>
      <c r="E216" s="16">
        <v>1</v>
      </c>
      <c r="F216" s="16">
        <v>1</v>
      </c>
      <c r="G216" s="16">
        <v>1</v>
      </c>
      <c r="H216" s="16">
        <v>1</v>
      </c>
      <c r="I216" s="16">
        <v>1</v>
      </c>
      <c r="J216" s="16">
        <v>1</v>
      </c>
      <c r="K216" s="16">
        <v>1</v>
      </c>
      <c r="L216" s="16">
        <v>1</v>
      </c>
      <c r="M216" s="16" t="s">
        <v>797</v>
      </c>
      <c r="N216" s="16" t="s">
        <v>806</v>
      </c>
      <c r="O216" s="16" t="s">
        <v>3</v>
      </c>
      <c r="P216" s="16">
        <v>13695</v>
      </c>
      <c r="Q216" s="16">
        <v>592000</v>
      </c>
      <c r="R216" s="16">
        <v>78062.952207999901</v>
      </c>
      <c r="S216" s="16">
        <v>32035267.368420999</v>
      </c>
      <c r="T216" s="16">
        <v>9767674.4298245609</v>
      </c>
      <c r="U216" s="16">
        <v>22267592.938596401</v>
      </c>
      <c r="V216" s="16">
        <v>0.69509621013954404</v>
      </c>
      <c r="W216" s="16">
        <v>16532038.136713</v>
      </c>
      <c r="X216" s="16">
        <v>3809201.1606208999</v>
      </c>
      <c r="Y216" s="16">
        <v>12722836.9760921</v>
      </c>
      <c r="Z216" s="16">
        <v>0.76958671827875103</v>
      </c>
      <c r="AA216" s="16">
        <v>25628299.824561398</v>
      </c>
      <c r="AB216" s="16">
        <v>5559032.9385964796</v>
      </c>
      <c r="AC216" s="16">
        <v>20069266.8859649</v>
      </c>
      <c r="AD216" s="16">
        <v>0.78309006150814198</v>
      </c>
      <c r="AE216" s="16">
        <v>11680515.107917501</v>
      </c>
      <c r="AF216" s="16">
        <v>2483744.8991295099</v>
      </c>
      <c r="AG216" s="16">
        <v>9196770.2087880708</v>
      </c>
      <c r="AH216" s="16">
        <v>0.78735998573847799</v>
      </c>
      <c r="AI216" s="16">
        <v>12052774.023884101</v>
      </c>
      <c r="AJ216" s="16">
        <v>8526707.2565800697</v>
      </c>
      <c r="AK216" s="16">
        <v>2483744.8991295099</v>
      </c>
      <c r="AL216" s="16">
        <v>2483744.8991295099</v>
      </c>
      <c r="AM216" s="16">
        <v>2483744.8991295099</v>
      </c>
      <c r="AN216" s="16">
        <v>2483744.8991295099</v>
      </c>
      <c r="AO216" s="16">
        <v>2483744.8991295099</v>
      </c>
      <c r="AP216" s="16">
        <v>2483744.8991295099</v>
      </c>
      <c r="AQ216" s="16">
        <v>2483744.8991295099</v>
      </c>
      <c r="AR216" s="16">
        <v>2483744.8991295099</v>
      </c>
      <c r="AS216" s="16">
        <v>2483744.8991295099</v>
      </c>
      <c r="AT216" s="16">
        <v>2483744.8991295099</v>
      </c>
      <c r="AU216" s="16">
        <v>5559032.9385964796</v>
      </c>
      <c r="AV216" s="16">
        <v>5559032.9385964796</v>
      </c>
      <c r="AW216" s="16">
        <v>5559032.9385964796</v>
      </c>
      <c r="AX216" s="16">
        <v>5559032.9385964796</v>
      </c>
      <c r="AY216" s="16">
        <v>5559032.9385964796</v>
      </c>
      <c r="AZ216" s="16">
        <v>5559032.9385964796</v>
      </c>
      <c r="BA216" s="16">
        <v>5559032.9385964796</v>
      </c>
      <c r="BB216" s="16">
        <v>5559032.9385964796</v>
      </c>
      <c r="BC216" s="16">
        <v>5559032.9385964796</v>
      </c>
      <c r="BD216" s="16">
        <v>5559032.9385964796</v>
      </c>
    </row>
    <row r="217" spans="1:56" x14ac:dyDescent="0.25">
      <c r="A217" s="16" t="s">
        <v>215</v>
      </c>
      <c r="B217" s="16">
        <v>13705</v>
      </c>
      <c r="C217" s="16">
        <v>0</v>
      </c>
      <c r="D217" s="16">
        <v>0</v>
      </c>
      <c r="E217" s="16">
        <v>1</v>
      </c>
      <c r="F217" s="16">
        <v>1</v>
      </c>
      <c r="G217" s="16">
        <v>1</v>
      </c>
      <c r="H217" s="16">
        <v>1</v>
      </c>
      <c r="I217" s="16">
        <v>1</v>
      </c>
      <c r="J217" s="16">
        <v>1</v>
      </c>
      <c r="K217" s="16">
        <v>1</v>
      </c>
      <c r="L217" s="16">
        <v>1</v>
      </c>
      <c r="M217" s="16" t="s">
        <v>797</v>
      </c>
      <c r="N217" s="16" t="s">
        <v>806</v>
      </c>
      <c r="O217" s="16" t="s">
        <v>3</v>
      </c>
      <c r="P217" s="16">
        <v>13705</v>
      </c>
      <c r="Q217" s="16">
        <v>1044108.802</v>
      </c>
      <c r="R217" s="16">
        <v>78062.952207999901</v>
      </c>
      <c r="S217" s="16">
        <v>12965518.6842105</v>
      </c>
      <c r="T217" s="16">
        <v>5997611.3596491097</v>
      </c>
      <c r="U217" s="16">
        <v>6967907.3245614003</v>
      </c>
      <c r="V217" s="16">
        <v>0.53741832427012404</v>
      </c>
      <c r="W217" s="16">
        <v>10950380.713373899</v>
      </c>
      <c r="X217" s="16">
        <v>2562025.4709856799</v>
      </c>
      <c r="Y217" s="16">
        <v>8388355.2423882196</v>
      </c>
      <c r="Z217" s="16">
        <v>0.76603320578099798</v>
      </c>
      <c r="AA217" s="16">
        <v>7930879.9122807002</v>
      </c>
      <c r="AB217" s="16">
        <v>2528018.1578947301</v>
      </c>
      <c r="AC217" s="16">
        <v>5402861.7543859603</v>
      </c>
      <c r="AD217" s="16">
        <v>0.68124367209492198</v>
      </c>
      <c r="AE217" s="16">
        <v>4336568.6892385902</v>
      </c>
      <c r="AF217" s="16">
        <v>1333758.6271526599</v>
      </c>
      <c r="AG217" s="16">
        <v>3002810.06208592</v>
      </c>
      <c r="AH217" s="16">
        <v>0.69243917882300399</v>
      </c>
      <c r="AI217" s="16">
        <v>7266183.4886711296</v>
      </c>
      <c r="AJ217" s="16">
        <v>1880638.30836883</v>
      </c>
      <c r="AK217" s="16">
        <v>4336568.6892385902</v>
      </c>
      <c r="AL217" s="16">
        <v>4336568.6892385902</v>
      </c>
      <c r="AM217" s="16">
        <v>1333758.6271526599</v>
      </c>
      <c r="AN217" s="16">
        <v>1333758.6271526599</v>
      </c>
      <c r="AO217" s="16">
        <v>1333758.6271526599</v>
      </c>
      <c r="AP217" s="16">
        <v>1333758.6271526599</v>
      </c>
      <c r="AQ217" s="16">
        <v>1333758.6271526599</v>
      </c>
      <c r="AR217" s="16">
        <v>1333758.6271526599</v>
      </c>
      <c r="AS217" s="16">
        <v>1333758.6271526599</v>
      </c>
      <c r="AT217" s="16">
        <v>1333758.6271526599</v>
      </c>
      <c r="AU217" s="16">
        <v>7930879.9122807002</v>
      </c>
      <c r="AV217" s="16">
        <v>7930879.9122807002</v>
      </c>
      <c r="AW217" s="16">
        <v>2528018.1578947301</v>
      </c>
      <c r="AX217" s="16">
        <v>2528018.1578947301</v>
      </c>
      <c r="AY217" s="16">
        <v>2528018.1578947301</v>
      </c>
      <c r="AZ217" s="16">
        <v>2528018.1578947301</v>
      </c>
      <c r="BA217" s="16">
        <v>2528018.1578947301</v>
      </c>
      <c r="BB217" s="16">
        <v>2528018.1578947301</v>
      </c>
      <c r="BC217" s="16">
        <v>2528018.1578947301</v>
      </c>
      <c r="BD217" s="16">
        <v>2528018.1578947301</v>
      </c>
    </row>
    <row r="218" spans="1:56" x14ac:dyDescent="0.25">
      <c r="A218" s="16" t="s">
        <v>218</v>
      </c>
      <c r="B218" s="16">
        <v>13706</v>
      </c>
      <c r="C218" s="16">
        <v>0</v>
      </c>
      <c r="D218" s="16">
        <v>0</v>
      </c>
      <c r="E218" s="16">
        <v>0</v>
      </c>
      <c r="F218" s="16">
        <v>0</v>
      </c>
      <c r="G218" s="16">
        <v>1</v>
      </c>
      <c r="H218" s="16">
        <v>1</v>
      </c>
      <c r="I218" s="16">
        <v>1</v>
      </c>
      <c r="J218" s="16">
        <v>1</v>
      </c>
      <c r="K218" s="16">
        <v>1</v>
      </c>
      <c r="L218" s="16">
        <v>1</v>
      </c>
      <c r="M218" s="16" t="s">
        <v>797</v>
      </c>
      <c r="N218" s="16" t="s">
        <v>806</v>
      </c>
      <c r="O218" s="16" t="s">
        <v>3</v>
      </c>
      <c r="P218" s="16">
        <v>13706</v>
      </c>
      <c r="Q218" s="16">
        <v>1815380.7120000001</v>
      </c>
      <c r="R218" s="16">
        <v>97578.690259999901</v>
      </c>
      <c r="S218" s="16">
        <v>13725610.043859599</v>
      </c>
      <c r="T218" s="16">
        <v>4668471.6666666605</v>
      </c>
      <c r="U218" s="16">
        <v>9057138.3771929704</v>
      </c>
      <c r="V218" s="16">
        <v>0.65987146278025099</v>
      </c>
      <c r="W218" s="16">
        <v>9959885.20610076</v>
      </c>
      <c r="X218" s="16">
        <v>2394129.12081675</v>
      </c>
      <c r="Y218" s="16">
        <v>7565756.0852840096</v>
      </c>
      <c r="Z218" s="16">
        <v>0.75962281981420099</v>
      </c>
      <c r="AA218" s="16">
        <v>7111194.5175438598</v>
      </c>
      <c r="AB218" s="16">
        <v>1823004.0789473599</v>
      </c>
      <c r="AC218" s="16">
        <v>5288190.4385964898</v>
      </c>
      <c r="AD218" s="16">
        <v>0.74364305821618604</v>
      </c>
      <c r="AE218" s="16">
        <v>3677744.5500596198</v>
      </c>
      <c r="AF218" s="16">
        <v>844382.47524735599</v>
      </c>
      <c r="AG218" s="16">
        <v>2833362.07481226</v>
      </c>
      <c r="AH218" s="16">
        <v>0.77040752457000605</v>
      </c>
      <c r="AI218" s="16">
        <v>5652796.6827876503</v>
      </c>
      <c r="AJ218" s="16">
        <v>920402.67231590499</v>
      </c>
      <c r="AK218" s="16">
        <v>3677744.5500596198</v>
      </c>
      <c r="AL218" s="16">
        <v>3677744.5500596198</v>
      </c>
      <c r="AM218" s="16">
        <v>3677744.5500596198</v>
      </c>
      <c r="AN218" s="16">
        <v>3677744.5500596198</v>
      </c>
      <c r="AO218" s="16">
        <v>844382.47524735599</v>
      </c>
      <c r="AP218" s="16">
        <v>844382.47524735599</v>
      </c>
      <c r="AQ218" s="16">
        <v>844382.47524735599</v>
      </c>
      <c r="AR218" s="16">
        <v>844382.47524735599</v>
      </c>
      <c r="AS218" s="16">
        <v>844382.47524735599</v>
      </c>
      <c r="AT218" s="16">
        <v>844382.47524735599</v>
      </c>
      <c r="AU218" s="16">
        <v>7111194.5175438598</v>
      </c>
      <c r="AV218" s="16">
        <v>7111194.5175438598</v>
      </c>
      <c r="AW218" s="16">
        <v>7111194.5175438598</v>
      </c>
      <c r="AX218" s="16">
        <v>7111194.5175438598</v>
      </c>
      <c r="AY218" s="16">
        <v>1823004.0789473599</v>
      </c>
      <c r="AZ218" s="16">
        <v>1823004.0789473599</v>
      </c>
      <c r="BA218" s="16">
        <v>1823004.0789473599</v>
      </c>
      <c r="BB218" s="16">
        <v>1823004.0789473599</v>
      </c>
      <c r="BC218" s="16">
        <v>1823004.0789473599</v>
      </c>
      <c r="BD218" s="16">
        <v>1823004.0789473599</v>
      </c>
    </row>
    <row r="219" spans="1:56" x14ac:dyDescent="0.25">
      <c r="A219" s="16" t="s">
        <v>261</v>
      </c>
      <c r="B219" s="16">
        <v>13707</v>
      </c>
      <c r="C219" s="16">
        <v>0</v>
      </c>
      <c r="D219" s="16">
        <v>1</v>
      </c>
      <c r="E219" s="16">
        <v>1</v>
      </c>
      <c r="F219" s="16">
        <v>1</v>
      </c>
      <c r="G219" s="16">
        <v>1</v>
      </c>
      <c r="H219" s="16">
        <v>1</v>
      </c>
      <c r="I219" s="16">
        <v>1</v>
      </c>
      <c r="J219" s="16">
        <v>1</v>
      </c>
      <c r="K219" s="16">
        <v>1</v>
      </c>
      <c r="L219" s="16">
        <v>1</v>
      </c>
      <c r="M219" s="16" t="s">
        <v>797</v>
      </c>
      <c r="N219" s="16" t="s">
        <v>806</v>
      </c>
      <c r="O219" s="16" t="s">
        <v>3</v>
      </c>
      <c r="P219" s="16">
        <v>13707</v>
      </c>
      <c r="Q219" s="16">
        <v>536772.91299999994</v>
      </c>
      <c r="R219" s="16">
        <v>58547.2141559999</v>
      </c>
      <c r="S219" s="16">
        <v>7618244.5175438598</v>
      </c>
      <c r="T219" s="16">
        <v>2824856.0964912199</v>
      </c>
      <c r="U219" s="16">
        <v>4793388.4210526301</v>
      </c>
      <c r="V219" s="16">
        <v>0.62919855224048804</v>
      </c>
      <c r="W219" s="16">
        <v>5822605.8347939895</v>
      </c>
      <c r="X219" s="16">
        <v>1809066.6484823399</v>
      </c>
      <c r="Y219" s="16">
        <v>4013539.1863116398</v>
      </c>
      <c r="Z219" s="16">
        <v>0.68930291697371004</v>
      </c>
      <c r="AA219" s="16">
        <v>4291719.2543859603</v>
      </c>
      <c r="AB219" s="16">
        <v>1296155.3947368399</v>
      </c>
      <c r="AC219" s="16">
        <v>2995563.8596491199</v>
      </c>
      <c r="AD219" s="16">
        <v>0.697986909695403</v>
      </c>
      <c r="AE219" s="16">
        <v>2567331.3265849301</v>
      </c>
      <c r="AF219" s="16">
        <v>765351.17495132005</v>
      </c>
      <c r="AG219" s="16">
        <v>1801980.15163361</v>
      </c>
      <c r="AH219" s="16">
        <v>0.70188842903677995</v>
      </c>
      <c r="AI219" s="16">
        <v>3418219.0591556402</v>
      </c>
      <c r="AJ219" s="16">
        <v>1206660.0244776099</v>
      </c>
      <c r="AK219" s="16">
        <v>2567331.3265849301</v>
      </c>
      <c r="AL219" s="16">
        <v>765351.17495132005</v>
      </c>
      <c r="AM219" s="16">
        <v>765351.17495132005</v>
      </c>
      <c r="AN219" s="16">
        <v>765351.17495132005</v>
      </c>
      <c r="AO219" s="16">
        <v>765351.17495132005</v>
      </c>
      <c r="AP219" s="16">
        <v>765351.17495132005</v>
      </c>
      <c r="AQ219" s="16">
        <v>765351.17495132005</v>
      </c>
      <c r="AR219" s="16">
        <v>765351.17495132005</v>
      </c>
      <c r="AS219" s="16">
        <v>765351.17495132005</v>
      </c>
      <c r="AT219" s="16">
        <v>765351.17495132005</v>
      </c>
      <c r="AU219" s="16">
        <v>4291719.2543859603</v>
      </c>
      <c r="AV219" s="16">
        <v>1296155.3947368399</v>
      </c>
      <c r="AW219" s="16">
        <v>1296155.3947368399</v>
      </c>
      <c r="AX219" s="16">
        <v>1296155.3947368399</v>
      </c>
      <c r="AY219" s="16">
        <v>1296155.3947368399</v>
      </c>
      <c r="AZ219" s="16">
        <v>1296155.3947368399</v>
      </c>
      <c r="BA219" s="16">
        <v>1296155.3947368399</v>
      </c>
      <c r="BB219" s="16">
        <v>1296155.3947368399</v>
      </c>
      <c r="BC219" s="16">
        <v>1296155.3947368399</v>
      </c>
      <c r="BD219" s="16">
        <v>1296155.3947368399</v>
      </c>
    </row>
    <row r="220" spans="1:56" x14ac:dyDescent="0.25">
      <c r="A220" s="16" t="s">
        <v>426</v>
      </c>
      <c r="B220" s="16">
        <v>13709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 t="s">
        <v>797</v>
      </c>
      <c r="N220" s="16" t="s">
        <v>806</v>
      </c>
      <c r="O220" s="16" t="s">
        <v>3</v>
      </c>
      <c r="P220" s="16">
        <v>13709</v>
      </c>
      <c r="Q220" s="16">
        <v>1776660.986</v>
      </c>
      <c r="R220" s="16">
        <v>58547.2141559999</v>
      </c>
      <c r="S220" s="16">
        <v>5681746.2280701697</v>
      </c>
      <c r="T220" s="16">
        <v>3547796.7982456102</v>
      </c>
      <c r="U220" s="16">
        <v>2133949.4298245599</v>
      </c>
      <c r="V220" s="16">
        <v>0.375579855939705</v>
      </c>
      <c r="W220" s="16">
        <v>4213021.5719131697</v>
      </c>
      <c r="X220" s="16">
        <v>1515828.5867476701</v>
      </c>
      <c r="Y220" s="16">
        <v>2697192.9851655001</v>
      </c>
      <c r="Z220" s="16">
        <v>0.640203934189845</v>
      </c>
      <c r="AA220" s="16">
        <v>452455.745614035</v>
      </c>
      <c r="AB220" s="16">
        <v>311012.10526315699</v>
      </c>
      <c r="AC220" s="16">
        <v>141443.64035087699</v>
      </c>
      <c r="AD220" s="16">
        <v>0.31261320410225202</v>
      </c>
      <c r="AE220" s="16">
        <v>384988.08719253301</v>
      </c>
      <c r="AF220" s="16">
        <v>143025.837435514</v>
      </c>
      <c r="AG220" s="16">
        <v>241962.249757018</v>
      </c>
      <c r="AH220" s="16">
        <v>0.62849282304159404</v>
      </c>
      <c r="AI220" s="16">
        <v>861984.78540950303</v>
      </c>
      <c r="AJ220" s="16">
        <v>-1593245.9499989799</v>
      </c>
      <c r="AK220" s="16">
        <v>384988.08719253301</v>
      </c>
      <c r="AL220" s="16">
        <v>384988.08719253301</v>
      </c>
      <c r="AM220" s="16">
        <v>384988.08719253301</v>
      </c>
      <c r="AN220" s="16">
        <v>384988.08719253301</v>
      </c>
      <c r="AO220" s="16">
        <v>384988.08719253301</v>
      </c>
      <c r="AP220" s="16">
        <v>384988.08719253301</v>
      </c>
      <c r="AQ220" s="16">
        <v>384988.08719253301</v>
      </c>
      <c r="AR220" s="16">
        <v>384988.08719253301</v>
      </c>
      <c r="AS220" s="16">
        <v>384988.08719253301</v>
      </c>
      <c r="AT220" s="16">
        <v>384988.08719253301</v>
      </c>
      <c r="AU220" s="16">
        <v>452455.745614035</v>
      </c>
      <c r="AV220" s="16">
        <v>452455.745614035</v>
      </c>
      <c r="AW220" s="16">
        <v>452455.745614035</v>
      </c>
      <c r="AX220" s="16">
        <v>452455.745614035</v>
      </c>
      <c r="AY220" s="16">
        <v>452455.745614035</v>
      </c>
      <c r="AZ220" s="16">
        <v>452455.745614035</v>
      </c>
      <c r="BA220" s="16">
        <v>452455.745614035</v>
      </c>
      <c r="BB220" s="16">
        <v>452455.745614035</v>
      </c>
      <c r="BC220" s="16">
        <v>452455.745614035</v>
      </c>
      <c r="BD220" s="16">
        <v>452455.745614035</v>
      </c>
    </row>
    <row r="221" spans="1:56" x14ac:dyDescent="0.25">
      <c r="A221" s="16" t="s">
        <v>554</v>
      </c>
      <c r="B221" s="16">
        <v>13712</v>
      </c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 t="s">
        <v>797</v>
      </c>
      <c r="N221" s="16" t="s">
        <v>806</v>
      </c>
      <c r="O221" s="16" t="s">
        <v>3</v>
      </c>
      <c r="P221" s="16">
        <v>13712</v>
      </c>
      <c r="Q221" s="16">
        <v>901660.98600000003</v>
      </c>
      <c r="R221" s="16">
        <v>58547.2141559999</v>
      </c>
      <c r="S221" s="16">
        <v>4452031.05263157</v>
      </c>
      <c r="T221" s="16">
        <v>2826689.9122807002</v>
      </c>
      <c r="U221" s="16">
        <v>1625341.1403508701</v>
      </c>
      <c r="V221" s="16">
        <v>0.36507857225976498</v>
      </c>
      <c r="W221" s="16">
        <v>5009865.8794589899</v>
      </c>
      <c r="X221" s="16">
        <v>2544666.0348456502</v>
      </c>
      <c r="Y221" s="16">
        <v>2465199.8446133402</v>
      </c>
      <c r="Z221" s="16">
        <v>0.49206903017522502</v>
      </c>
      <c r="AA221" s="16">
        <v>1070832.1052631501</v>
      </c>
      <c r="AB221" s="16">
        <v>921884.03508771898</v>
      </c>
      <c r="AC221" s="16">
        <v>148948.07017543801</v>
      </c>
      <c r="AD221" s="16">
        <v>0.139095633613669</v>
      </c>
      <c r="AE221" s="16">
        <v>1178806.83996912</v>
      </c>
      <c r="AF221" s="16">
        <v>1011297.5056513</v>
      </c>
      <c r="AG221" s="16">
        <v>167509.334317817</v>
      </c>
      <c r="AH221" s="16">
        <v>0.14210074851805601</v>
      </c>
      <c r="AI221" s="16">
        <v>1504991.64485734</v>
      </c>
      <c r="AJ221" s="16">
        <v>-792698.86543818202</v>
      </c>
      <c r="AK221" s="16">
        <v>1178806.83996912</v>
      </c>
      <c r="AL221" s="16">
        <v>1178806.83996912</v>
      </c>
      <c r="AM221" s="16">
        <v>1178806.83996912</v>
      </c>
      <c r="AN221" s="16">
        <v>1178806.83996912</v>
      </c>
      <c r="AO221" s="16">
        <v>1178806.83996912</v>
      </c>
      <c r="AP221" s="16">
        <v>1178806.83996912</v>
      </c>
      <c r="AQ221" s="16">
        <v>1178806.83996912</v>
      </c>
      <c r="AR221" s="16">
        <v>1178806.83996912</v>
      </c>
      <c r="AS221" s="16">
        <v>1178806.83996912</v>
      </c>
      <c r="AT221" s="16">
        <v>1178806.83996912</v>
      </c>
      <c r="AU221" s="16">
        <v>1070832.1052631501</v>
      </c>
      <c r="AV221" s="16">
        <v>1070832.1052631501</v>
      </c>
      <c r="AW221" s="16">
        <v>1070832.1052631501</v>
      </c>
      <c r="AX221" s="16">
        <v>1070832.1052631501</v>
      </c>
      <c r="AY221" s="16">
        <v>1070832.1052631501</v>
      </c>
      <c r="AZ221" s="16">
        <v>1070832.1052631501</v>
      </c>
      <c r="BA221" s="16">
        <v>1070832.1052631501</v>
      </c>
      <c r="BB221" s="16">
        <v>1070832.1052631501</v>
      </c>
      <c r="BC221" s="16">
        <v>1070832.1052631501</v>
      </c>
      <c r="BD221" s="16">
        <v>1070832.1052631501</v>
      </c>
    </row>
    <row r="222" spans="1:56" x14ac:dyDescent="0.25">
      <c r="A222" s="16" t="s">
        <v>726</v>
      </c>
      <c r="B222" s="16">
        <v>13716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 t="s">
        <v>797</v>
      </c>
      <c r="N222" s="16" t="s">
        <v>806</v>
      </c>
      <c r="O222" s="16" t="s">
        <v>3</v>
      </c>
      <c r="P222" s="16">
        <v>13716</v>
      </c>
      <c r="Q222" s="16">
        <v>751007.91099999996</v>
      </c>
      <c r="R222" s="16">
        <v>28133.477118120001</v>
      </c>
      <c r="S222" s="16">
        <v>608664.51754385896</v>
      </c>
      <c r="T222" s="16">
        <v>608664.51754385896</v>
      </c>
      <c r="U222" s="16">
        <v>0</v>
      </c>
      <c r="V222" s="16">
        <v>0</v>
      </c>
      <c r="W222" s="16">
        <v>381245.071082326</v>
      </c>
      <c r="X222" s="16">
        <v>381245.071082326</v>
      </c>
      <c r="Y222" s="16">
        <v>0</v>
      </c>
      <c r="Z222" s="16">
        <v>0</v>
      </c>
      <c r="AA222" s="16">
        <v>152.63157894736801</v>
      </c>
      <c r="AB222" s="16">
        <v>152.63157894736801</v>
      </c>
      <c r="AC222" s="16">
        <v>0</v>
      </c>
      <c r="AD222" s="16">
        <v>0</v>
      </c>
      <c r="AE222" s="16">
        <v>8.2369095977760107</v>
      </c>
      <c r="AF222" s="16">
        <v>8.2369095977760107</v>
      </c>
      <c r="AG222" s="16">
        <v>0</v>
      </c>
      <c r="AH222" s="16">
        <v>0</v>
      </c>
      <c r="AI222" s="16">
        <v>-779141.38771812001</v>
      </c>
      <c r="AJ222" s="16">
        <v>-779141.38771812001</v>
      </c>
      <c r="AK222" s="16">
        <v>8.2369095977760107</v>
      </c>
      <c r="AL222" s="16">
        <v>8.2369095977760107</v>
      </c>
      <c r="AM222" s="16">
        <v>8.2369095977760107</v>
      </c>
      <c r="AN222" s="16">
        <v>8.2369095977760107</v>
      </c>
      <c r="AO222" s="16">
        <v>8.2369095977760107</v>
      </c>
      <c r="AP222" s="16">
        <v>8.2369095977760107</v>
      </c>
      <c r="AQ222" s="16">
        <v>8.2369095977760107</v>
      </c>
      <c r="AR222" s="16">
        <v>8.2369095977760107</v>
      </c>
      <c r="AS222" s="16">
        <v>8.2369095977760107</v>
      </c>
      <c r="AT222" s="16">
        <v>8.2369095977760107</v>
      </c>
      <c r="AU222" s="16">
        <v>152.63157894736801</v>
      </c>
      <c r="AV222" s="16">
        <v>152.63157894736801</v>
      </c>
      <c r="AW222" s="16">
        <v>152.63157894736801</v>
      </c>
      <c r="AX222" s="16">
        <v>152.63157894736801</v>
      </c>
      <c r="AY222" s="16">
        <v>152.63157894736801</v>
      </c>
      <c r="AZ222" s="16">
        <v>152.63157894736801</v>
      </c>
      <c r="BA222" s="16">
        <v>152.63157894736801</v>
      </c>
      <c r="BB222" s="16">
        <v>152.63157894736801</v>
      </c>
      <c r="BC222" s="16">
        <v>152.63157894736801</v>
      </c>
      <c r="BD222" s="16">
        <v>152.63157894736801</v>
      </c>
    </row>
    <row r="223" spans="1:56" x14ac:dyDescent="0.25">
      <c r="A223" s="16" t="s">
        <v>376</v>
      </c>
      <c r="B223" s="16">
        <v>13723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1</v>
      </c>
      <c r="J223" s="16">
        <v>1</v>
      </c>
      <c r="K223" s="16">
        <v>1</v>
      </c>
      <c r="L223" s="16">
        <v>1</v>
      </c>
      <c r="M223" s="16" t="s">
        <v>797</v>
      </c>
      <c r="N223" s="16" t="s">
        <v>806</v>
      </c>
      <c r="O223" s="16" t="s">
        <v>3</v>
      </c>
      <c r="P223" s="16">
        <v>13723</v>
      </c>
      <c r="Q223" s="16">
        <v>380000</v>
      </c>
      <c r="R223" s="16">
        <v>39031.476103999899</v>
      </c>
      <c r="S223" s="16">
        <v>13736953.2017543</v>
      </c>
      <c r="T223" s="16">
        <v>9934980.1315789409</v>
      </c>
      <c r="U223" s="16">
        <v>3801973.0701754298</v>
      </c>
      <c r="V223" s="16">
        <v>0.276769747580553</v>
      </c>
      <c r="W223" s="16">
        <v>9427373.5759686902</v>
      </c>
      <c r="X223" s="16">
        <v>4810111.4383444497</v>
      </c>
      <c r="Y223" s="16">
        <v>4617262.1376242395</v>
      </c>
      <c r="Z223" s="16">
        <v>0.48977184370778398</v>
      </c>
      <c r="AA223" s="16">
        <v>6034366.0964912204</v>
      </c>
      <c r="AB223" s="16">
        <v>5476147.5877192896</v>
      </c>
      <c r="AC223" s="16">
        <v>558218.50877192896</v>
      </c>
      <c r="AD223" s="16">
        <v>9.2506569844430606E-2</v>
      </c>
      <c r="AE223" s="16">
        <v>2804271.9355993802</v>
      </c>
      <c r="AF223" s="16">
        <v>2380081.0204086499</v>
      </c>
      <c r="AG223" s="16">
        <v>424190.91519072599</v>
      </c>
      <c r="AH223" s="16">
        <v>0.15126597025265301</v>
      </c>
      <c r="AI223" s="16">
        <v>4198230.6615202399</v>
      </c>
      <c r="AJ223" s="16">
        <v>5159.4390867265201</v>
      </c>
      <c r="AK223" s="16">
        <v>2804271.9355993802</v>
      </c>
      <c r="AL223" s="16">
        <v>2804271.9355993802</v>
      </c>
      <c r="AM223" s="16">
        <v>2804271.9355993802</v>
      </c>
      <c r="AN223" s="16">
        <v>2804271.9355993802</v>
      </c>
      <c r="AO223" s="16">
        <v>2804271.9355993802</v>
      </c>
      <c r="AP223" s="16">
        <v>2804271.9355993802</v>
      </c>
      <c r="AQ223" s="16">
        <v>2380081.0204086499</v>
      </c>
      <c r="AR223" s="16">
        <v>2380081.0204086499</v>
      </c>
      <c r="AS223" s="16">
        <v>2380081.0204086499</v>
      </c>
      <c r="AT223" s="16">
        <v>2380081.0204086499</v>
      </c>
      <c r="AU223" s="16">
        <v>6034366.0964912204</v>
      </c>
      <c r="AV223" s="16">
        <v>6034366.0964912204</v>
      </c>
      <c r="AW223" s="16">
        <v>6034366.0964912204</v>
      </c>
      <c r="AX223" s="16">
        <v>6034366.0964912204</v>
      </c>
      <c r="AY223" s="16">
        <v>6034366.0964912204</v>
      </c>
      <c r="AZ223" s="16">
        <v>6034366.0964912204</v>
      </c>
      <c r="BA223" s="16">
        <v>5476147.5877192896</v>
      </c>
      <c r="BB223" s="16">
        <v>5476147.5877192896</v>
      </c>
      <c r="BC223" s="16">
        <v>5476147.5877192896</v>
      </c>
      <c r="BD223" s="16">
        <v>5476147.5877192896</v>
      </c>
    </row>
    <row r="224" spans="1:56" x14ac:dyDescent="0.25">
      <c r="A224" s="16" t="s">
        <v>357</v>
      </c>
      <c r="B224" s="16">
        <v>13724</v>
      </c>
      <c r="C224" s="16">
        <v>0</v>
      </c>
      <c r="D224" s="16">
        <v>0</v>
      </c>
      <c r="E224" s="16">
        <v>0</v>
      </c>
      <c r="F224" s="16">
        <v>0</v>
      </c>
      <c r="G224" s="16">
        <v>1</v>
      </c>
      <c r="H224" s="16">
        <v>1</v>
      </c>
      <c r="I224" s="16">
        <v>1</v>
      </c>
      <c r="J224" s="16">
        <v>1</v>
      </c>
      <c r="K224" s="16">
        <v>1</v>
      </c>
      <c r="L224" s="16">
        <v>1</v>
      </c>
      <c r="M224" s="16" t="s">
        <v>797</v>
      </c>
      <c r="N224" s="16" t="s">
        <v>806</v>
      </c>
      <c r="O224" s="16" t="s">
        <v>3</v>
      </c>
      <c r="P224" s="16">
        <v>13724</v>
      </c>
      <c r="Q224" s="16">
        <v>109560</v>
      </c>
      <c r="R224" s="16">
        <v>28133.477118120001</v>
      </c>
      <c r="S224" s="16">
        <v>9930559.2105263192</v>
      </c>
      <c r="T224" s="16">
        <v>6933039.2543859696</v>
      </c>
      <c r="U224" s="16">
        <v>2997519.9561403398</v>
      </c>
      <c r="V224" s="16">
        <v>0.30184805231945</v>
      </c>
      <c r="W224" s="16">
        <v>8245407.5637605898</v>
      </c>
      <c r="X224" s="16">
        <v>4491206.7289674999</v>
      </c>
      <c r="Y224" s="16">
        <v>3754200.8347930801</v>
      </c>
      <c r="Z224" s="16">
        <v>0.45530809796391097</v>
      </c>
      <c r="AA224" s="16">
        <v>1852059.6491228</v>
      </c>
      <c r="AB224" s="16">
        <v>1297786.5789473599</v>
      </c>
      <c r="AC224" s="16">
        <v>554273.07017543796</v>
      </c>
      <c r="AD224" s="16">
        <v>0.299273876215574</v>
      </c>
      <c r="AE224" s="16">
        <v>991212.96434257098</v>
      </c>
      <c r="AF224" s="16">
        <v>510231.77121110901</v>
      </c>
      <c r="AG224" s="16">
        <v>480981.19313146098</v>
      </c>
      <c r="AH224" s="16">
        <v>0.48524505876542401</v>
      </c>
      <c r="AI224" s="16">
        <v>3616507.35767496</v>
      </c>
      <c r="AJ224" s="16">
        <v>343287.71601334098</v>
      </c>
      <c r="AK224" s="16">
        <v>991212.96434257098</v>
      </c>
      <c r="AL224" s="16">
        <v>991212.96434257098</v>
      </c>
      <c r="AM224" s="16">
        <v>991212.96434257098</v>
      </c>
      <c r="AN224" s="16">
        <v>991212.96434257098</v>
      </c>
      <c r="AO224" s="16">
        <v>510231.77121110901</v>
      </c>
      <c r="AP224" s="16">
        <v>510231.77121110901</v>
      </c>
      <c r="AQ224" s="16">
        <v>510231.77121110901</v>
      </c>
      <c r="AR224" s="16">
        <v>510231.77121110901</v>
      </c>
      <c r="AS224" s="16">
        <v>510231.77121110901</v>
      </c>
      <c r="AT224" s="16">
        <v>510231.77121110901</v>
      </c>
      <c r="AU224" s="16">
        <v>1852059.6491228</v>
      </c>
      <c r="AV224" s="16">
        <v>1852059.6491228</v>
      </c>
      <c r="AW224" s="16">
        <v>1852059.6491228</v>
      </c>
      <c r="AX224" s="16">
        <v>1852059.6491228</v>
      </c>
      <c r="AY224" s="16">
        <v>1297786.5789473599</v>
      </c>
      <c r="AZ224" s="16">
        <v>1297786.5789473599</v>
      </c>
      <c r="BA224" s="16">
        <v>1297786.5789473599</v>
      </c>
      <c r="BB224" s="16">
        <v>1297786.5789473599</v>
      </c>
      <c r="BC224" s="16">
        <v>1297786.5789473599</v>
      </c>
      <c r="BD224" s="16">
        <v>1297786.5789473599</v>
      </c>
    </row>
    <row r="225" spans="1:56" x14ac:dyDescent="0.25">
      <c r="A225" s="16" t="s">
        <v>509</v>
      </c>
      <c r="B225" s="16">
        <v>13729</v>
      </c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 t="s">
        <v>797</v>
      </c>
      <c r="N225" s="16" t="s">
        <v>806</v>
      </c>
      <c r="O225" s="16" t="s">
        <v>3</v>
      </c>
      <c r="P225" s="16">
        <v>13729</v>
      </c>
      <c r="Q225" s="16">
        <v>2694229.5120000001</v>
      </c>
      <c r="R225" s="16">
        <v>39031.476103999899</v>
      </c>
      <c r="S225" s="16">
        <v>3327167.5438596401</v>
      </c>
      <c r="T225" s="16">
        <v>2022035.21929824</v>
      </c>
      <c r="U225" s="16">
        <v>1305132.3245614001</v>
      </c>
      <c r="V225" s="16">
        <v>0.39226528491781198</v>
      </c>
      <c r="W225" s="16">
        <v>3256447.8306555999</v>
      </c>
      <c r="X225" s="16">
        <v>1204716.60381677</v>
      </c>
      <c r="Y225" s="16">
        <v>2051731.2268388299</v>
      </c>
      <c r="Z225" s="16">
        <v>0.63005192575916802</v>
      </c>
      <c r="AA225" s="16">
        <v>58500.4385964912</v>
      </c>
      <c r="AB225" s="16">
        <v>40000.701754385896</v>
      </c>
      <c r="AC225" s="16">
        <v>18499.736842105202</v>
      </c>
      <c r="AD225" s="16">
        <v>0.316232446900233</v>
      </c>
      <c r="AE225" s="16">
        <v>118898.492888793</v>
      </c>
      <c r="AF225" s="16">
        <v>42589.156171250397</v>
      </c>
      <c r="AG225" s="16">
        <v>76309.336717543396</v>
      </c>
      <c r="AH225" s="16">
        <v>0.64180238843662896</v>
      </c>
      <c r="AI225" s="16">
        <v>-681529.76122880599</v>
      </c>
      <c r="AJ225" s="16">
        <v>-2656951.6513500898</v>
      </c>
      <c r="AK225" s="16">
        <v>118898.492888793</v>
      </c>
      <c r="AL225" s="16">
        <v>118898.492888793</v>
      </c>
      <c r="AM225" s="16">
        <v>118898.492888793</v>
      </c>
      <c r="AN225" s="16">
        <v>118898.492888793</v>
      </c>
      <c r="AO225" s="16">
        <v>118898.492888793</v>
      </c>
      <c r="AP225" s="16">
        <v>118898.492888793</v>
      </c>
      <c r="AQ225" s="16">
        <v>118898.492888793</v>
      </c>
      <c r="AR225" s="16">
        <v>118898.492888793</v>
      </c>
      <c r="AS225" s="16">
        <v>118898.492888793</v>
      </c>
      <c r="AT225" s="16">
        <v>118898.492888793</v>
      </c>
      <c r="AU225" s="16">
        <v>58500.4385964912</v>
      </c>
      <c r="AV225" s="16">
        <v>58500.4385964912</v>
      </c>
      <c r="AW225" s="16">
        <v>58500.4385964912</v>
      </c>
      <c r="AX225" s="16">
        <v>58500.4385964912</v>
      </c>
      <c r="AY225" s="16">
        <v>58500.4385964912</v>
      </c>
      <c r="AZ225" s="16">
        <v>58500.4385964912</v>
      </c>
      <c r="BA225" s="16">
        <v>58500.4385964912</v>
      </c>
      <c r="BB225" s="16">
        <v>58500.4385964912</v>
      </c>
      <c r="BC225" s="16">
        <v>58500.4385964912</v>
      </c>
      <c r="BD225" s="16">
        <v>58500.4385964912</v>
      </c>
    </row>
    <row r="226" spans="1:56" x14ac:dyDescent="0.25">
      <c r="A226" s="16" t="s">
        <v>346</v>
      </c>
      <c r="B226" s="16">
        <v>13731</v>
      </c>
      <c r="C226" s="16">
        <v>0</v>
      </c>
      <c r="D226" s="16">
        <v>0</v>
      </c>
      <c r="E226" s="16">
        <v>0</v>
      </c>
      <c r="F226" s="16">
        <v>0</v>
      </c>
      <c r="G226" s="16">
        <v>1</v>
      </c>
      <c r="H226" s="16">
        <v>1</v>
      </c>
      <c r="I226" s="16">
        <v>1</v>
      </c>
      <c r="J226" s="16">
        <v>1</v>
      </c>
      <c r="K226" s="16">
        <v>1</v>
      </c>
      <c r="L226" s="16">
        <v>1</v>
      </c>
      <c r="M226" s="16" t="s">
        <v>797</v>
      </c>
      <c r="N226" s="16" t="s">
        <v>806</v>
      </c>
      <c r="O226" s="16" t="s">
        <v>3</v>
      </c>
      <c r="P226" s="16">
        <v>13731</v>
      </c>
      <c r="Q226" s="16">
        <v>380000</v>
      </c>
      <c r="R226" s="16">
        <v>39031.476103999899</v>
      </c>
      <c r="S226" s="16">
        <v>4067374.6052631498</v>
      </c>
      <c r="T226" s="16">
        <v>2706707.8070175401</v>
      </c>
      <c r="U226" s="16">
        <v>1360666.79824561</v>
      </c>
      <c r="V226" s="16">
        <v>0.33453195987527601</v>
      </c>
      <c r="W226" s="16">
        <v>2690810.5401257901</v>
      </c>
      <c r="X226" s="16">
        <v>1314881.4737015399</v>
      </c>
      <c r="Y226" s="16">
        <v>1375929.0664242499</v>
      </c>
      <c r="Z226" s="16">
        <v>0.51134371814967094</v>
      </c>
      <c r="AA226" s="16">
        <v>1235644.03508771</v>
      </c>
      <c r="AB226" s="16">
        <v>515869.29824561399</v>
      </c>
      <c r="AC226" s="16">
        <v>719774.73684210505</v>
      </c>
      <c r="AD226" s="16">
        <v>0.58250978146065102</v>
      </c>
      <c r="AE226" s="16">
        <v>932953.15539147099</v>
      </c>
      <c r="AF226" s="16">
        <v>377466.13122568099</v>
      </c>
      <c r="AG226" s="16">
        <v>555487.02416578901</v>
      </c>
      <c r="AH226" s="16">
        <v>0.59540719805240805</v>
      </c>
      <c r="AI226" s="16">
        <v>956897.59032025095</v>
      </c>
      <c r="AJ226" s="16">
        <v>136455.54806178901</v>
      </c>
      <c r="AK226" s="16">
        <v>932953.15539147099</v>
      </c>
      <c r="AL226" s="16">
        <v>932953.15539147099</v>
      </c>
      <c r="AM226" s="16">
        <v>932953.15539147099</v>
      </c>
      <c r="AN226" s="16">
        <v>932953.15539147099</v>
      </c>
      <c r="AO226" s="16">
        <v>377466.13122568099</v>
      </c>
      <c r="AP226" s="16">
        <v>377466.13122568099</v>
      </c>
      <c r="AQ226" s="16">
        <v>377466.13122568099</v>
      </c>
      <c r="AR226" s="16">
        <v>377466.13122568099</v>
      </c>
      <c r="AS226" s="16">
        <v>377466.13122568099</v>
      </c>
      <c r="AT226" s="16">
        <v>377466.13122568099</v>
      </c>
      <c r="AU226" s="16">
        <v>1235644.03508771</v>
      </c>
      <c r="AV226" s="16">
        <v>1235644.03508771</v>
      </c>
      <c r="AW226" s="16">
        <v>1235644.03508771</v>
      </c>
      <c r="AX226" s="16">
        <v>1235644.03508771</v>
      </c>
      <c r="AY226" s="16">
        <v>515869.29824561399</v>
      </c>
      <c r="AZ226" s="16">
        <v>515869.29824561399</v>
      </c>
      <c r="BA226" s="16">
        <v>515869.29824561399</v>
      </c>
      <c r="BB226" s="16">
        <v>515869.29824561399</v>
      </c>
      <c r="BC226" s="16">
        <v>515869.29824561399</v>
      </c>
      <c r="BD226" s="16">
        <v>515869.29824561399</v>
      </c>
    </row>
    <row r="227" spans="1:56" x14ac:dyDescent="0.25">
      <c r="A227" s="16" t="s">
        <v>729</v>
      </c>
      <c r="B227" s="16">
        <v>13732</v>
      </c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 t="s">
        <v>797</v>
      </c>
      <c r="N227" s="16" t="s">
        <v>806</v>
      </c>
      <c r="O227" s="16" t="s">
        <v>3</v>
      </c>
      <c r="P227" s="16">
        <v>13732</v>
      </c>
      <c r="Q227" s="16">
        <v>905432.37600000005</v>
      </c>
      <c r="R227" s="16">
        <v>58547.2141559999</v>
      </c>
      <c r="S227" s="16">
        <v>4366971.2280701697</v>
      </c>
      <c r="T227" s="16">
        <v>3084292.63157894</v>
      </c>
      <c r="U227" s="16">
        <v>1282678.5964912199</v>
      </c>
      <c r="V227" s="16">
        <v>0.293722703792133</v>
      </c>
      <c r="W227" s="16">
        <v>2614506.8564031101</v>
      </c>
      <c r="X227" s="16">
        <v>882295.61388775497</v>
      </c>
      <c r="Y227" s="16">
        <v>1732211.24251535</v>
      </c>
      <c r="Z227" s="16">
        <v>0.66253842030402299</v>
      </c>
      <c r="AA227" s="16">
        <v>425471.31578947301</v>
      </c>
      <c r="AB227" s="16">
        <v>425471.31578947301</v>
      </c>
      <c r="AC227" s="16">
        <v>0</v>
      </c>
      <c r="AD227" s="16">
        <v>0</v>
      </c>
      <c r="AE227" s="16">
        <v>7314.9703998621098</v>
      </c>
      <c r="AF227" s="16">
        <v>7314.9703998621098</v>
      </c>
      <c r="AG227" s="16">
        <v>0</v>
      </c>
      <c r="AH227" s="16">
        <v>0</v>
      </c>
      <c r="AI227" s="16">
        <v>768231.65275935503</v>
      </c>
      <c r="AJ227" s="16">
        <v>-963979.58975599997</v>
      </c>
      <c r="AK227" s="16">
        <v>7314.9703998621098</v>
      </c>
      <c r="AL227" s="16">
        <v>7314.9703998621098</v>
      </c>
      <c r="AM227" s="16">
        <v>7314.9703998621098</v>
      </c>
      <c r="AN227" s="16">
        <v>7314.9703998621098</v>
      </c>
      <c r="AO227" s="16">
        <v>7314.9703998621098</v>
      </c>
      <c r="AP227" s="16">
        <v>7314.9703998621098</v>
      </c>
      <c r="AQ227" s="16">
        <v>7314.9703998621098</v>
      </c>
      <c r="AR227" s="16">
        <v>7314.9703998621098</v>
      </c>
      <c r="AS227" s="16">
        <v>7314.9703998621098</v>
      </c>
      <c r="AT227" s="16">
        <v>7314.9703998621098</v>
      </c>
      <c r="AU227" s="16">
        <v>425471.31578947301</v>
      </c>
      <c r="AV227" s="16">
        <v>425471.31578947301</v>
      </c>
      <c r="AW227" s="16">
        <v>425471.31578947301</v>
      </c>
      <c r="AX227" s="16">
        <v>425471.31578947301</v>
      </c>
      <c r="AY227" s="16">
        <v>425471.31578947301</v>
      </c>
      <c r="AZ227" s="16">
        <v>425471.31578947301</v>
      </c>
      <c r="BA227" s="16">
        <v>425471.31578947301</v>
      </c>
      <c r="BB227" s="16">
        <v>425471.31578947301</v>
      </c>
      <c r="BC227" s="16">
        <v>425471.31578947301</v>
      </c>
      <c r="BD227" s="16">
        <v>425471.31578947301</v>
      </c>
    </row>
    <row r="228" spans="1:56" x14ac:dyDescent="0.25">
      <c r="A228" s="16" t="s">
        <v>191</v>
      </c>
      <c r="B228" s="16">
        <v>13737</v>
      </c>
      <c r="C228" s="16">
        <v>1</v>
      </c>
      <c r="D228" s="16">
        <v>1</v>
      </c>
      <c r="E228" s="16">
        <v>1</v>
      </c>
      <c r="F228" s="16">
        <v>1</v>
      </c>
      <c r="G228" s="16">
        <v>1</v>
      </c>
      <c r="H228" s="16">
        <v>1</v>
      </c>
      <c r="I228" s="16">
        <v>1</v>
      </c>
      <c r="J228" s="16">
        <v>1</v>
      </c>
      <c r="K228" s="16">
        <v>1</v>
      </c>
      <c r="L228" s="16">
        <v>1</v>
      </c>
      <c r="M228" s="16" t="s">
        <v>797</v>
      </c>
      <c r="N228" s="16" t="s">
        <v>806</v>
      </c>
      <c r="O228" s="16" t="s">
        <v>3</v>
      </c>
      <c r="P228" s="16">
        <v>13737</v>
      </c>
      <c r="Q228" s="16">
        <v>380000</v>
      </c>
      <c r="R228" s="16">
        <v>39031.476103999899</v>
      </c>
      <c r="S228" s="16">
        <v>8780288.6842105296</v>
      </c>
      <c r="T228" s="16">
        <v>4250971.1842105202</v>
      </c>
      <c r="U228" s="16">
        <v>4529317.5</v>
      </c>
      <c r="V228" s="16">
        <v>0.51585063577066803</v>
      </c>
      <c r="W228" s="16">
        <v>9677410.8685106393</v>
      </c>
      <c r="X228" s="16">
        <v>4390911.2575614797</v>
      </c>
      <c r="Y228" s="16">
        <v>5286499.6109491503</v>
      </c>
      <c r="Z228" s="16">
        <v>0.54627210550199001</v>
      </c>
      <c r="AA228" s="16">
        <v>6105196.4473684197</v>
      </c>
      <c r="AB228" s="16">
        <v>2818112.2368421</v>
      </c>
      <c r="AC228" s="16">
        <v>3287084.2105263099</v>
      </c>
      <c r="AD228" s="16">
        <v>0.53840760716932801</v>
      </c>
      <c r="AE228" s="16">
        <v>6607265.0368181197</v>
      </c>
      <c r="AF228" s="16">
        <v>2979102.7390691899</v>
      </c>
      <c r="AG228" s="16">
        <v>3628162.29774892</v>
      </c>
      <c r="AH228" s="16">
        <v>0.54911711238030603</v>
      </c>
      <c r="AI228" s="16">
        <v>4867468.1348451497</v>
      </c>
      <c r="AJ228" s="16">
        <v>3209130.8216449199</v>
      </c>
      <c r="AK228" s="16">
        <v>2979102.7390691899</v>
      </c>
      <c r="AL228" s="16">
        <v>2979102.7390691899</v>
      </c>
      <c r="AM228" s="16">
        <v>2979102.7390691899</v>
      </c>
      <c r="AN228" s="16">
        <v>2979102.7390691899</v>
      </c>
      <c r="AO228" s="16">
        <v>2979102.7390691899</v>
      </c>
      <c r="AP228" s="16">
        <v>2979102.7390691899</v>
      </c>
      <c r="AQ228" s="16">
        <v>2979102.7390691899</v>
      </c>
      <c r="AR228" s="16">
        <v>2979102.7390691899</v>
      </c>
      <c r="AS228" s="16">
        <v>2979102.7390691899</v>
      </c>
      <c r="AT228" s="16">
        <v>2979102.7390691899</v>
      </c>
      <c r="AU228" s="16">
        <v>2818112.2368421</v>
      </c>
      <c r="AV228" s="16">
        <v>2818112.2368421</v>
      </c>
      <c r="AW228" s="16">
        <v>2818112.2368421</v>
      </c>
      <c r="AX228" s="16">
        <v>2818112.2368421</v>
      </c>
      <c r="AY228" s="16">
        <v>2818112.2368421</v>
      </c>
      <c r="AZ228" s="16">
        <v>2818112.2368421</v>
      </c>
      <c r="BA228" s="16">
        <v>2818112.2368421</v>
      </c>
      <c r="BB228" s="16">
        <v>2818112.2368421</v>
      </c>
      <c r="BC228" s="16">
        <v>2818112.2368421</v>
      </c>
      <c r="BD228" s="16">
        <v>2818112.2368421</v>
      </c>
    </row>
    <row r="229" spans="1:56" x14ac:dyDescent="0.25">
      <c r="A229" s="16" t="s">
        <v>366</v>
      </c>
      <c r="B229" s="16">
        <v>13740</v>
      </c>
      <c r="C229" s="16">
        <v>0</v>
      </c>
      <c r="D229" s="16">
        <v>0</v>
      </c>
      <c r="E229" s="16">
        <v>0</v>
      </c>
      <c r="F229" s="16">
        <v>0</v>
      </c>
      <c r="G229" s="16">
        <v>1</v>
      </c>
      <c r="H229" s="16">
        <v>1</v>
      </c>
      <c r="I229" s="16">
        <v>1</v>
      </c>
      <c r="J229" s="16">
        <v>1</v>
      </c>
      <c r="K229" s="16">
        <v>1</v>
      </c>
      <c r="L229" s="16">
        <v>1</v>
      </c>
      <c r="M229" s="16" t="s">
        <v>797</v>
      </c>
      <c r="N229" s="16" t="s">
        <v>806</v>
      </c>
      <c r="O229" s="16" t="s">
        <v>3</v>
      </c>
      <c r="P229" s="16">
        <v>13740</v>
      </c>
      <c r="Q229" s="16">
        <v>109560</v>
      </c>
      <c r="R229" s="16">
        <v>28133.477118120001</v>
      </c>
      <c r="S229" s="16">
        <v>6423452.5</v>
      </c>
      <c r="T229" s="16">
        <v>5160855.1754385903</v>
      </c>
      <c r="U229" s="16">
        <v>1262597.3245614099</v>
      </c>
      <c r="V229" s="16">
        <v>0.19656054505912601</v>
      </c>
      <c r="W229" s="16">
        <v>4238870.8071608702</v>
      </c>
      <c r="X229" s="16">
        <v>2319128.6640240699</v>
      </c>
      <c r="Y229" s="16">
        <v>1919742.1431368</v>
      </c>
      <c r="Z229" s="16">
        <v>0.45288998661948199</v>
      </c>
      <c r="AA229" s="16">
        <v>1216876.2280701699</v>
      </c>
      <c r="AB229" s="16">
        <v>911750.57017543796</v>
      </c>
      <c r="AC229" s="16">
        <v>305125.65789473598</v>
      </c>
      <c r="AD229" s="16">
        <v>0.25074502308146002</v>
      </c>
      <c r="AE229" s="16">
        <v>512029.34435824602</v>
      </c>
      <c r="AF229" s="16">
        <v>266515.72192693001</v>
      </c>
      <c r="AG229" s="16">
        <v>245513.62243131601</v>
      </c>
      <c r="AH229" s="16">
        <v>0.47949131262980899</v>
      </c>
      <c r="AI229" s="16">
        <v>1782048.66601868</v>
      </c>
      <c r="AJ229" s="16">
        <v>107820.145313196</v>
      </c>
      <c r="AK229" s="16">
        <v>512029.34435824602</v>
      </c>
      <c r="AL229" s="16">
        <v>512029.34435824602</v>
      </c>
      <c r="AM229" s="16">
        <v>512029.34435824602</v>
      </c>
      <c r="AN229" s="16">
        <v>512029.34435824602</v>
      </c>
      <c r="AO229" s="16">
        <v>266515.72192693001</v>
      </c>
      <c r="AP229" s="16">
        <v>266515.72192693001</v>
      </c>
      <c r="AQ229" s="16">
        <v>266515.72192693001</v>
      </c>
      <c r="AR229" s="16">
        <v>266515.72192693001</v>
      </c>
      <c r="AS229" s="16">
        <v>266515.72192693001</v>
      </c>
      <c r="AT229" s="16">
        <v>266515.72192693001</v>
      </c>
      <c r="AU229" s="16">
        <v>1216876.2280701699</v>
      </c>
      <c r="AV229" s="16">
        <v>1216876.2280701699</v>
      </c>
      <c r="AW229" s="16">
        <v>1216876.2280701699</v>
      </c>
      <c r="AX229" s="16">
        <v>1216876.2280701699</v>
      </c>
      <c r="AY229" s="16">
        <v>911750.57017543796</v>
      </c>
      <c r="AZ229" s="16">
        <v>911750.57017543796</v>
      </c>
      <c r="BA229" s="16">
        <v>911750.57017543796</v>
      </c>
      <c r="BB229" s="16">
        <v>911750.57017543796</v>
      </c>
      <c r="BC229" s="16">
        <v>911750.57017543796</v>
      </c>
      <c r="BD229" s="16">
        <v>911750.57017543796</v>
      </c>
    </row>
    <row r="230" spans="1:56" x14ac:dyDescent="0.25">
      <c r="A230" s="16" t="s">
        <v>898</v>
      </c>
      <c r="B230" s="16">
        <v>13745</v>
      </c>
      <c r="C230" s="16">
        <v>1</v>
      </c>
      <c r="D230" s="16">
        <v>1</v>
      </c>
      <c r="E230" s="16">
        <v>1</v>
      </c>
      <c r="F230" s="16">
        <v>1</v>
      </c>
      <c r="G230" s="16">
        <v>1</v>
      </c>
      <c r="H230" s="16">
        <v>1</v>
      </c>
      <c r="I230" s="16">
        <v>1</v>
      </c>
      <c r="J230" s="16">
        <v>1</v>
      </c>
      <c r="K230" s="16">
        <v>1</v>
      </c>
      <c r="L230" s="16">
        <v>1</v>
      </c>
      <c r="M230" s="16" t="s">
        <v>797</v>
      </c>
      <c r="N230" s="16" t="s">
        <v>806</v>
      </c>
      <c r="O230" s="16" t="s">
        <v>3</v>
      </c>
      <c r="P230" s="16">
        <v>13745</v>
      </c>
      <c r="Q230" s="16">
        <v>322000</v>
      </c>
      <c r="R230" s="16">
        <v>28133.477118120001</v>
      </c>
      <c r="S230" s="16">
        <v>23966085.745614</v>
      </c>
      <c r="T230" s="16">
        <v>5301309.1228070101</v>
      </c>
      <c r="U230" s="16">
        <v>18664776.622807</v>
      </c>
      <c r="V230" s="16">
        <v>0.778799542859134</v>
      </c>
      <c r="W230" s="16">
        <v>13264817.2798026</v>
      </c>
      <c r="X230" s="16">
        <v>2408244.59643008</v>
      </c>
      <c r="Y230" s="16">
        <v>10856572.683372499</v>
      </c>
      <c r="Z230" s="16">
        <v>0.81844871696069599</v>
      </c>
      <c r="AA230" s="16">
        <v>19570140.438596401</v>
      </c>
      <c r="AB230" s="16">
        <v>3006898.7719298201</v>
      </c>
      <c r="AC230" s="16">
        <v>16563241.666666601</v>
      </c>
      <c r="AD230" s="16">
        <v>0.84635272386703997</v>
      </c>
      <c r="AE230" s="16">
        <v>9598757.5995028205</v>
      </c>
      <c r="AF230" s="16">
        <v>1480161.9752064501</v>
      </c>
      <c r="AG230" s="16">
        <v>8118595.62429637</v>
      </c>
      <c r="AH230" s="16">
        <v>0.84579650440562004</v>
      </c>
      <c r="AI230" s="16">
        <v>10506439.2062544</v>
      </c>
      <c r="AJ230" s="16">
        <v>7768462.1471782504</v>
      </c>
      <c r="AK230" s="16">
        <v>1480161.9752064501</v>
      </c>
      <c r="AL230" s="16">
        <v>1480161.9752064501</v>
      </c>
      <c r="AM230" s="16">
        <v>1480161.9752064501</v>
      </c>
      <c r="AN230" s="16">
        <v>1480161.9752064501</v>
      </c>
      <c r="AO230" s="16">
        <v>1480161.9752064501</v>
      </c>
      <c r="AP230" s="16">
        <v>1480161.9752064501</v>
      </c>
      <c r="AQ230" s="16">
        <v>1480161.9752064501</v>
      </c>
      <c r="AR230" s="16">
        <v>1480161.9752064501</v>
      </c>
      <c r="AS230" s="16">
        <v>1480161.9752064501</v>
      </c>
      <c r="AT230" s="16">
        <v>1480161.9752064501</v>
      </c>
      <c r="AU230" s="16">
        <v>3006898.7719298201</v>
      </c>
      <c r="AV230" s="16">
        <v>3006898.7719298201</v>
      </c>
      <c r="AW230" s="16">
        <v>3006898.7719298201</v>
      </c>
      <c r="AX230" s="16">
        <v>3006898.7719298201</v>
      </c>
      <c r="AY230" s="16">
        <v>3006898.7719298201</v>
      </c>
      <c r="AZ230" s="16">
        <v>3006898.7719298201</v>
      </c>
      <c r="BA230" s="16">
        <v>3006898.7719298201</v>
      </c>
      <c r="BB230" s="16">
        <v>3006898.7719298201</v>
      </c>
      <c r="BC230" s="16">
        <v>3006898.7719298201</v>
      </c>
      <c r="BD230" s="16">
        <v>3006898.7719298201</v>
      </c>
    </row>
    <row r="231" spans="1:56" x14ac:dyDescent="0.25">
      <c r="A231" s="16" t="s">
        <v>731</v>
      </c>
      <c r="B231" s="16">
        <v>13747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 t="s">
        <v>797</v>
      </c>
      <c r="N231" s="16" t="s">
        <v>806</v>
      </c>
      <c r="O231" s="16" t="s">
        <v>3</v>
      </c>
      <c r="P231" s="16">
        <v>13747</v>
      </c>
      <c r="Q231" s="16">
        <v>304000</v>
      </c>
      <c r="R231" s="16">
        <v>28133.477118120001</v>
      </c>
      <c r="S231" s="16">
        <v>993302.01754386001</v>
      </c>
      <c r="T231" s="16">
        <v>739828.85964912199</v>
      </c>
      <c r="U231" s="16">
        <v>253473.157894737</v>
      </c>
      <c r="V231" s="16">
        <v>0.255182364897939</v>
      </c>
      <c r="W231" s="16">
        <v>725884.48643636098</v>
      </c>
      <c r="X231" s="16">
        <v>382775.93907382397</v>
      </c>
      <c r="Y231" s="16">
        <v>343108.54736253602</v>
      </c>
      <c r="Z231" s="16">
        <v>0.47267651227399099</v>
      </c>
      <c r="AA231" s="16">
        <v>35508.640350877104</v>
      </c>
      <c r="AB231" s="16">
        <v>35508.640350877104</v>
      </c>
      <c r="AC231" s="16">
        <v>0</v>
      </c>
      <c r="AD231" s="16">
        <v>0</v>
      </c>
      <c r="AE231" s="16">
        <v>517.21718976633997</v>
      </c>
      <c r="AF231" s="16">
        <v>517.21718976633997</v>
      </c>
      <c r="AG231" s="16">
        <v>0</v>
      </c>
      <c r="AH231" s="16">
        <v>0</v>
      </c>
      <c r="AI231" s="16">
        <v>10975.0702444168</v>
      </c>
      <c r="AJ231" s="16">
        <v>-332133.47711812</v>
      </c>
      <c r="AK231" s="16">
        <v>517.21718976633997</v>
      </c>
      <c r="AL231" s="16">
        <v>517.21718976633997</v>
      </c>
      <c r="AM231" s="16">
        <v>517.21718976633997</v>
      </c>
      <c r="AN231" s="16">
        <v>517.21718976633997</v>
      </c>
      <c r="AO231" s="16">
        <v>517.21718976633997</v>
      </c>
      <c r="AP231" s="16">
        <v>517.21718976633997</v>
      </c>
      <c r="AQ231" s="16">
        <v>517.21718976633997</v>
      </c>
      <c r="AR231" s="16">
        <v>517.21718976633997</v>
      </c>
      <c r="AS231" s="16">
        <v>517.21718976633997</v>
      </c>
      <c r="AT231" s="16">
        <v>517.21718976633997</v>
      </c>
      <c r="AU231" s="16">
        <v>35508.640350877104</v>
      </c>
      <c r="AV231" s="16">
        <v>35508.640350877104</v>
      </c>
      <c r="AW231" s="16">
        <v>35508.640350877104</v>
      </c>
      <c r="AX231" s="16">
        <v>35508.640350877104</v>
      </c>
      <c r="AY231" s="16">
        <v>35508.640350877104</v>
      </c>
      <c r="AZ231" s="16">
        <v>35508.640350877104</v>
      </c>
      <c r="BA231" s="16">
        <v>35508.640350877104</v>
      </c>
      <c r="BB231" s="16">
        <v>35508.640350877104</v>
      </c>
      <c r="BC231" s="16">
        <v>35508.640350877104</v>
      </c>
      <c r="BD231" s="16">
        <v>35508.640350877104</v>
      </c>
    </row>
    <row r="232" spans="1:56" x14ac:dyDescent="0.25">
      <c r="A232" s="16" t="s">
        <v>733</v>
      </c>
      <c r="B232" s="16">
        <v>13750</v>
      </c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 t="s">
        <v>797</v>
      </c>
      <c r="N232" s="16" t="s">
        <v>806</v>
      </c>
      <c r="O232" s="16" t="s">
        <v>3</v>
      </c>
      <c r="P232" s="16">
        <v>13750</v>
      </c>
      <c r="Q232" s="16">
        <v>455465.77500000002</v>
      </c>
      <c r="R232" s="16">
        <v>39031.476103999899</v>
      </c>
      <c r="S232" s="16">
        <v>1901815.96491228</v>
      </c>
      <c r="T232" s="16">
        <v>1629735.83333333</v>
      </c>
      <c r="U232" s="16">
        <v>272080.13157894701</v>
      </c>
      <c r="V232" s="16">
        <v>0.143063333465862</v>
      </c>
      <c r="W232" s="16">
        <v>1019846.48677224</v>
      </c>
      <c r="X232" s="16">
        <v>659836.10485324298</v>
      </c>
      <c r="Y232" s="16">
        <v>360010.38191900501</v>
      </c>
      <c r="Z232" s="16">
        <v>0.35300448311433102</v>
      </c>
      <c r="AA232" s="16">
        <v>31476.666666666599</v>
      </c>
      <c r="AB232" s="16">
        <v>31476.666666666599</v>
      </c>
      <c r="AC232" s="16">
        <v>0</v>
      </c>
      <c r="AD232" s="16">
        <v>0</v>
      </c>
      <c r="AE232" s="16">
        <v>81951.701022372697</v>
      </c>
      <c r="AF232" s="16">
        <v>81951.701022372697</v>
      </c>
      <c r="AG232" s="16">
        <v>0</v>
      </c>
      <c r="AH232" s="16">
        <v>0</v>
      </c>
      <c r="AI232" s="16">
        <v>-134486.86918499399</v>
      </c>
      <c r="AJ232" s="16">
        <v>-494497.25110400002</v>
      </c>
      <c r="AK232" s="16">
        <v>81951.701022372697</v>
      </c>
      <c r="AL232" s="16">
        <v>81951.701022372697</v>
      </c>
      <c r="AM232" s="16">
        <v>81951.701022372697</v>
      </c>
      <c r="AN232" s="16">
        <v>81951.701022372697</v>
      </c>
      <c r="AO232" s="16">
        <v>81951.701022372697</v>
      </c>
      <c r="AP232" s="16">
        <v>81951.701022372697</v>
      </c>
      <c r="AQ232" s="16">
        <v>81951.701022372697</v>
      </c>
      <c r="AR232" s="16">
        <v>81951.701022372697</v>
      </c>
      <c r="AS232" s="16">
        <v>81951.701022372697</v>
      </c>
      <c r="AT232" s="16">
        <v>81951.701022372697</v>
      </c>
      <c r="AU232" s="16">
        <v>31476.666666666599</v>
      </c>
      <c r="AV232" s="16">
        <v>31476.666666666599</v>
      </c>
      <c r="AW232" s="16">
        <v>31476.666666666599</v>
      </c>
      <c r="AX232" s="16">
        <v>31476.666666666599</v>
      </c>
      <c r="AY232" s="16">
        <v>31476.666666666599</v>
      </c>
      <c r="AZ232" s="16">
        <v>31476.666666666599</v>
      </c>
      <c r="BA232" s="16">
        <v>31476.666666666599</v>
      </c>
      <c r="BB232" s="16">
        <v>31476.666666666599</v>
      </c>
      <c r="BC232" s="16">
        <v>31476.666666666599</v>
      </c>
      <c r="BD232" s="16">
        <v>31476.666666666599</v>
      </c>
    </row>
    <row r="233" spans="1:56" x14ac:dyDescent="0.25">
      <c r="A233" s="16" t="s">
        <v>227</v>
      </c>
      <c r="B233" s="16">
        <v>13753</v>
      </c>
      <c r="C233" s="16">
        <v>1</v>
      </c>
      <c r="D233" s="16">
        <v>1</v>
      </c>
      <c r="E233" s="16">
        <v>1</v>
      </c>
      <c r="F233" s="16">
        <v>1</v>
      </c>
      <c r="G233" s="16">
        <v>1</v>
      </c>
      <c r="H233" s="16">
        <v>1</v>
      </c>
      <c r="I233" s="16">
        <v>1</v>
      </c>
      <c r="J233" s="16">
        <v>1</v>
      </c>
      <c r="K233" s="16">
        <v>1</v>
      </c>
      <c r="L233" s="16">
        <v>1</v>
      </c>
      <c r="M233" s="16" t="s">
        <v>797</v>
      </c>
      <c r="N233" s="16" t="s">
        <v>806</v>
      </c>
      <c r="O233" s="16" t="s">
        <v>3</v>
      </c>
      <c r="P233" s="16">
        <v>13753</v>
      </c>
      <c r="Q233" s="16">
        <v>478002.26299999998</v>
      </c>
      <c r="R233" s="16">
        <v>39031.476103999899</v>
      </c>
      <c r="S233" s="16">
        <v>7767749.1228070101</v>
      </c>
      <c r="T233" s="16">
        <v>4738713.9473684197</v>
      </c>
      <c r="U233" s="16">
        <v>3029035.1754385899</v>
      </c>
      <c r="V233" s="16">
        <v>0.38995018087607802</v>
      </c>
      <c r="W233" s="16">
        <v>8826271.2437585704</v>
      </c>
      <c r="X233" s="16">
        <v>4605613.9833056098</v>
      </c>
      <c r="Y233" s="16">
        <v>4220657.2604529597</v>
      </c>
      <c r="Z233" s="16">
        <v>0.478192562169167</v>
      </c>
      <c r="AA233" s="16">
        <v>5921210.2192982398</v>
      </c>
      <c r="AB233" s="16">
        <v>3212894.9561403501</v>
      </c>
      <c r="AC233" s="16">
        <v>2708315.2631578902</v>
      </c>
      <c r="AD233" s="16">
        <v>0.45739218214733002</v>
      </c>
      <c r="AE233" s="16">
        <v>6401673.13425826</v>
      </c>
      <c r="AF233" s="16">
        <v>3497909.60483904</v>
      </c>
      <c r="AG233" s="16">
        <v>2903763.5294192201</v>
      </c>
      <c r="AH233" s="16">
        <v>0.45359446952701499</v>
      </c>
      <c r="AI233" s="16">
        <v>3703623.5213489602</v>
      </c>
      <c r="AJ233" s="16">
        <v>2386729.7903152201</v>
      </c>
      <c r="AK233" s="16">
        <v>3497909.60483904</v>
      </c>
      <c r="AL233" s="16">
        <v>3497909.60483904</v>
      </c>
      <c r="AM233" s="16">
        <v>3497909.60483904</v>
      </c>
      <c r="AN233" s="16">
        <v>3497909.60483904</v>
      </c>
      <c r="AO233" s="16">
        <v>3497909.60483904</v>
      </c>
      <c r="AP233" s="16">
        <v>3497909.60483904</v>
      </c>
      <c r="AQ233" s="16">
        <v>3497909.60483904</v>
      </c>
      <c r="AR233" s="16">
        <v>3497909.60483904</v>
      </c>
      <c r="AS233" s="16">
        <v>3497909.60483904</v>
      </c>
      <c r="AT233" s="16">
        <v>3497909.60483904</v>
      </c>
      <c r="AU233" s="16">
        <v>3212894.9561403501</v>
      </c>
      <c r="AV233" s="16">
        <v>3212894.9561403501</v>
      </c>
      <c r="AW233" s="16">
        <v>3212894.9561403501</v>
      </c>
      <c r="AX233" s="16">
        <v>3212894.9561403501</v>
      </c>
      <c r="AY233" s="16">
        <v>3212894.9561403501</v>
      </c>
      <c r="AZ233" s="16">
        <v>3212894.9561403501</v>
      </c>
      <c r="BA233" s="16">
        <v>3212894.9561403501</v>
      </c>
      <c r="BB233" s="16">
        <v>3212894.9561403501</v>
      </c>
      <c r="BC233" s="16">
        <v>3212894.9561403501</v>
      </c>
      <c r="BD233" s="16">
        <v>3212894.9561403501</v>
      </c>
    </row>
    <row r="234" spans="1:56" x14ac:dyDescent="0.25">
      <c r="A234" s="16" t="s">
        <v>264</v>
      </c>
      <c r="B234" s="16">
        <v>13754</v>
      </c>
      <c r="C234" s="16">
        <v>0</v>
      </c>
      <c r="D234" s="16">
        <v>1</v>
      </c>
      <c r="E234" s="16">
        <v>1</v>
      </c>
      <c r="F234" s="16">
        <v>1</v>
      </c>
      <c r="G234" s="16">
        <v>1</v>
      </c>
      <c r="H234" s="16">
        <v>1</v>
      </c>
      <c r="I234" s="16">
        <v>1</v>
      </c>
      <c r="J234" s="16">
        <v>1</v>
      </c>
      <c r="K234" s="16">
        <v>1</v>
      </c>
      <c r="L234" s="16">
        <v>1</v>
      </c>
      <c r="M234" s="16" t="s">
        <v>797</v>
      </c>
      <c r="N234" s="16" t="s">
        <v>806</v>
      </c>
      <c r="O234" s="16" t="s">
        <v>3</v>
      </c>
      <c r="P234" s="16">
        <v>13754</v>
      </c>
      <c r="Q234" s="16">
        <v>561955.61199999996</v>
      </c>
      <c r="R234" s="16">
        <v>78062.952207999901</v>
      </c>
      <c r="S234" s="16">
        <v>16468069.298245599</v>
      </c>
      <c r="T234" s="16">
        <v>11324315.8771929</v>
      </c>
      <c r="U234" s="16">
        <v>5143753.4210526301</v>
      </c>
      <c r="V234" s="16">
        <v>0.31234708379570703</v>
      </c>
      <c r="W234" s="16">
        <v>8851702.6445390191</v>
      </c>
      <c r="X234" s="16">
        <v>3672336.8042808799</v>
      </c>
      <c r="Y234" s="16">
        <v>5179365.8402581401</v>
      </c>
      <c r="Z234" s="16">
        <v>0.58512650596701898</v>
      </c>
      <c r="AA234" s="16">
        <v>8988701.0087719299</v>
      </c>
      <c r="AB234" s="16">
        <v>4998304.8684210498</v>
      </c>
      <c r="AC234" s="16">
        <v>3990396.1403508699</v>
      </c>
      <c r="AD234" s="16">
        <v>0.44393468382769702</v>
      </c>
      <c r="AE234" s="16">
        <v>3679086.7973965402</v>
      </c>
      <c r="AF234" s="16">
        <v>1776041.19045173</v>
      </c>
      <c r="AG234" s="16">
        <v>1903045.6069448099</v>
      </c>
      <c r="AH234" s="16">
        <v>0.51726031804725903</v>
      </c>
      <c r="AI234" s="16">
        <v>4539347.2760501401</v>
      </c>
      <c r="AJ234" s="16">
        <v>1263027.0427368099</v>
      </c>
      <c r="AK234" s="16">
        <v>3679086.7973965402</v>
      </c>
      <c r="AL234" s="16">
        <v>1776041.19045173</v>
      </c>
      <c r="AM234" s="16">
        <v>1776041.19045173</v>
      </c>
      <c r="AN234" s="16">
        <v>1776041.19045173</v>
      </c>
      <c r="AO234" s="16">
        <v>1776041.19045173</v>
      </c>
      <c r="AP234" s="16">
        <v>1776041.19045173</v>
      </c>
      <c r="AQ234" s="16">
        <v>1776041.19045173</v>
      </c>
      <c r="AR234" s="16">
        <v>1776041.19045173</v>
      </c>
      <c r="AS234" s="16">
        <v>1776041.19045173</v>
      </c>
      <c r="AT234" s="16">
        <v>1776041.19045173</v>
      </c>
      <c r="AU234" s="16">
        <v>8988701.0087719299</v>
      </c>
      <c r="AV234" s="16">
        <v>4998304.8684210498</v>
      </c>
      <c r="AW234" s="16">
        <v>4998304.8684210498</v>
      </c>
      <c r="AX234" s="16">
        <v>4998304.8684210498</v>
      </c>
      <c r="AY234" s="16">
        <v>4998304.8684210498</v>
      </c>
      <c r="AZ234" s="16">
        <v>4998304.8684210498</v>
      </c>
      <c r="BA234" s="16">
        <v>4998304.8684210498</v>
      </c>
      <c r="BB234" s="16">
        <v>4998304.8684210498</v>
      </c>
      <c r="BC234" s="16">
        <v>4998304.8684210498</v>
      </c>
      <c r="BD234" s="16">
        <v>4998304.8684210498</v>
      </c>
    </row>
    <row r="235" spans="1:56" x14ac:dyDescent="0.25">
      <c r="A235" s="16" t="s">
        <v>535</v>
      </c>
      <c r="B235" s="16">
        <v>13769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 t="s">
        <v>797</v>
      </c>
      <c r="N235" s="16" t="s">
        <v>806</v>
      </c>
      <c r="O235" s="16" t="s">
        <v>3</v>
      </c>
      <c r="P235" s="16">
        <v>13769</v>
      </c>
      <c r="Q235" s="16">
        <v>1314942.4010000001</v>
      </c>
      <c r="R235" s="16">
        <v>97578.690259999901</v>
      </c>
      <c r="S235" s="16">
        <v>5272245.9210526198</v>
      </c>
      <c r="T235" s="16">
        <v>3906535.9210526301</v>
      </c>
      <c r="U235" s="16">
        <v>1365709.99999999</v>
      </c>
      <c r="V235" s="16">
        <v>0.25903761327721297</v>
      </c>
      <c r="W235" s="16">
        <v>5808070.7472667499</v>
      </c>
      <c r="X235" s="16">
        <v>2858944.9568848098</v>
      </c>
      <c r="Y235" s="16">
        <v>2949125.7903819298</v>
      </c>
      <c r="Z235" s="16">
        <v>0.50776340694020905</v>
      </c>
      <c r="AA235" s="16">
        <v>960491.929824561</v>
      </c>
      <c r="AB235" s="16">
        <v>919218.02631578897</v>
      </c>
      <c r="AC235" s="16">
        <v>41273.903508771997</v>
      </c>
      <c r="AD235" s="16">
        <v>4.2971629669299599E-2</v>
      </c>
      <c r="AE235" s="16">
        <v>752790.61973561801</v>
      </c>
      <c r="AF235" s="16">
        <v>679364.58011065295</v>
      </c>
      <c r="AG235" s="16">
        <v>73426.039624965604</v>
      </c>
      <c r="AH235" s="16">
        <v>9.7538462488750102E-2</v>
      </c>
      <c r="AI235" s="16">
        <v>1536604.69952193</v>
      </c>
      <c r="AJ235" s="16">
        <v>-1339095.0512350299</v>
      </c>
      <c r="AK235" s="16">
        <v>752790.61973561801</v>
      </c>
      <c r="AL235" s="16">
        <v>752790.61973561801</v>
      </c>
      <c r="AM235" s="16">
        <v>752790.61973561801</v>
      </c>
      <c r="AN235" s="16">
        <v>752790.61973561801</v>
      </c>
      <c r="AO235" s="16">
        <v>752790.61973561801</v>
      </c>
      <c r="AP235" s="16">
        <v>752790.61973561801</v>
      </c>
      <c r="AQ235" s="16">
        <v>752790.61973561801</v>
      </c>
      <c r="AR235" s="16">
        <v>752790.61973561801</v>
      </c>
      <c r="AS235" s="16">
        <v>752790.61973561801</v>
      </c>
      <c r="AT235" s="16">
        <v>752790.61973561801</v>
      </c>
      <c r="AU235" s="16">
        <v>960491.929824561</v>
      </c>
      <c r="AV235" s="16">
        <v>960491.929824561</v>
      </c>
      <c r="AW235" s="16">
        <v>960491.929824561</v>
      </c>
      <c r="AX235" s="16">
        <v>960491.929824561</v>
      </c>
      <c r="AY235" s="16">
        <v>960491.929824561</v>
      </c>
      <c r="AZ235" s="16">
        <v>960491.929824561</v>
      </c>
      <c r="BA235" s="16">
        <v>960491.929824561</v>
      </c>
      <c r="BB235" s="16">
        <v>960491.929824561</v>
      </c>
      <c r="BC235" s="16">
        <v>960491.929824561</v>
      </c>
      <c r="BD235" s="16">
        <v>960491.929824561</v>
      </c>
    </row>
    <row r="236" spans="1:56" x14ac:dyDescent="0.25">
      <c r="A236" s="16" t="s">
        <v>899</v>
      </c>
      <c r="B236" s="16">
        <v>13770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 t="s">
        <v>797</v>
      </c>
      <c r="N236" s="16" t="s">
        <v>806</v>
      </c>
      <c r="O236" s="16" t="s">
        <v>3</v>
      </c>
      <c r="P236" s="16">
        <v>13770</v>
      </c>
      <c r="Q236" s="16">
        <v>109560</v>
      </c>
      <c r="R236" s="16">
        <v>28133.477118120001</v>
      </c>
      <c r="S236" s="16">
        <v>22664453.596491199</v>
      </c>
      <c r="T236" s="16">
        <v>12930381.228070101</v>
      </c>
      <c r="U236" s="16">
        <v>9734072.3684210405</v>
      </c>
      <c r="V236" s="16">
        <v>0.42948630228297202</v>
      </c>
      <c r="W236" s="16">
        <v>8263006.6062993202</v>
      </c>
      <c r="X236" s="16">
        <v>4267339.7407207303</v>
      </c>
      <c r="Y236" s="16">
        <v>3995666.8655785802</v>
      </c>
      <c r="Z236" s="16">
        <v>0.48356089447302097</v>
      </c>
      <c r="AA236" s="16">
        <v>15471940.1754386</v>
      </c>
      <c r="AB236" s="16">
        <v>7761887.5</v>
      </c>
      <c r="AC236" s="16">
        <v>7710052.6754385997</v>
      </c>
      <c r="AD236" s="16">
        <v>0.49832487638997902</v>
      </c>
      <c r="AE236" s="16">
        <v>4227390.5289930999</v>
      </c>
      <c r="AF236" s="16">
        <v>2116359.46047075</v>
      </c>
      <c r="AG236" s="16">
        <v>2111031.0685223499</v>
      </c>
      <c r="AH236" s="16">
        <v>0.49936977765457802</v>
      </c>
      <c r="AI236" s="16">
        <v>3857973.3884604601</v>
      </c>
      <c r="AJ236" s="16">
        <v>1973337.5914042301</v>
      </c>
      <c r="AK236" s="16">
        <v>4227390.5289930999</v>
      </c>
      <c r="AL236" s="16">
        <v>4227390.5289930999</v>
      </c>
      <c r="AM236" s="16">
        <v>4227390.5289930999</v>
      </c>
      <c r="AN236" s="16">
        <v>4227390.5289930999</v>
      </c>
      <c r="AO236" s="16">
        <v>4227390.5289930999</v>
      </c>
      <c r="AP236" s="16">
        <v>4227390.5289930999</v>
      </c>
      <c r="AQ236" s="16">
        <v>4227390.5289930999</v>
      </c>
      <c r="AR236" s="16">
        <v>4227390.5289930999</v>
      </c>
      <c r="AS236" s="16">
        <v>4227390.5289930999</v>
      </c>
      <c r="AT236" s="16">
        <v>4227390.5289930999</v>
      </c>
      <c r="AU236" s="16">
        <v>15471940.1754386</v>
      </c>
      <c r="AV236" s="16">
        <v>15471940.1754386</v>
      </c>
      <c r="AW236" s="16">
        <v>15471940.1754386</v>
      </c>
      <c r="AX236" s="16">
        <v>15471940.1754386</v>
      </c>
      <c r="AY236" s="16">
        <v>15471940.1754386</v>
      </c>
      <c r="AZ236" s="16">
        <v>15471940.1754386</v>
      </c>
      <c r="BA236" s="16">
        <v>15471940.1754386</v>
      </c>
      <c r="BB236" s="16">
        <v>15471940.1754386</v>
      </c>
      <c r="BC236" s="16">
        <v>15471940.1754386</v>
      </c>
      <c r="BD236" s="16">
        <v>15471940.1754386</v>
      </c>
    </row>
    <row r="237" spans="1:56" x14ac:dyDescent="0.25">
      <c r="A237" s="16" t="s">
        <v>403</v>
      </c>
      <c r="B237" s="16">
        <v>13780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1</v>
      </c>
      <c r="M237" s="16" t="s">
        <v>797</v>
      </c>
      <c r="N237" s="16" t="s">
        <v>806</v>
      </c>
      <c r="O237" s="16" t="s">
        <v>3</v>
      </c>
      <c r="P237" s="16">
        <v>13780</v>
      </c>
      <c r="Q237" s="16">
        <v>109560</v>
      </c>
      <c r="R237" s="16">
        <v>28133.477118120001</v>
      </c>
      <c r="S237" s="16">
        <v>8400675.70175438</v>
      </c>
      <c r="T237" s="16">
        <v>6619143.0263157897</v>
      </c>
      <c r="U237" s="16">
        <v>1781532.6754385901</v>
      </c>
      <c r="V237" s="16">
        <v>0.212070164197213</v>
      </c>
      <c r="W237" s="16">
        <v>4010805.6530332798</v>
      </c>
      <c r="X237" s="16">
        <v>2166515.0564629999</v>
      </c>
      <c r="Y237" s="16">
        <v>1844290.5965702799</v>
      </c>
      <c r="Z237" s="16">
        <v>0.45983045704931702</v>
      </c>
      <c r="AA237" s="16">
        <v>560296.40350877098</v>
      </c>
      <c r="AB237" s="16">
        <v>410037.71929824498</v>
      </c>
      <c r="AC237" s="16">
        <v>150258.684210526</v>
      </c>
      <c r="AD237" s="16">
        <v>0.268177134940638</v>
      </c>
      <c r="AE237" s="16">
        <v>529236.56401580002</v>
      </c>
      <c r="AF237" s="16">
        <v>302193.53671537701</v>
      </c>
      <c r="AG237" s="16">
        <v>227043.02730042301</v>
      </c>
      <c r="AH237" s="16">
        <v>0.42900102286516301</v>
      </c>
      <c r="AI237" s="16">
        <v>1706597.1194521601</v>
      </c>
      <c r="AJ237" s="16">
        <v>89349.550182302904</v>
      </c>
      <c r="AK237" s="16">
        <v>529236.56401580002</v>
      </c>
      <c r="AL237" s="16">
        <v>529236.56401580002</v>
      </c>
      <c r="AM237" s="16">
        <v>529236.56401580002</v>
      </c>
      <c r="AN237" s="16">
        <v>529236.56401580002</v>
      </c>
      <c r="AO237" s="16">
        <v>529236.56401580002</v>
      </c>
      <c r="AP237" s="16">
        <v>529236.56401580002</v>
      </c>
      <c r="AQ237" s="16">
        <v>529236.56401580002</v>
      </c>
      <c r="AR237" s="16">
        <v>529236.56401580002</v>
      </c>
      <c r="AS237" s="16">
        <v>529236.56401580002</v>
      </c>
      <c r="AT237" s="16">
        <v>302193.53671537701</v>
      </c>
      <c r="AU237" s="16">
        <v>560296.40350877098</v>
      </c>
      <c r="AV237" s="16">
        <v>560296.40350877098</v>
      </c>
      <c r="AW237" s="16">
        <v>560296.40350877098</v>
      </c>
      <c r="AX237" s="16">
        <v>560296.40350877098</v>
      </c>
      <c r="AY237" s="16">
        <v>560296.40350877098</v>
      </c>
      <c r="AZ237" s="16">
        <v>560296.40350877098</v>
      </c>
      <c r="BA237" s="16">
        <v>560296.40350877098</v>
      </c>
      <c r="BB237" s="16">
        <v>560296.40350877098</v>
      </c>
      <c r="BC237" s="16">
        <v>560296.40350877098</v>
      </c>
      <c r="BD237" s="16">
        <v>410037.71929824498</v>
      </c>
    </row>
    <row r="238" spans="1:56" x14ac:dyDescent="0.25">
      <c r="A238" s="16" t="s">
        <v>424</v>
      </c>
      <c r="B238" s="16">
        <v>13786</v>
      </c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1</v>
      </c>
      <c r="K238" s="16">
        <v>1</v>
      </c>
      <c r="L238" s="16">
        <v>1</v>
      </c>
      <c r="M238" s="16" t="s">
        <v>797</v>
      </c>
      <c r="N238" s="16" t="s">
        <v>806</v>
      </c>
      <c r="O238" s="16" t="s">
        <v>3</v>
      </c>
      <c r="P238" s="16">
        <v>13786</v>
      </c>
      <c r="Q238" s="16">
        <v>500000</v>
      </c>
      <c r="R238" s="16">
        <v>39031.476103999899</v>
      </c>
      <c r="S238" s="16">
        <v>14072819.8245613</v>
      </c>
      <c r="T238" s="16">
        <v>11494571.8859648</v>
      </c>
      <c r="U238" s="16">
        <v>2578247.9385964898</v>
      </c>
      <c r="V238" s="16">
        <v>0.183207627947929</v>
      </c>
      <c r="W238" s="16">
        <v>9398664.58742119</v>
      </c>
      <c r="X238" s="16">
        <v>6337532.4247135697</v>
      </c>
      <c r="Y238" s="16">
        <v>3061132.1627076198</v>
      </c>
      <c r="Z238" s="16">
        <v>0.32569862816516698</v>
      </c>
      <c r="AA238" s="16">
        <v>6399060.70175438</v>
      </c>
      <c r="AB238" s="16">
        <v>5482969.5175438598</v>
      </c>
      <c r="AC238" s="16">
        <v>916091.18421052804</v>
      </c>
      <c r="AD238" s="16">
        <v>0.143160258498465</v>
      </c>
      <c r="AE238" s="16">
        <v>3251667.9120334801</v>
      </c>
      <c r="AF238" s="16">
        <v>2707343.04522972</v>
      </c>
      <c r="AG238" s="16">
        <v>544324.86680375505</v>
      </c>
      <c r="AH238" s="16">
        <v>0.167398664786575</v>
      </c>
      <c r="AI238" s="16">
        <v>2522100.6866036202</v>
      </c>
      <c r="AJ238" s="16">
        <v>5293.3906997550503</v>
      </c>
      <c r="AK238" s="16">
        <v>3251667.9120334801</v>
      </c>
      <c r="AL238" s="16">
        <v>3251667.9120334801</v>
      </c>
      <c r="AM238" s="16">
        <v>3251667.9120334801</v>
      </c>
      <c r="AN238" s="16">
        <v>3251667.9120334801</v>
      </c>
      <c r="AO238" s="16">
        <v>3251667.9120334801</v>
      </c>
      <c r="AP238" s="16">
        <v>3251667.9120334801</v>
      </c>
      <c r="AQ238" s="16">
        <v>3251667.9120334801</v>
      </c>
      <c r="AR238" s="16">
        <v>2707343.04522972</v>
      </c>
      <c r="AS238" s="16">
        <v>2707343.04522972</v>
      </c>
      <c r="AT238" s="16">
        <v>2707343.04522972</v>
      </c>
      <c r="AU238" s="16">
        <v>6399060.70175438</v>
      </c>
      <c r="AV238" s="16">
        <v>6399060.70175438</v>
      </c>
      <c r="AW238" s="16">
        <v>6399060.70175438</v>
      </c>
      <c r="AX238" s="16">
        <v>6399060.70175438</v>
      </c>
      <c r="AY238" s="16">
        <v>6399060.70175438</v>
      </c>
      <c r="AZ238" s="16">
        <v>6399060.70175438</v>
      </c>
      <c r="BA238" s="16">
        <v>6399060.70175438</v>
      </c>
      <c r="BB238" s="16">
        <v>5482969.5175438598</v>
      </c>
      <c r="BC238" s="16">
        <v>5482969.5175438598</v>
      </c>
      <c r="BD238" s="16">
        <v>5482969.5175438598</v>
      </c>
    </row>
    <row r="239" spans="1:56" x14ac:dyDescent="0.25">
      <c r="A239" s="16" t="s">
        <v>212</v>
      </c>
      <c r="B239" s="16">
        <v>13795</v>
      </c>
      <c r="C239" s="16">
        <v>0</v>
      </c>
      <c r="D239" s="16">
        <v>0</v>
      </c>
      <c r="E239" s="16">
        <v>1</v>
      </c>
      <c r="F239" s="16">
        <v>1</v>
      </c>
      <c r="G239" s="16">
        <v>1</v>
      </c>
      <c r="H239" s="16">
        <v>1</v>
      </c>
      <c r="I239" s="16">
        <v>1</v>
      </c>
      <c r="J239" s="16">
        <v>1</v>
      </c>
      <c r="K239" s="16">
        <v>1</v>
      </c>
      <c r="L239" s="16">
        <v>1</v>
      </c>
      <c r="M239" s="16" t="s">
        <v>797</v>
      </c>
      <c r="N239" s="16" t="s">
        <v>806</v>
      </c>
      <c r="O239" s="16" t="s">
        <v>3</v>
      </c>
      <c r="P239" s="16">
        <v>13795</v>
      </c>
      <c r="Q239" s="16">
        <v>979546.68099999998</v>
      </c>
      <c r="R239" s="16">
        <v>78062.952207999901</v>
      </c>
      <c r="S239" s="16">
        <v>14688492.5877192</v>
      </c>
      <c r="T239" s="16">
        <v>6838096.9736842103</v>
      </c>
      <c r="U239" s="16">
        <v>7850395.6140350802</v>
      </c>
      <c r="V239" s="16">
        <v>0.53445890156207099</v>
      </c>
      <c r="W239" s="16">
        <v>8475138.0379925501</v>
      </c>
      <c r="X239" s="16">
        <v>2506667.2397801601</v>
      </c>
      <c r="Y239" s="16">
        <v>5968470.7982123801</v>
      </c>
      <c r="Z239" s="16">
        <v>0.70423287166023496</v>
      </c>
      <c r="AA239" s="16">
        <v>7899492.3245614003</v>
      </c>
      <c r="AB239" s="16">
        <v>2369290.8333333302</v>
      </c>
      <c r="AC239" s="16">
        <v>5530201.4912280701</v>
      </c>
      <c r="AD239" s="16">
        <v>0.70007049364847795</v>
      </c>
      <c r="AE239" s="16">
        <v>4099379.4026345499</v>
      </c>
      <c r="AF239" s="16">
        <v>1087354.39447624</v>
      </c>
      <c r="AG239" s="16">
        <v>3012025.0081583099</v>
      </c>
      <c r="AH239" s="16">
        <v>0.73475146170236605</v>
      </c>
      <c r="AI239" s="16">
        <v>4910861.1654043803</v>
      </c>
      <c r="AJ239" s="16">
        <v>1954415.37535031</v>
      </c>
      <c r="AK239" s="16">
        <v>4099379.4026345499</v>
      </c>
      <c r="AL239" s="16">
        <v>4099379.4026345499</v>
      </c>
      <c r="AM239" s="16">
        <v>1087354.39447624</v>
      </c>
      <c r="AN239" s="16">
        <v>1087354.39447624</v>
      </c>
      <c r="AO239" s="16">
        <v>1087354.39447624</v>
      </c>
      <c r="AP239" s="16">
        <v>1087354.39447624</v>
      </c>
      <c r="AQ239" s="16">
        <v>1087354.39447624</v>
      </c>
      <c r="AR239" s="16">
        <v>1087354.39447624</v>
      </c>
      <c r="AS239" s="16">
        <v>1087354.39447624</v>
      </c>
      <c r="AT239" s="16">
        <v>1087354.39447624</v>
      </c>
      <c r="AU239" s="16">
        <v>7899492.3245614003</v>
      </c>
      <c r="AV239" s="16">
        <v>7899492.3245614003</v>
      </c>
      <c r="AW239" s="16">
        <v>2369290.8333333302</v>
      </c>
      <c r="AX239" s="16">
        <v>2369290.8333333302</v>
      </c>
      <c r="AY239" s="16">
        <v>2369290.8333333302</v>
      </c>
      <c r="AZ239" s="16">
        <v>2369290.8333333302</v>
      </c>
      <c r="BA239" s="16">
        <v>2369290.8333333302</v>
      </c>
      <c r="BB239" s="16">
        <v>2369290.8333333302</v>
      </c>
      <c r="BC239" s="16">
        <v>2369290.8333333302</v>
      </c>
      <c r="BD239" s="16">
        <v>2369290.8333333302</v>
      </c>
    </row>
    <row r="240" spans="1:56" x14ac:dyDescent="0.25">
      <c r="A240" s="16" t="s">
        <v>502</v>
      </c>
      <c r="B240" s="16">
        <v>13796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 t="s">
        <v>797</v>
      </c>
      <c r="N240" s="16" t="s">
        <v>806</v>
      </c>
      <c r="O240" s="16" t="s">
        <v>3</v>
      </c>
      <c r="P240" s="16">
        <v>13796</v>
      </c>
      <c r="Q240" s="16">
        <v>977660.98600000003</v>
      </c>
      <c r="R240" s="16">
        <v>78062.952207999901</v>
      </c>
      <c r="S240" s="16">
        <v>5016104.1228070101</v>
      </c>
      <c r="T240" s="16">
        <v>4178700.4385964801</v>
      </c>
      <c r="U240" s="16">
        <v>837403.68421052699</v>
      </c>
      <c r="V240" s="16">
        <v>0.16694304259017501</v>
      </c>
      <c r="W240" s="16">
        <v>2760320.7398223099</v>
      </c>
      <c r="X240" s="16">
        <v>1042657.70473311</v>
      </c>
      <c r="Y240" s="16">
        <v>1717663.0350891999</v>
      </c>
      <c r="Z240" s="16">
        <v>0.62226936540706901</v>
      </c>
      <c r="AA240" s="16">
        <v>1547924.9122806999</v>
      </c>
      <c r="AB240" s="16">
        <v>1522470.7456140299</v>
      </c>
      <c r="AC240" s="16">
        <v>25454.166666666701</v>
      </c>
      <c r="AD240" s="16">
        <v>1.6444057760632999E-2</v>
      </c>
      <c r="AE240" s="16">
        <v>153591.452332057</v>
      </c>
      <c r="AF240" s="16">
        <v>65039.340409051103</v>
      </c>
      <c r="AG240" s="16">
        <v>88552.111923005999</v>
      </c>
      <c r="AH240" s="16">
        <v>0.57654322931695901</v>
      </c>
      <c r="AI240" s="16">
        <v>661939.09728120302</v>
      </c>
      <c r="AJ240" s="16">
        <v>-967171.825884994</v>
      </c>
      <c r="AK240" s="16">
        <v>153591.452332057</v>
      </c>
      <c r="AL240" s="16">
        <v>153591.452332057</v>
      </c>
      <c r="AM240" s="16">
        <v>153591.452332057</v>
      </c>
      <c r="AN240" s="16">
        <v>153591.452332057</v>
      </c>
      <c r="AO240" s="16">
        <v>153591.452332057</v>
      </c>
      <c r="AP240" s="16">
        <v>153591.452332057</v>
      </c>
      <c r="AQ240" s="16">
        <v>153591.452332057</v>
      </c>
      <c r="AR240" s="16">
        <v>153591.452332057</v>
      </c>
      <c r="AS240" s="16">
        <v>153591.452332057</v>
      </c>
      <c r="AT240" s="16">
        <v>153591.452332057</v>
      </c>
      <c r="AU240" s="16">
        <v>1547924.9122806999</v>
      </c>
      <c r="AV240" s="16">
        <v>1547924.9122806999</v>
      </c>
      <c r="AW240" s="16">
        <v>1547924.9122806999</v>
      </c>
      <c r="AX240" s="16">
        <v>1547924.9122806999</v>
      </c>
      <c r="AY240" s="16">
        <v>1547924.9122806999</v>
      </c>
      <c r="AZ240" s="16">
        <v>1547924.9122806999</v>
      </c>
      <c r="BA240" s="16">
        <v>1547924.9122806999</v>
      </c>
      <c r="BB240" s="16">
        <v>1547924.9122806999</v>
      </c>
      <c r="BC240" s="16">
        <v>1547924.9122806999</v>
      </c>
      <c r="BD240" s="16">
        <v>1547924.9122806999</v>
      </c>
    </row>
    <row r="241" spans="1:56" x14ac:dyDescent="0.25">
      <c r="A241" s="16" t="s">
        <v>248</v>
      </c>
      <c r="B241" s="16">
        <v>13797</v>
      </c>
      <c r="C241" s="16">
        <v>0</v>
      </c>
      <c r="D241" s="16">
        <v>0</v>
      </c>
      <c r="E241" s="16">
        <v>0</v>
      </c>
      <c r="F241" s="16">
        <v>1</v>
      </c>
      <c r="G241" s="16">
        <v>1</v>
      </c>
      <c r="H241" s="16">
        <v>1</v>
      </c>
      <c r="I241" s="16">
        <v>1</v>
      </c>
      <c r="J241" s="16">
        <v>1</v>
      </c>
      <c r="K241" s="16">
        <v>1</v>
      </c>
      <c r="L241" s="16">
        <v>1</v>
      </c>
      <c r="M241" s="16" t="s">
        <v>797</v>
      </c>
      <c r="N241" s="16" t="s">
        <v>806</v>
      </c>
      <c r="O241" s="16" t="s">
        <v>3</v>
      </c>
      <c r="P241" s="16">
        <v>13797</v>
      </c>
      <c r="Q241" s="16">
        <v>1097660.986</v>
      </c>
      <c r="R241" s="16">
        <v>78062.952207999901</v>
      </c>
      <c r="S241" s="16">
        <v>6772542.14912281</v>
      </c>
      <c r="T241" s="16">
        <v>3672465.9649122702</v>
      </c>
      <c r="U241" s="16">
        <v>3100076.18421053</v>
      </c>
      <c r="V241" s="16">
        <v>0.45774188125385901</v>
      </c>
      <c r="W241" s="16">
        <v>5104719.05665321</v>
      </c>
      <c r="X241" s="16">
        <v>1721475.2849500601</v>
      </c>
      <c r="Y241" s="16">
        <v>3383243.7717031501</v>
      </c>
      <c r="Z241" s="16">
        <v>0.66276786913348595</v>
      </c>
      <c r="AA241" s="16">
        <v>4234720.7456140304</v>
      </c>
      <c r="AB241" s="16">
        <v>1631914.1228070101</v>
      </c>
      <c r="AC241" s="16">
        <v>2602806.6228070101</v>
      </c>
      <c r="AD241" s="16">
        <v>0.61463477267132205</v>
      </c>
      <c r="AE241" s="16">
        <v>3217754.4204958798</v>
      </c>
      <c r="AF241" s="16">
        <v>1078387.5350362901</v>
      </c>
      <c r="AG241" s="16">
        <v>2139366.8854595898</v>
      </c>
      <c r="AH241" s="16">
        <v>0.66486331953508504</v>
      </c>
      <c r="AI241" s="16">
        <v>2207519.8338951501</v>
      </c>
      <c r="AJ241" s="16">
        <v>963642.94765159197</v>
      </c>
      <c r="AK241" s="16">
        <v>3217754.4204958798</v>
      </c>
      <c r="AL241" s="16">
        <v>3217754.4204958798</v>
      </c>
      <c r="AM241" s="16">
        <v>3217754.4204958798</v>
      </c>
      <c r="AN241" s="16">
        <v>1078387.5350362901</v>
      </c>
      <c r="AO241" s="16">
        <v>1078387.5350362901</v>
      </c>
      <c r="AP241" s="16">
        <v>1078387.5350362901</v>
      </c>
      <c r="AQ241" s="16">
        <v>1078387.5350362901</v>
      </c>
      <c r="AR241" s="16">
        <v>1078387.5350362901</v>
      </c>
      <c r="AS241" s="16">
        <v>1078387.5350362901</v>
      </c>
      <c r="AT241" s="16">
        <v>1078387.5350362901</v>
      </c>
      <c r="AU241" s="16">
        <v>4234720.7456140304</v>
      </c>
      <c r="AV241" s="16">
        <v>4234720.7456140304</v>
      </c>
      <c r="AW241" s="16">
        <v>4234720.7456140304</v>
      </c>
      <c r="AX241" s="16">
        <v>1631914.1228070101</v>
      </c>
      <c r="AY241" s="16">
        <v>1631914.1228070101</v>
      </c>
      <c r="AZ241" s="16">
        <v>1631914.1228070101</v>
      </c>
      <c r="BA241" s="16">
        <v>1631914.1228070101</v>
      </c>
      <c r="BB241" s="16">
        <v>1631914.1228070101</v>
      </c>
      <c r="BC241" s="16">
        <v>1631914.1228070101</v>
      </c>
      <c r="BD241" s="16">
        <v>1631914.1228070101</v>
      </c>
    </row>
    <row r="242" spans="1:56" x14ac:dyDescent="0.25">
      <c r="A242" s="16" t="s">
        <v>494</v>
      </c>
      <c r="B242" s="16">
        <v>13798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 t="s">
        <v>797</v>
      </c>
      <c r="N242" s="16" t="s">
        <v>806</v>
      </c>
      <c r="O242" s="16" t="s">
        <v>3</v>
      </c>
      <c r="P242" s="16">
        <v>13798</v>
      </c>
      <c r="Q242" s="16">
        <v>901660.98600000003</v>
      </c>
      <c r="R242" s="16">
        <v>58547.2141559999</v>
      </c>
      <c r="S242" s="16">
        <v>4910411.7105263099</v>
      </c>
      <c r="T242" s="16">
        <v>3676918.4210526301</v>
      </c>
      <c r="U242" s="16">
        <v>1233493.2894736801</v>
      </c>
      <c r="V242" s="16">
        <v>0.25119956577764702</v>
      </c>
      <c r="W242" s="16">
        <v>3318279.2262164</v>
      </c>
      <c r="X242" s="16">
        <v>1239551.0093012301</v>
      </c>
      <c r="Y242" s="16">
        <v>2078728.21691517</v>
      </c>
      <c r="Z242" s="16">
        <v>0.62644764807372599</v>
      </c>
      <c r="AA242" s="16">
        <v>540683.02631578897</v>
      </c>
      <c r="AB242" s="16">
        <v>506577.76315789402</v>
      </c>
      <c r="AC242" s="16">
        <v>34105.263157894697</v>
      </c>
      <c r="AD242" s="16">
        <v>6.3078109535429194E-2</v>
      </c>
      <c r="AE242" s="16">
        <v>145259.664543566</v>
      </c>
      <c r="AF242" s="16">
        <v>48981.529432647003</v>
      </c>
      <c r="AG242" s="16">
        <v>96278.135110919306</v>
      </c>
      <c r="AH242" s="16">
        <v>0.66280020275032003</v>
      </c>
      <c r="AI242" s="16">
        <v>1118520.01715917</v>
      </c>
      <c r="AJ242" s="16">
        <v>-863930.06464508001</v>
      </c>
      <c r="AK242" s="16">
        <v>145259.664543566</v>
      </c>
      <c r="AL242" s="16">
        <v>145259.664543566</v>
      </c>
      <c r="AM242" s="16">
        <v>145259.664543566</v>
      </c>
      <c r="AN242" s="16">
        <v>145259.664543566</v>
      </c>
      <c r="AO242" s="16">
        <v>145259.664543566</v>
      </c>
      <c r="AP242" s="16">
        <v>145259.664543566</v>
      </c>
      <c r="AQ242" s="16">
        <v>145259.664543566</v>
      </c>
      <c r="AR242" s="16">
        <v>145259.664543566</v>
      </c>
      <c r="AS242" s="16">
        <v>145259.664543566</v>
      </c>
      <c r="AT242" s="16">
        <v>145259.664543566</v>
      </c>
      <c r="AU242" s="16">
        <v>540683.02631578897</v>
      </c>
      <c r="AV242" s="16">
        <v>540683.02631578897</v>
      </c>
      <c r="AW242" s="16">
        <v>540683.02631578897</v>
      </c>
      <c r="AX242" s="16">
        <v>540683.02631578897</v>
      </c>
      <c r="AY242" s="16">
        <v>540683.02631578897</v>
      </c>
      <c r="AZ242" s="16">
        <v>540683.02631578897</v>
      </c>
      <c r="BA242" s="16">
        <v>540683.02631578897</v>
      </c>
      <c r="BB242" s="16">
        <v>540683.02631578897</v>
      </c>
      <c r="BC242" s="16">
        <v>540683.02631578897</v>
      </c>
      <c r="BD242" s="16">
        <v>540683.02631578897</v>
      </c>
    </row>
    <row r="243" spans="1:56" x14ac:dyDescent="0.25">
      <c r="A243" s="16" t="s">
        <v>532</v>
      </c>
      <c r="B243" s="16">
        <v>13799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 t="s">
        <v>797</v>
      </c>
      <c r="N243" s="16" t="s">
        <v>806</v>
      </c>
      <c r="O243" s="16" t="s">
        <v>3</v>
      </c>
      <c r="P243" s="16">
        <v>13799</v>
      </c>
      <c r="Q243" s="16">
        <v>1053660.986</v>
      </c>
      <c r="R243" s="16">
        <v>97578.690259999901</v>
      </c>
      <c r="S243" s="16">
        <v>4978575.5263157804</v>
      </c>
      <c r="T243" s="16">
        <v>2496468.3333333302</v>
      </c>
      <c r="U243" s="16">
        <v>2482107.1929824501</v>
      </c>
      <c r="V243" s="16">
        <v>0.49855770588645498</v>
      </c>
      <c r="W243" s="16">
        <v>3658766.24093865</v>
      </c>
      <c r="X243" s="16">
        <v>1088550.00846997</v>
      </c>
      <c r="Y243" s="16">
        <v>2570216.23246868</v>
      </c>
      <c r="Z243" s="16">
        <v>0.70248167366092595</v>
      </c>
      <c r="AA243" s="16">
        <v>218953.50877192899</v>
      </c>
      <c r="AB243" s="16">
        <v>192798.42105263099</v>
      </c>
      <c r="AC243" s="16">
        <v>26155.087719298201</v>
      </c>
      <c r="AD243" s="16">
        <v>0.11945498323364299</v>
      </c>
      <c r="AE243" s="16">
        <v>83643.624211511502</v>
      </c>
      <c r="AF243" s="16">
        <v>20852.208466061598</v>
      </c>
      <c r="AG243" s="16">
        <v>62791.415745449798</v>
      </c>
      <c r="AH243" s="16">
        <v>0.75070175805232597</v>
      </c>
      <c r="AI243" s="16">
        <v>1418976.5566086799</v>
      </c>
      <c r="AJ243" s="16">
        <v>-1088448.2601145499</v>
      </c>
      <c r="AK243" s="16">
        <v>83643.624211511502</v>
      </c>
      <c r="AL243" s="16">
        <v>83643.624211511502</v>
      </c>
      <c r="AM243" s="16">
        <v>83643.624211511502</v>
      </c>
      <c r="AN243" s="16">
        <v>83643.624211511502</v>
      </c>
      <c r="AO243" s="16">
        <v>83643.624211511502</v>
      </c>
      <c r="AP243" s="16">
        <v>83643.624211511502</v>
      </c>
      <c r="AQ243" s="16">
        <v>83643.624211511502</v>
      </c>
      <c r="AR243" s="16">
        <v>83643.624211511502</v>
      </c>
      <c r="AS243" s="16">
        <v>83643.624211511502</v>
      </c>
      <c r="AT243" s="16">
        <v>83643.624211511502</v>
      </c>
      <c r="AU243" s="16">
        <v>218953.50877192899</v>
      </c>
      <c r="AV243" s="16">
        <v>218953.50877192899</v>
      </c>
      <c r="AW243" s="16">
        <v>218953.50877192899</v>
      </c>
      <c r="AX243" s="16">
        <v>218953.50877192899</v>
      </c>
      <c r="AY243" s="16">
        <v>218953.50877192899</v>
      </c>
      <c r="AZ243" s="16">
        <v>218953.50877192899</v>
      </c>
      <c r="BA243" s="16">
        <v>218953.50877192899</v>
      </c>
      <c r="BB243" s="16">
        <v>218953.50877192899</v>
      </c>
      <c r="BC243" s="16">
        <v>218953.50877192899</v>
      </c>
      <c r="BD243" s="16">
        <v>218953.50877192899</v>
      </c>
    </row>
    <row r="244" spans="1:56" x14ac:dyDescent="0.25">
      <c r="A244" s="16" t="s">
        <v>900</v>
      </c>
      <c r="B244" s="16">
        <v>13805</v>
      </c>
      <c r="C244" s="16">
        <v>1</v>
      </c>
      <c r="D244" s="16">
        <v>1</v>
      </c>
      <c r="E244" s="16">
        <v>1</v>
      </c>
      <c r="F244" s="16">
        <v>1</v>
      </c>
      <c r="G244" s="16">
        <v>1</v>
      </c>
      <c r="H244" s="16">
        <v>1</v>
      </c>
      <c r="I244" s="16">
        <v>1</v>
      </c>
      <c r="J244" s="16">
        <v>1</v>
      </c>
      <c r="K244" s="16">
        <v>1</v>
      </c>
      <c r="L244" s="16">
        <v>1</v>
      </c>
      <c r="M244" s="16" t="s">
        <v>797</v>
      </c>
      <c r="N244" s="16" t="s">
        <v>806</v>
      </c>
      <c r="O244" s="16" t="s">
        <v>3</v>
      </c>
      <c r="P244" s="16">
        <v>13805</v>
      </c>
      <c r="Q244" s="16">
        <v>138000</v>
      </c>
      <c r="R244" s="16">
        <v>28133.477118120001</v>
      </c>
      <c r="S244" s="16">
        <v>25880712.850877099</v>
      </c>
      <c r="T244" s="16">
        <v>15552820.2631578</v>
      </c>
      <c r="U244" s="16">
        <v>10327892.5877192</v>
      </c>
      <c r="V244" s="16">
        <v>0.39905750074303797</v>
      </c>
      <c r="W244" s="16">
        <v>13811003.1176726</v>
      </c>
      <c r="X244" s="16">
        <v>5179048.5440088101</v>
      </c>
      <c r="Y244" s="16">
        <v>8631954.5736638494</v>
      </c>
      <c r="Z244" s="16">
        <v>0.625005620527182</v>
      </c>
      <c r="AA244" s="16">
        <v>14344390.3947368</v>
      </c>
      <c r="AB244" s="16">
        <v>6831373.2894736798</v>
      </c>
      <c r="AC244" s="16">
        <v>7513017.1052631596</v>
      </c>
      <c r="AD244" s="16">
        <v>0.52375994367943202</v>
      </c>
      <c r="AE244" s="16">
        <v>6581206.4453550503</v>
      </c>
      <c r="AF244" s="16">
        <v>2234330.4806538401</v>
      </c>
      <c r="AG244" s="16">
        <v>4346875.9647011999</v>
      </c>
      <c r="AH244" s="16">
        <v>0.66049834491504</v>
      </c>
      <c r="AI244" s="16">
        <v>8465821.0965457298</v>
      </c>
      <c r="AJ244" s="16">
        <v>4180742.4875830798</v>
      </c>
      <c r="AK244" s="16">
        <v>2234330.4806538401</v>
      </c>
      <c r="AL244" s="16">
        <v>2234330.4806538401</v>
      </c>
      <c r="AM244" s="16">
        <v>2234330.4806538401</v>
      </c>
      <c r="AN244" s="16">
        <v>2234330.4806538401</v>
      </c>
      <c r="AO244" s="16">
        <v>2234330.4806538401</v>
      </c>
      <c r="AP244" s="16">
        <v>2234330.4806538401</v>
      </c>
      <c r="AQ244" s="16">
        <v>2234330.4806538401</v>
      </c>
      <c r="AR244" s="16">
        <v>2234330.4806538401</v>
      </c>
      <c r="AS244" s="16">
        <v>2234330.4806538401</v>
      </c>
      <c r="AT244" s="16">
        <v>2234330.4806538401</v>
      </c>
      <c r="AU244" s="16">
        <v>6831373.2894736798</v>
      </c>
      <c r="AV244" s="16">
        <v>6831373.2894736798</v>
      </c>
      <c r="AW244" s="16">
        <v>6831373.2894736798</v>
      </c>
      <c r="AX244" s="16">
        <v>6831373.2894736798</v>
      </c>
      <c r="AY244" s="16">
        <v>6831373.2894736798</v>
      </c>
      <c r="AZ244" s="16">
        <v>6831373.2894736798</v>
      </c>
      <c r="BA244" s="16">
        <v>6831373.2894736798</v>
      </c>
      <c r="BB244" s="16">
        <v>6831373.2894736798</v>
      </c>
      <c r="BC244" s="16">
        <v>6831373.2894736798</v>
      </c>
      <c r="BD244" s="16">
        <v>6831373.2894736798</v>
      </c>
    </row>
    <row r="245" spans="1:56" x14ac:dyDescent="0.25">
      <c r="A245" s="16" t="s">
        <v>901</v>
      </c>
      <c r="B245" s="16">
        <v>13807</v>
      </c>
      <c r="C245" s="16">
        <v>1</v>
      </c>
      <c r="D245" s="16">
        <v>1</v>
      </c>
      <c r="E245" s="16">
        <v>1</v>
      </c>
      <c r="F245" s="16">
        <v>1</v>
      </c>
      <c r="G245" s="16">
        <v>1</v>
      </c>
      <c r="H245" s="16">
        <v>1</v>
      </c>
      <c r="I245" s="16">
        <v>1</v>
      </c>
      <c r="J245" s="16">
        <v>1</v>
      </c>
      <c r="K245" s="16">
        <v>1</v>
      </c>
      <c r="L245" s="16">
        <v>1</v>
      </c>
      <c r="M245" s="16" t="s">
        <v>797</v>
      </c>
      <c r="N245" s="16" t="s">
        <v>806</v>
      </c>
      <c r="O245" s="16" t="s">
        <v>3</v>
      </c>
      <c r="P245" s="16">
        <v>13807</v>
      </c>
      <c r="Q245" s="16">
        <v>322000</v>
      </c>
      <c r="R245" s="16">
        <v>28133.477118120001</v>
      </c>
      <c r="S245" s="16">
        <v>25269657.807017501</v>
      </c>
      <c r="T245" s="16">
        <v>12000093.0701754</v>
      </c>
      <c r="U245" s="16">
        <v>13269564.7368421</v>
      </c>
      <c r="V245" s="16">
        <v>0.52511849737660699</v>
      </c>
      <c r="W245" s="16">
        <v>17188873.2094661</v>
      </c>
      <c r="X245" s="16">
        <v>6231001.08037451</v>
      </c>
      <c r="Y245" s="16">
        <v>10957872.1290916</v>
      </c>
      <c r="Z245" s="16">
        <v>0.63749799044750599</v>
      </c>
      <c r="AA245" s="16">
        <v>16220931.929824499</v>
      </c>
      <c r="AB245" s="16">
        <v>6450220</v>
      </c>
      <c r="AC245" s="16">
        <v>9770711.9298245497</v>
      </c>
      <c r="AD245" s="16">
        <v>0.60235207028146598</v>
      </c>
      <c r="AE245" s="16">
        <v>8155698.2215641998</v>
      </c>
      <c r="AF245" s="16">
        <v>2828346.0196762499</v>
      </c>
      <c r="AG245" s="16">
        <v>5327352.2018879401</v>
      </c>
      <c r="AH245" s="16">
        <v>0.65320614583336001</v>
      </c>
      <c r="AI245" s="16">
        <v>10607738.651973501</v>
      </c>
      <c r="AJ245" s="16">
        <v>4977218.7247698205</v>
      </c>
      <c r="AK245" s="16">
        <v>2828346.0196762499</v>
      </c>
      <c r="AL245" s="16">
        <v>2828346.0196762499</v>
      </c>
      <c r="AM245" s="16">
        <v>2828346.0196762499</v>
      </c>
      <c r="AN245" s="16">
        <v>2828346.0196762499</v>
      </c>
      <c r="AO245" s="16">
        <v>2828346.0196762499</v>
      </c>
      <c r="AP245" s="16">
        <v>2828346.0196762499</v>
      </c>
      <c r="AQ245" s="16">
        <v>2828346.0196762499</v>
      </c>
      <c r="AR245" s="16">
        <v>2828346.0196762499</v>
      </c>
      <c r="AS245" s="16">
        <v>2828346.0196762499</v>
      </c>
      <c r="AT245" s="16">
        <v>2828346.0196762499</v>
      </c>
      <c r="AU245" s="16">
        <v>6450220</v>
      </c>
      <c r="AV245" s="16">
        <v>6450220</v>
      </c>
      <c r="AW245" s="16">
        <v>6450220</v>
      </c>
      <c r="AX245" s="16">
        <v>6450220</v>
      </c>
      <c r="AY245" s="16">
        <v>6450220</v>
      </c>
      <c r="AZ245" s="16">
        <v>6450220</v>
      </c>
      <c r="BA245" s="16">
        <v>6450220</v>
      </c>
      <c r="BB245" s="16">
        <v>6450220</v>
      </c>
      <c r="BC245" s="16">
        <v>6450220</v>
      </c>
      <c r="BD245" s="16">
        <v>6450220</v>
      </c>
    </row>
    <row r="246" spans="1:56" x14ac:dyDescent="0.25">
      <c r="A246" s="16" t="s">
        <v>298</v>
      </c>
      <c r="B246" s="16">
        <v>13813</v>
      </c>
      <c r="C246" s="16">
        <v>0</v>
      </c>
      <c r="D246" s="16">
        <v>0</v>
      </c>
      <c r="E246" s="16">
        <v>1</v>
      </c>
      <c r="F246" s="16">
        <v>1</v>
      </c>
      <c r="G246" s="16">
        <v>1</v>
      </c>
      <c r="H246" s="16">
        <v>1</v>
      </c>
      <c r="I246" s="16">
        <v>1</v>
      </c>
      <c r="J246" s="16">
        <v>1</v>
      </c>
      <c r="K246" s="16">
        <v>1</v>
      </c>
      <c r="L246" s="16">
        <v>1</v>
      </c>
      <c r="M246" s="16" t="s">
        <v>797</v>
      </c>
      <c r="N246" s="16" t="s">
        <v>806</v>
      </c>
      <c r="O246" s="16" t="s">
        <v>3</v>
      </c>
      <c r="P246" s="16">
        <v>13813</v>
      </c>
      <c r="Q246" s="16">
        <v>380000</v>
      </c>
      <c r="R246" s="16">
        <v>39031.476103999899</v>
      </c>
      <c r="S246" s="16">
        <v>21105648.026315801</v>
      </c>
      <c r="T246" s="16">
        <v>14516830.1315789</v>
      </c>
      <c r="U246" s="16">
        <v>6588817.8947368702</v>
      </c>
      <c r="V246" s="16">
        <v>0.31218268619478201</v>
      </c>
      <c r="W246" s="16">
        <v>7291389.8465407304</v>
      </c>
      <c r="X246" s="16">
        <v>3303433.9965387201</v>
      </c>
      <c r="Y246" s="16">
        <v>3987955.8500020099</v>
      </c>
      <c r="Z246" s="16">
        <v>0.54694042342202098</v>
      </c>
      <c r="AA246" s="16">
        <v>11860847.9385964</v>
      </c>
      <c r="AB246" s="16">
        <v>8125274.4298245599</v>
      </c>
      <c r="AC246" s="16">
        <v>3735573.5087719201</v>
      </c>
      <c r="AD246" s="16">
        <v>0.31494995367202699</v>
      </c>
      <c r="AE246" s="16">
        <v>2419176.8772814502</v>
      </c>
      <c r="AF246" s="16">
        <v>1264162.31962817</v>
      </c>
      <c r="AG246" s="16">
        <v>1155014.55765327</v>
      </c>
      <c r="AH246" s="16">
        <v>0.477441136487391</v>
      </c>
      <c r="AI246" s="16">
        <v>3568924.3738980098</v>
      </c>
      <c r="AJ246" s="16">
        <v>735983.08154927497</v>
      </c>
      <c r="AK246" s="16">
        <v>2419176.8772814502</v>
      </c>
      <c r="AL246" s="16">
        <v>2419176.8772814502</v>
      </c>
      <c r="AM246" s="16">
        <v>1264162.31962817</v>
      </c>
      <c r="AN246" s="16">
        <v>1264162.31962817</v>
      </c>
      <c r="AO246" s="16">
        <v>1264162.31962817</v>
      </c>
      <c r="AP246" s="16">
        <v>1264162.31962817</v>
      </c>
      <c r="AQ246" s="16">
        <v>1264162.31962817</v>
      </c>
      <c r="AR246" s="16">
        <v>1264162.31962817</v>
      </c>
      <c r="AS246" s="16">
        <v>1264162.31962817</v>
      </c>
      <c r="AT246" s="16">
        <v>1264162.31962817</v>
      </c>
      <c r="AU246" s="16">
        <v>11860847.9385964</v>
      </c>
      <c r="AV246" s="16">
        <v>11860847.9385964</v>
      </c>
      <c r="AW246" s="16">
        <v>8125274.4298245599</v>
      </c>
      <c r="AX246" s="16">
        <v>8125274.4298245599</v>
      </c>
      <c r="AY246" s="16">
        <v>8125274.4298245599</v>
      </c>
      <c r="AZ246" s="16">
        <v>8125274.4298245599</v>
      </c>
      <c r="BA246" s="16">
        <v>8125274.4298245599</v>
      </c>
      <c r="BB246" s="16">
        <v>8125274.4298245599</v>
      </c>
      <c r="BC246" s="16">
        <v>8125274.4298245599</v>
      </c>
      <c r="BD246" s="16">
        <v>8125274.4298245599</v>
      </c>
    </row>
    <row r="247" spans="1:56" x14ac:dyDescent="0.25">
      <c r="A247" s="16" t="s">
        <v>252</v>
      </c>
      <c r="B247" s="16">
        <v>13815</v>
      </c>
      <c r="C247" s="16">
        <v>1</v>
      </c>
      <c r="D247" s="16">
        <v>1</v>
      </c>
      <c r="E247" s="16">
        <v>1</v>
      </c>
      <c r="F247" s="16">
        <v>1</v>
      </c>
      <c r="G247" s="16">
        <v>1</v>
      </c>
      <c r="H247" s="16">
        <v>1</v>
      </c>
      <c r="I247" s="16">
        <v>1</v>
      </c>
      <c r="J247" s="16">
        <v>1</v>
      </c>
      <c r="K247" s="16">
        <v>1</v>
      </c>
      <c r="L247" s="16">
        <v>1</v>
      </c>
      <c r="M247" s="16" t="s">
        <v>797</v>
      </c>
      <c r="N247" s="16" t="s">
        <v>806</v>
      </c>
      <c r="O247" s="16" t="s">
        <v>3</v>
      </c>
      <c r="P247" s="16">
        <v>13815</v>
      </c>
      <c r="Q247" s="16">
        <v>380000</v>
      </c>
      <c r="R247" s="16">
        <v>39031.476103999899</v>
      </c>
      <c r="S247" s="16">
        <v>22116702.543859601</v>
      </c>
      <c r="T247" s="16">
        <v>15487762.1929824</v>
      </c>
      <c r="U247" s="16">
        <v>6628940.3508772003</v>
      </c>
      <c r="V247" s="16">
        <v>0.299725528149205</v>
      </c>
      <c r="W247" s="16">
        <v>13727827.655154999</v>
      </c>
      <c r="X247" s="16">
        <v>8807148.6081579905</v>
      </c>
      <c r="Y247" s="16">
        <v>4920679.0469970396</v>
      </c>
      <c r="Z247" s="16">
        <v>0.35844557278873201</v>
      </c>
      <c r="AA247" s="16">
        <v>10808276.4473684</v>
      </c>
      <c r="AB247" s="16">
        <v>6356280.4385964898</v>
      </c>
      <c r="AC247" s="16">
        <v>4451996.0087719196</v>
      </c>
      <c r="AD247" s="16">
        <v>0.41190619341124302</v>
      </c>
      <c r="AE247" s="16">
        <v>5815629.3650476197</v>
      </c>
      <c r="AF247" s="16">
        <v>3336623.35502582</v>
      </c>
      <c r="AG247" s="16">
        <v>2479006.0100218002</v>
      </c>
      <c r="AH247" s="16">
        <v>0.42626616216652602</v>
      </c>
      <c r="AI247" s="16">
        <v>4501647.5708930399</v>
      </c>
      <c r="AJ247" s="16">
        <v>2059974.5339178001</v>
      </c>
      <c r="AK247" s="16">
        <v>3336623.35502582</v>
      </c>
      <c r="AL247" s="16">
        <v>3336623.35502582</v>
      </c>
      <c r="AM247" s="16">
        <v>3336623.35502582</v>
      </c>
      <c r="AN247" s="16">
        <v>3336623.35502582</v>
      </c>
      <c r="AO247" s="16">
        <v>3336623.35502582</v>
      </c>
      <c r="AP247" s="16">
        <v>3336623.35502582</v>
      </c>
      <c r="AQ247" s="16">
        <v>3336623.35502582</v>
      </c>
      <c r="AR247" s="16">
        <v>3336623.35502582</v>
      </c>
      <c r="AS247" s="16">
        <v>3336623.35502582</v>
      </c>
      <c r="AT247" s="16">
        <v>3336623.35502582</v>
      </c>
      <c r="AU247" s="16">
        <v>6356280.4385964898</v>
      </c>
      <c r="AV247" s="16">
        <v>6356280.4385964898</v>
      </c>
      <c r="AW247" s="16">
        <v>6356280.4385964898</v>
      </c>
      <c r="AX247" s="16">
        <v>6356280.4385964898</v>
      </c>
      <c r="AY247" s="16">
        <v>6356280.4385964898</v>
      </c>
      <c r="AZ247" s="16">
        <v>6356280.4385964898</v>
      </c>
      <c r="BA247" s="16">
        <v>6356280.4385964898</v>
      </c>
      <c r="BB247" s="16">
        <v>6356280.4385964898</v>
      </c>
      <c r="BC247" s="16">
        <v>6356280.4385964898</v>
      </c>
      <c r="BD247" s="16">
        <v>6356280.4385964898</v>
      </c>
    </row>
    <row r="248" spans="1:56" x14ac:dyDescent="0.25">
      <c r="A248" s="16" t="s">
        <v>189</v>
      </c>
      <c r="B248" s="16">
        <v>13817</v>
      </c>
      <c r="C248" s="16">
        <v>1</v>
      </c>
      <c r="D248" s="16">
        <v>1</v>
      </c>
      <c r="E248" s="16">
        <v>1</v>
      </c>
      <c r="F248" s="16">
        <v>1</v>
      </c>
      <c r="G248" s="16">
        <v>1</v>
      </c>
      <c r="H248" s="16">
        <v>1</v>
      </c>
      <c r="I248" s="16">
        <v>1</v>
      </c>
      <c r="J248" s="16">
        <v>1</v>
      </c>
      <c r="K248" s="16">
        <v>1</v>
      </c>
      <c r="L248" s="16">
        <v>1</v>
      </c>
      <c r="M248" s="16" t="s">
        <v>797</v>
      </c>
      <c r="N248" s="16" t="s">
        <v>806</v>
      </c>
      <c r="O248" s="16" t="s">
        <v>3</v>
      </c>
      <c r="P248" s="16">
        <v>13817</v>
      </c>
      <c r="Q248" s="16">
        <v>668000</v>
      </c>
      <c r="R248" s="16">
        <v>97578.690259999901</v>
      </c>
      <c r="S248" s="16">
        <v>25696317.543859601</v>
      </c>
      <c r="T248" s="16">
        <v>11533012.3245614</v>
      </c>
      <c r="U248" s="16">
        <v>14163305.219298201</v>
      </c>
      <c r="V248" s="16">
        <v>0.55118034695530405</v>
      </c>
      <c r="W248" s="16">
        <v>18358656.882111799</v>
      </c>
      <c r="X248" s="16">
        <v>5339865.9106355803</v>
      </c>
      <c r="Y248" s="16">
        <v>13018790.9714763</v>
      </c>
      <c r="Z248" s="16">
        <v>0.70913635213485604</v>
      </c>
      <c r="AA248" s="16">
        <v>15104899.912280699</v>
      </c>
      <c r="AB248" s="16">
        <v>6264089.8684210498</v>
      </c>
      <c r="AC248" s="16">
        <v>8840810.0438596494</v>
      </c>
      <c r="AD248" s="16">
        <v>0.58529418236474495</v>
      </c>
      <c r="AE248" s="16">
        <v>6490733.6012483696</v>
      </c>
      <c r="AF248" s="16">
        <v>1911446.40881025</v>
      </c>
      <c r="AG248" s="16">
        <v>4579287.19243812</v>
      </c>
      <c r="AH248" s="16">
        <v>0.70551149897099097</v>
      </c>
      <c r="AI248" s="16">
        <v>12253212.281216299</v>
      </c>
      <c r="AJ248" s="16">
        <v>3813708.50217812</v>
      </c>
      <c r="AK248" s="16">
        <v>1911446.40881025</v>
      </c>
      <c r="AL248" s="16">
        <v>1911446.40881025</v>
      </c>
      <c r="AM248" s="16">
        <v>1911446.40881025</v>
      </c>
      <c r="AN248" s="16">
        <v>1911446.40881025</v>
      </c>
      <c r="AO248" s="16">
        <v>1911446.40881025</v>
      </c>
      <c r="AP248" s="16">
        <v>1911446.40881025</v>
      </c>
      <c r="AQ248" s="16">
        <v>1911446.40881025</v>
      </c>
      <c r="AR248" s="16">
        <v>1911446.40881025</v>
      </c>
      <c r="AS248" s="16">
        <v>1911446.40881025</v>
      </c>
      <c r="AT248" s="16">
        <v>1911446.40881025</v>
      </c>
      <c r="AU248" s="16">
        <v>6264089.8684210498</v>
      </c>
      <c r="AV248" s="16">
        <v>6264089.8684210498</v>
      </c>
      <c r="AW248" s="16">
        <v>6264089.8684210498</v>
      </c>
      <c r="AX248" s="16">
        <v>6264089.8684210498</v>
      </c>
      <c r="AY248" s="16">
        <v>6264089.8684210498</v>
      </c>
      <c r="AZ248" s="16">
        <v>6264089.8684210498</v>
      </c>
      <c r="BA248" s="16">
        <v>6264089.8684210498</v>
      </c>
      <c r="BB248" s="16">
        <v>6264089.8684210498</v>
      </c>
      <c r="BC248" s="16">
        <v>6264089.8684210498</v>
      </c>
      <c r="BD248" s="16">
        <v>6264089.8684210498</v>
      </c>
    </row>
    <row r="249" spans="1:56" x14ac:dyDescent="0.25">
      <c r="A249" s="16" t="s">
        <v>737</v>
      </c>
      <c r="B249" s="16">
        <v>13818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 t="s">
        <v>797</v>
      </c>
      <c r="N249" s="16" t="s">
        <v>806</v>
      </c>
      <c r="O249" s="16" t="s">
        <v>3</v>
      </c>
      <c r="P249" s="16">
        <v>13818</v>
      </c>
      <c r="Q249" s="16">
        <v>380000</v>
      </c>
      <c r="R249" s="16">
        <v>39031.476103999899</v>
      </c>
      <c r="S249" s="16">
        <v>126123.90350877101</v>
      </c>
      <c r="T249" s="16">
        <v>126123.90350877101</v>
      </c>
      <c r="U249" s="16">
        <v>0</v>
      </c>
      <c r="V249" s="16">
        <v>0</v>
      </c>
      <c r="W249" s="16">
        <v>1898.0572697105599</v>
      </c>
      <c r="X249" s="16">
        <v>1898.0572697105599</v>
      </c>
      <c r="Y249" s="16">
        <v>0</v>
      </c>
      <c r="Z249" s="16">
        <v>0</v>
      </c>
      <c r="AA249" s="16">
        <v>124210.526315789</v>
      </c>
      <c r="AB249" s="16">
        <v>124210.526315789</v>
      </c>
      <c r="AC249" s="16">
        <v>0</v>
      </c>
      <c r="AD249" s="16">
        <v>0</v>
      </c>
      <c r="AE249" s="16">
        <v>1855.01277439315</v>
      </c>
      <c r="AF249" s="16">
        <v>1855.01277439315</v>
      </c>
      <c r="AG249" s="16">
        <v>0</v>
      </c>
      <c r="AH249" s="16">
        <v>0</v>
      </c>
      <c r="AI249" s="16">
        <v>-419031.476104</v>
      </c>
      <c r="AJ249" s="16">
        <v>-419031.476104</v>
      </c>
      <c r="AK249" s="16">
        <v>1855.01277439315</v>
      </c>
      <c r="AL249" s="16">
        <v>1855.01277439315</v>
      </c>
      <c r="AM249" s="16">
        <v>1855.01277439315</v>
      </c>
      <c r="AN249" s="16">
        <v>1855.01277439315</v>
      </c>
      <c r="AO249" s="16">
        <v>1855.01277439315</v>
      </c>
      <c r="AP249" s="16">
        <v>1855.01277439315</v>
      </c>
      <c r="AQ249" s="16">
        <v>1855.01277439315</v>
      </c>
      <c r="AR249" s="16">
        <v>1855.01277439315</v>
      </c>
      <c r="AS249" s="16">
        <v>1855.01277439315</v>
      </c>
      <c r="AT249" s="16">
        <v>1855.01277439315</v>
      </c>
      <c r="AU249" s="16">
        <v>124210.526315789</v>
      </c>
      <c r="AV249" s="16">
        <v>124210.526315789</v>
      </c>
      <c r="AW249" s="16">
        <v>124210.526315789</v>
      </c>
      <c r="AX249" s="16">
        <v>124210.526315789</v>
      </c>
      <c r="AY249" s="16">
        <v>124210.526315789</v>
      </c>
      <c r="AZ249" s="16">
        <v>124210.526315789</v>
      </c>
      <c r="BA249" s="16">
        <v>124210.526315789</v>
      </c>
      <c r="BB249" s="16">
        <v>124210.526315789</v>
      </c>
      <c r="BC249" s="16">
        <v>124210.526315789</v>
      </c>
      <c r="BD249" s="16">
        <v>124210.526315789</v>
      </c>
    </row>
    <row r="250" spans="1:56" x14ac:dyDescent="0.25">
      <c r="A250" s="16" t="s">
        <v>524</v>
      </c>
      <c r="B250" s="16">
        <v>13827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 t="s">
        <v>797</v>
      </c>
      <c r="N250" s="16" t="s">
        <v>806</v>
      </c>
      <c r="O250" s="16" t="s">
        <v>3</v>
      </c>
      <c r="P250" s="16">
        <v>13827</v>
      </c>
      <c r="Q250" s="16">
        <v>566203.29799999995</v>
      </c>
      <c r="R250" s="16">
        <v>39031.476103999899</v>
      </c>
      <c r="S250" s="16">
        <v>4896239.7368420996</v>
      </c>
      <c r="T250" s="16">
        <v>3888146.4912280701</v>
      </c>
      <c r="U250" s="16">
        <v>1008093.24561403</v>
      </c>
      <c r="V250" s="16">
        <v>0.20589131656045401</v>
      </c>
      <c r="W250" s="16">
        <v>2279783.8160631401</v>
      </c>
      <c r="X250" s="16">
        <v>1165387.7005946699</v>
      </c>
      <c r="Y250" s="16">
        <v>1114396.1154684699</v>
      </c>
      <c r="Z250" s="16">
        <v>0.48881657445611099</v>
      </c>
      <c r="AA250" s="16">
        <v>691419.12280701695</v>
      </c>
      <c r="AB250" s="16">
        <v>586879.78070175403</v>
      </c>
      <c r="AC250" s="16">
        <v>104539.342105263</v>
      </c>
      <c r="AD250" s="16">
        <v>0.15119532951425299</v>
      </c>
      <c r="AE250" s="16">
        <v>183212.61051813801</v>
      </c>
      <c r="AF250" s="16">
        <v>113553.630866404</v>
      </c>
      <c r="AG250" s="16">
        <v>69658.979651733607</v>
      </c>
      <c r="AH250" s="16">
        <v>0.380208433550141</v>
      </c>
      <c r="AI250" s="16">
        <v>509161.34163719701</v>
      </c>
      <c r="AJ250" s="16">
        <v>-535575.79417953896</v>
      </c>
      <c r="AK250" s="16">
        <v>183212.61051813801</v>
      </c>
      <c r="AL250" s="16">
        <v>183212.61051813801</v>
      </c>
      <c r="AM250" s="16">
        <v>183212.61051813801</v>
      </c>
      <c r="AN250" s="16">
        <v>183212.61051813801</v>
      </c>
      <c r="AO250" s="16">
        <v>183212.61051813801</v>
      </c>
      <c r="AP250" s="16">
        <v>183212.61051813801</v>
      </c>
      <c r="AQ250" s="16">
        <v>183212.61051813801</v>
      </c>
      <c r="AR250" s="16">
        <v>183212.61051813801</v>
      </c>
      <c r="AS250" s="16">
        <v>183212.61051813801</v>
      </c>
      <c r="AT250" s="16">
        <v>183212.61051813801</v>
      </c>
      <c r="AU250" s="16">
        <v>691419.12280701695</v>
      </c>
      <c r="AV250" s="16">
        <v>691419.12280701695</v>
      </c>
      <c r="AW250" s="16">
        <v>691419.12280701695</v>
      </c>
      <c r="AX250" s="16">
        <v>691419.12280701695</v>
      </c>
      <c r="AY250" s="16">
        <v>691419.12280701695</v>
      </c>
      <c r="AZ250" s="16">
        <v>691419.12280701695</v>
      </c>
      <c r="BA250" s="16">
        <v>691419.12280701695</v>
      </c>
      <c r="BB250" s="16">
        <v>691419.12280701695</v>
      </c>
      <c r="BC250" s="16">
        <v>691419.12280701695</v>
      </c>
      <c r="BD250" s="16">
        <v>691419.12280701695</v>
      </c>
    </row>
    <row r="251" spans="1:56" x14ac:dyDescent="0.25">
      <c r="A251" s="16" t="s">
        <v>332</v>
      </c>
      <c r="B251" s="16">
        <v>13829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1</v>
      </c>
      <c r="L251" s="16">
        <v>1</v>
      </c>
      <c r="M251" s="16" t="s">
        <v>797</v>
      </c>
      <c r="N251" s="16" t="s">
        <v>806</v>
      </c>
      <c r="O251" s="16" t="s">
        <v>3</v>
      </c>
      <c r="P251" s="16">
        <v>13829</v>
      </c>
      <c r="Q251" s="16">
        <v>500000</v>
      </c>
      <c r="R251" s="16">
        <v>39031.476103999899</v>
      </c>
      <c r="S251" s="16">
        <v>7438643.9473684197</v>
      </c>
      <c r="T251" s="16">
        <v>4971887.28070175</v>
      </c>
      <c r="U251" s="16">
        <v>2466756.66666666</v>
      </c>
      <c r="V251" s="16">
        <v>0.33161375703959201</v>
      </c>
      <c r="W251" s="16">
        <v>3569619.4962630901</v>
      </c>
      <c r="X251" s="16">
        <v>1694021.57712194</v>
      </c>
      <c r="Y251" s="16">
        <v>1875597.9191411501</v>
      </c>
      <c r="Z251" s="16">
        <v>0.52543357103037003</v>
      </c>
      <c r="AA251" s="16">
        <v>3215404.6491228002</v>
      </c>
      <c r="AB251" s="16">
        <v>1992582.63157894</v>
      </c>
      <c r="AC251" s="16">
        <v>1222822.01754385</v>
      </c>
      <c r="AD251" s="16">
        <v>0.380301128779376</v>
      </c>
      <c r="AE251" s="16">
        <v>1070428.3812675001</v>
      </c>
      <c r="AF251" s="16">
        <v>483125.56103697198</v>
      </c>
      <c r="AG251" s="16">
        <v>587302.82023052999</v>
      </c>
      <c r="AH251" s="16">
        <v>0.54866148030856599</v>
      </c>
      <c r="AI251" s="16">
        <v>1336566.44303715</v>
      </c>
      <c r="AJ251" s="16">
        <v>48271.344126530799</v>
      </c>
      <c r="AK251" s="16">
        <v>1070428.3812675001</v>
      </c>
      <c r="AL251" s="16">
        <v>1070428.3812675001</v>
      </c>
      <c r="AM251" s="16">
        <v>1070428.3812675001</v>
      </c>
      <c r="AN251" s="16">
        <v>1070428.3812675001</v>
      </c>
      <c r="AO251" s="16">
        <v>1070428.3812675001</v>
      </c>
      <c r="AP251" s="16">
        <v>1070428.3812675001</v>
      </c>
      <c r="AQ251" s="16">
        <v>1070428.3812675001</v>
      </c>
      <c r="AR251" s="16">
        <v>1070428.3812675001</v>
      </c>
      <c r="AS251" s="16">
        <v>483125.56103697198</v>
      </c>
      <c r="AT251" s="16">
        <v>483125.56103697198</v>
      </c>
      <c r="AU251" s="16">
        <v>3215404.6491228002</v>
      </c>
      <c r="AV251" s="16">
        <v>3215404.6491228002</v>
      </c>
      <c r="AW251" s="16">
        <v>3215404.6491228002</v>
      </c>
      <c r="AX251" s="16">
        <v>3215404.6491228002</v>
      </c>
      <c r="AY251" s="16">
        <v>3215404.6491228002</v>
      </c>
      <c r="AZ251" s="16">
        <v>3215404.6491228002</v>
      </c>
      <c r="BA251" s="16">
        <v>3215404.6491228002</v>
      </c>
      <c r="BB251" s="16">
        <v>3215404.6491228002</v>
      </c>
      <c r="BC251" s="16">
        <v>1992582.63157894</v>
      </c>
      <c r="BD251" s="16">
        <v>1992582.63157894</v>
      </c>
    </row>
    <row r="252" spans="1:56" x14ac:dyDescent="0.25">
      <c r="A252" s="16" t="s">
        <v>139</v>
      </c>
      <c r="B252" s="16">
        <v>13835</v>
      </c>
      <c r="C252" s="16">
        <v>1</v>
      </c>
      <c r="D252" s="16">
        <v>1</v>
      </c>
      <c r="E252" s="16">
        <v>1</v>
      </c>
      <c r="F252" s="16">
        <v>1</v>
      </c>
      <c r="G252" s="16">
        <v>1</v>
      </c>
      <c r="H252" s="16">
        <v>1</v>
      </c>
      <c r="I252" s="16">
        <v>1</v>
      </c>
      <c r="J252" s="16">
        <v>1</v>
      </c>
      <c r="K252" s="16">
        <v>1</v>
      </c>
      <c r="L252" s="16">
        <v>1</v>
      </c>
      <c r="M252" s="16" t="s">
        <v>797</v>
      </c>
      <c r="N252" s="16" t="s">
        <v>806</v>
      </c>
      <c r="O252" s="16" t="s">
        <v>3</v>
      </c>
      <c r="P252" s="16">
        <v>13835</v>
      </c>
      <c r="Q252" s="16">
        <v>532000</v>
      </c>
      <c r="R252" s="16">
        <v>78062.952207999901</v>
      </c>
      <c r="S252" s="16">
        <v>19063564.5175438</v>
      </c>
      <c r="T252" s="16">
        <v>7411591.0087719196</v>
      </c>
      <c r="U252" s="16">
        <v>11651973.5087719</v>
      </c>
      <c r="V252" s="16">
        <v>0.61121693679316003</v>
      </c>
      <c r="W252" s="16">
        <v>24357062.9060454</v>
      </c>
      <c r="X252" s="16">
        <v>7738737.2651046803</v>
      </c>
      <c r="Y252" s="16">
        <v>16618325.6409407</v>
      </c>
      <c r="Z252" s="16">
        <v>0.68227953858985402</v>
      </c>
      <c r="AA252" s="16">
        <v>13734554.035087699</v>
      </c>
      <c r="AB252" s="16">
        <v>3814308.7719298201</v>
      </c>
      <c r="AC252" s="16">
        <v>9920245.2631578892</v>
      </c>
      <c r="AD252" s="16">
        <v>0.72228375510515996</v>
      </c>
      <c r="AE252" s="16">
        <v>19748467.426306698</v>
      </c>
      <c r="AF252" s="16">
        <v>5376357.44708132</v>
      </c>
      <c r="AG252" s="16">
        <v>14372109.979225401</v>
      </c>
      <c r="AH252" s="16">
        <v>0.72775824417040502</v>
      </c>
      <c r="AI252" s="16">
        <v>16008262.6887327</v>
      </c>
      <c r="AJ252" s="16">
        <v>13762047.0270174</v>
      </c>
      <c r="AK252" s="16">
        <v>5376357.44708132</v>
      </c>
      <c r="AL252" s="16">
        <v>5376357.44708132</v>
      </c>
      <c r="AM252" s="16">
        <v>5376357.44708132</v>
      </c>
      <c r="AN252" s="16">
        <v>5376357.44708132</v>
      </c>
      <c r="AO252" s="16">
        <v>5376357.44708132</v>
      </c>
      <c r="AP252" s="16">
        <v>5376357.44708132</v>
      </c>
      <c r="AQ252" s="16">
        <v>5376357.44708132</v>
      </c>
      <c r="AR252" s="16">
        <v>5376357.44708132</v>
      </c>
      <c r="AS252" s="16">
        <v>5376357.44708132</v>
      </c>
      <c r="AT252" s="16">
        <v>5376357.44708132</v>
      </c>
      <c r="AU252" s="16">
        <v>3814308.7719298201</v>
      </c>
      <c r="AV252" s="16">
        <v>3814308.7719298201</v>
      </c>
      <c r="AW252" s="16">
        <v>3814308.7719298201</v>
      </c>
      <c r="AX252" s="16">
        <v>3814308.7719298201</v>
      </c>
      <c r="AY252" s="16">
        <v>3814308.7719298201</v>
      </c>
      <c r="AZ252" s="16">
        <v>3814308.7719298201</v>
      </c>
      <c r="BA252" s="16">
        <v>3814308.7719298201</v>
      </c>
      <c r="BB252" s="16">
        <v>3814308.7719298201</v>
      </c>
      <c r="BC252" s="16">
        <v>3814308.7719298201</v>
      </c>
      <c r="BD252" s="16">
        <v>3814308.7719298201</v>
      </c>
    </row>
    <row r="253" spans="1:56" x14ac:dyDescent="0.25">
      <c r="A253" s="16" t="s">
        <v>506</v>
      </c>
      <c r="B253" s="16">
        <v>13837</v>
      </c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 t="s">
        <v>797</v>
      </c>
      <c r="N253" s="16" t="s">
        <v>806</v>
      </c>
      <c r="O253" s="16" t="s">
        <v>3</v>
      </c>
      <c r="P253" s="16">
        <v>13837</v>
      </c>
      <c r="Q253" s="16">
        <v>456000</v>
      </c>
      <c r="R253" s="16">
        <v>58547.2141559999</v>
      </c>
      <c r="S253" s="16">
        <v>9293513.20175438</v>
      </c>
      <c r="T253" s="16">
        <v>8130937.4561403403</v>
      </c>
      <c r="U253" s="16">
        <v>1162575.7456140299</v>
      </c>
      <c r="V253" s="16">
        <v>0.12509539937970601</v>
      </c>
      <c r="W253" s="16">
        <v>3798841.2901548198</v>
      </c>
      <c r="X253" s="16">
        <v>1739694.0775267901</v>
      </c>
      <c r="Y253" s="16">
        <v>2059147.21262802</v>
      </c>
      <c r="Z253" s="16">
        <v>0.54204612810873698</v>
      </c>
      <c r="AA253" s="16">
        <v>4003523.6403508699</v>
      </c>
      <c r="AB253" s="16">
        <v>3997910.4824561402</v>
      </c>
      <c r="AC253" s="16">
        <v>5613.1578947366197</v>
      </c>
      <c r="AD253" s="16">
        <v>1.4020543898286199E-3</v>
      </c>
      <c r="AE253" s="16">
        <v>442448.83728875301</v>
      </c>
      <c r="AF253" s="16">
        <v>357938.02980250202</v>
      </c>
      <c r="AG253" s="16">
        <v>84510.807486251404</v>
      </c>
      <c r="AH253" s="16">
        <v>0.19100696027165101</v>
      </c>
      <c r="AI253" s="16">
        <v>1544599.99847202</v>
      </c>
      <c r="AJ253" s="16">
        <v>-430036.40666974802</v>
      </c>
      <c r="AK253" s="16">
        <v>442448.83728875301</v>
      </c>
      <c r="AL253" s="16">
        <v>442448.83728875301</v>
      </c>
      <c r="AM253" s="16">
        <v>442448.83728875301</v>
      </c>
      <c r="AN253" s="16">
        <v>442448.83728875301</v>
      </c>
      <c r="AO253" s="16">
        <v>442448.83728875301</v>
      </c>
      <c r="AP253" s="16">
        <v>442448.83728875301</v>
      </c>
      <c r="AQ253" s="16">
        <v>442448.83728875301</v>
      </c>
      <c r="AR253" s="16">
        <v>442448.83728875301</v>
      </c>
      <c r="AS253" s="16">
        <v>442448.83728875301</v>
      </c>
      <c r="AT253" s="16">
        <v>442448.83728875301</v>
      </c>
      <c r="AU253" s="16">
        <v>4003523.6403508699</v>
      </c>
      <c r="AV253" s="16">
        <v>4003523.6403508699</v>
      </c>
      <c r="AW253" s="16">
        <v>4003523.6403508699</v>
      </c>
      <c r="AX253" s="16">
        <v>4003523.6403508699</v>
      </c>
      <c r="AY253" s="16">
        <v>4003523.6403508699</v>
      </c>
      <c r="AZ253" s="16">
        <v>4003523.6403508699</v>
      </c>
      <c r="BA253" s="16">
        <v>4003523.6403508699</v>
      </c>
      <c r="BB253" s="16">
        <v>4003523.6403508699</v>
      </c>
      <c r="BC253" s="16">
        <v>4003523.6403508699</v>
      </c>
      <c r="BD253" s="16">
        <v>4003523.6403508699</v>
      </c>
    </row>
    <row r="254" spans="1:56" x14ac:dyDescent="0.25">
      <c r="A254" s="16" t="s">
        <v>236</v>
      </c>
      <c r="B254" s="16">
        <v>13838</v>
      </c>
      <c r="C254" s="16">
        <v>0</v>
      </c>
      <c r="D254" s="16">
        <v>0</v>
      </c>
      <c r="E254" s="16">
        <v>0</v>
      </c>
      <c r="F254" s="16">
        <v>1</v>
      </c>
      <c r="G254" s="16">
        <v>1</v>
      </c>
      <c r="H254" s="16">
        <v>1</v>
      </c>
      <c r="I254" s="16">
        <v>1</v>
      </c>
      <c r="J254" s="16">
        <v>1</v>
      </c>
      <c r="K254" s="16">
        <v>1</v>
      </c>
      <c r="L254" s="16">
        <v>1</v>
      </c>
      <c r="M254" s="16" t="s">
        <v>797</v>
      </c>
      <c r="N254" s="16" t="s">
        <v>806</v>
      </c>
      <c r="O254" s="16" t="s">
        <v>3</v>
      </c>
      <c r="P254" s="16">
        <v>13838</v>
      </c>
      <c r="Q254" s="16">
        <v>1063143.338</v>
      </c>
      <c r="R254" s="16">
        <v>97578.690259999901</v>
      </c>
      <c r="S254" s="16">
        <v>10958438.114034999</v>
      </c>
      <c r="T254" s="16">
        <v>5699461.8859649096</v>
      </c>
      <c r="U254" s="16">
        <v>5258976.2280701604</v>
      </c>
      <c r="V254" s="16">
        <v>0.479901987248958</v>
      </c>
      <c r="W254" s="16">
        <v>9756438.7974888999</v>
      </c>
      <c r="X254" s="16">
        <v>2829761.9201454502</v>
      </c>
      <c r="Y254" s="16">
        <v>6926676.8773434404</v>
      </c>
      <c r="Z254" s="16">
        <v>0.709959547855332</v>
      </c>
      <c r="AA254" s="16">
        <v>4577900.8771929797</v>
      </c>
      <c r="AB254" s="16">
        <v>1633633.33333333</v>
      </c>
      <c r="AC254" s="16">
        <v>2944267.5438596401</v>
      </c>
      <c r="AD254" s="16">
        <v>0.64314794549788801</v>
      </c>
      <c r="AE254" s="16">
        <v>3259818.3726610998</v>
      </c>
      <c r="AF254" s="16">
        <v>979242.37121005706</v>
      </c>
      <c r="AG254" s="16">
        <v>2280576.0014510402</v>
      </c>
      <c r="AH254" s="16">
        <v>0.69960216819973597</v>
      </c>
      <c r="AI254" s="16">
        <v>5765954.8494834397</v>
      </c>
      <c r="AJ254" s="16">
        <v>1119853.9735910399</v>
      </c>
      <c r="AK254" s="16">
        <v>3259818.3726610998</v>
      </c>
      <c r="AL254" s="16">
        <v>3259818.3726610998</v>
      </c>
      <c r="AM254" s="16">
        <v>3259818.3726610998</v>
      </c>
      <c r="AN254" s="16">
        <v>979242.37121005706</v>
      </c>
      <c r="AO254" s="16">
        <v>979242.37121005706</v>
      </c>
      <c r="AP254" s="16">
        <v>979242.37121005706</v>
      </c>
      <c r="AQ254" s="16">
        <v>979242.37121005706</v>
      </c>
      <c r="AR254" s="16">
        <v>979242.37121005706</v>
      </c>
      <c r="AS254" s="16">
        <v>979242.37121005706</v>
      </c>
      <c r="AT254" s="16">
        <v>979242.37121005706</v>
      </c>
      <c r="AU254" s="16">
        <v>4577900.8771929797</v>
      </c>
      <c r="AV254" s="16">
        <v>4577900.8771929797</v>
      </c>
      <c r="AW254" s="16">
        <v>4577900.8771929797</v>
      </c>
      <c r="AX254" s="16">
        <v>1633633.33333333</v>
      </c>
      <c r="AY254" s="16">
        <v>1633633.33333333</v>
      </c>
      <c r="AZ254" s="16">
        <v>1633633.33333333</v>
      </c>
      <c r="BA254" s="16">
        <v>1633633.33333333</v>
      </c>
      <c r="BB254" s="16">
        <v>1633633.33333333</v>
      </c>
      <c r="BC254" s="16">
        <v>1633633.33333333</v>
      </c>
      <c r="BD254" s="16">
        <v>1633633.33333333</v>
      </c>
    </row>
    <row r="255" spans="1:56" x14ac:dyDescent="0.25">
      <c r="A255" s="16" t="s">
        <v>208</v>
      </c>
      <c r="B255" s="16">
        <v>13839</v>
      </c>
      <c r="C255" s="16">
        <v>0</v>
      </c>
      <c r="D255" s="16">
        <v>1</v>
      </c>
      <c r="E255" s="16">
        <v>1</v>
      </c>
      <c r="F255" s="16">
        <v>1</v>
      </c>
      <c r="G255" s="16">
        <v>1</v>
      </c>
      <c r="H255" s="16">
        <v>1</v>
      </c>
      <c r="I255" s="16">
        <v>1</v>
      </c>
      <c r="J255" s="16">
        <v>1</v>
      </c>
      <c r="K255" s="16">
        <v>1</v>
      </c>
      <c r="L255" s="16">
        <v>1</v>
      </c>
      <c r="M255" s="16" t="s">
        <v>797</v>
      </c>
      <c r="N255" s="16" t="s">
        <v>806</v>
      </c>
      <c r="O255" s="16" t="s">
        <v>3</v>
      </c>
      <c r="P255" s="16">
        <v>13839</v>
      </c>
      <c r="Q255" s="16">
        <v>901660.98600000003</v>
      </c>
      <c r="R255" s="16">
        <v>58547.2141559999</v>
      </c>
      <c r="S255" s="16">
        <v>19310967.105263099</v>
      </c>
      <c r="T255" s="16">
        <v>9767010.5263157804</v>
      </c>
      <c r="U255" s="16">
        <v>9543956.5789473597</v>
      </c>
      <c r="V255" s="16">
        <v>0.49422468211580001</v>
      </c>
      <c r="W255" s="16">
        <v>10651917.9110962</v>
      </c>
      <c r="X255" s="16">
        <v>4290404.8113456098</v>
      </c>
      <c r="Y255" s="16">
        <v>6361513.0997506101</v>
      </c>
      <c r="Z255" s="16">
        <v>0.59721762342195195</v>
      </c>
      <c r="AA255" s="16">
        <v>12917759.166666601</v>
      </c>
      <c r="AB255" s="16">
        <v>5812054.0789473597</v>
      </c>
      <c r="AC255" s="16">
        <v>7105705.0877192998</v>
      </c>
      <c r="AD255" s="16">
        <v>0.55007257807182597</v>
      </c>
      <c r="AE255" s="16">
        <v>5855148.4984999401</v>
      </c>
      <c r="AF255" s="16">
        <v>2438817.99482586</v>
      </c>
      <c r="AG255" s="16">
        <v>3416330.5036740699</v>
      </c>
      <c r="AH255" s="16">
        <v>0.58347461290679803</v>
      </c>
      <c r="AI255" s="16">
        <v>5401304.8999946099</v>
      </c>
      <c r="AJ255" s="16">
        <v>2456122.3039180702</v>
      </c>
      <c r="AK255" s="16">
        <v>5855148.4984999401</v>
      </c>
      <c r="AL255" s="16">
        <v>2438817.99482586</v>
      </c>
      <c r="AM255" s="16">
        <v>2438817.99482586</v>
      </c>
      <c r="AN255" s="16">
        <v>2438817.99482586</v>
      </c>
      <c r="AO255" s="16">
        <v>2438817.99482586</v>
      </c>
      <c r="AP255" s="16">
        <v>2438817.99482586</v>
      </c>
      <c r="AQ255" s="16">
        <v>2438817.99482586</v>
      </c>
      <c r="AR255" s="16">
        <v>2438817.99482586</v>
      </c>
      <c r="AS255" s="16">
        <v>2438817.99482586</v>
      </c>
      <c r="AT255" s="16">
        <v>2438817.99482586</v>
      </c>
      <c r="AU255" s="16">
        <v>12917759.166666601</v>
      </c>
      <c r="AV255" s="16">
        <v>5812054.0789473597</v>
      </c>
      <c r="AW255" s="16">
        <v>5812054.0789473597</v>
      </c>
      <c r="AX255" s="16">
        <v>5812054.0789473597</v>
      </c>
      <c r="AY255" s="16">
        <v>5812054.0789473597</v>
      </c>
      <c r="AZ255" s="16">
        <v>5812054.0789473597</v>
      </c>
      <c r="BA255" s="16">
        <v>5812054.0789473597</v>
      </c>
      <c r="BB255" s="16">
        <v>5812054.0789473597</v>
      </c>
      <c r="BC255" s="16">
        <v>5812054.0789473597</v>
      </c>
      <c r="BD255" s="16">
        <v>5812054.0789473597</v>
      </c>
    </row>
    <row r="256" spans="1:56" x14ac:dyDescent="0.25">
      <c r="A256" s="16" t="s">
        <v>271</v>
      </c>
      <c r="B256" s="16">
        <v>13850</v>
      </c>
      <c r="C256" s="16">
        <v>0</v>
      </c>
      <c r="D256" s="16">
        <v>0</v>
      </c>
      <c r="E256" s="16">
        <v>1</v>
      </c>
      <c r="F256" s="16">
        <v>1</v>
      </c>
      <c r="G256" s="16">
        <v>1</v>
      </c>
      <c r="H256" s="16">
        <v>1</v>
      </c>
      <c r="I256" s="16">
        <v>1</v>
      </c>
      <c r="J256" s="16">
        <v>1</v>
      </c>
      <c r="K256" s="16">
        <v>1</v>
      </c>
      <c r="L256" s="16">
        <v>1</v>
      </c>
      <c r="M256" s="16" t="s">
        <v>797</v>
      </c>
      <c r="N256" s="16" t="s">
        <v>806</v>
      </c>
      <c r="O256" s="16" t="s">
        <v>3</v>
      </c>
      <c r="P256" s="16">
        <v>13850</v>
      </c>
      <c r="Q256" s="16">
        <v>500000</v>
      </c>
      <c r="R256" s="16">
        <v>39031.476103999899</v>
      </c>
      <c r="S256" s="16">
        <v>12112505.8771929</v>
      </c>
      <c r="T256" s="16">
        <v>7290433.8596491199</v>
      </c>
      <c r="U256" s="16">
        <v>4822072.0175438598</v>
      </c>
      <c r="V256" s="16">
        <v>0.39810688774347602</v>
      </c>
      <c r="W256" s="16">
        <v>5449645.1756581804</v>
      </c>
      <c r="X256" s="16">
        <v>2460239.88343143</v>
      </c>
      <c r="Y256" s="16">
        <v>2989405.2922267499</v>
      </c>
      <c r="Z256" s="16">
        <v>0.54855044610600801</v>
      </c>
      <c r="AA256" s="16">
        <v>8765798.2894736808</v>
      </c>
      <c r="AB256" s="16">
        <v>4986510.6140350802</v>
      </c>
      <c r="AC256" s="16">
        <v>3779287.6754385899</v>
      </c>
      <c r="AD256" s="16">
        <v>0.43114015981601</v>
      </c>
      <c r="AE256" s="16">
        <v>3029761.7214424699</v>
      </c>
      <c r="AF256" s="16">
        <v>1371993.39483904</v>
      </c>
      <c r="AG256" s="16">
        <v>1657768.3266034201</v>
      </c>
      <c r="AH256" s="16">
        <v>0.54716128825278199</v>
      </c>
      <c r="AI256" s="16">
        <v>2450373.8161227498</v>
      </c>
      <c r="AJ256" s="16">
        <v>1118736.85049942</v>
      </c>
      <c r="AK256" s="16">
        <v>3029761.7214424699</v>
      </c>
      <c r="AL256" s="16">
        <v>3029761.7214424699</v>
      </c>
      <c r="AM256" s="16">
        <v>1371993.39483904</v>
      </c>
      <c r="AN256" s="16">
        <v>1371993.39483904</v>
      </c>
      <c r="AO256" s="16">
        <v>1371993.39483904</v>
      </c>
      <c r="AP256" s="16">
        <v>1371993.39483904</v>
      </c>
      <c r="AQ256" s="16">
        <v>1371993.39483904</v>
      </c>
      <c r="AR256" s="16">
        <v>1371993.39483904</v>
      </c>
      <c r="AS256" s="16">
        <v>1371993.39483904</v>
      </c>
      <c r="AT256" s="16">
        <v>1371993.39483904</v>
      </c>
      <c r="AU256" s="16">
        <v>8765798.2894736808</v>
      </c>
      <c r="AV256" s="16">
        <v>8765798.2894736808</v>
      </c>
      <c r="AW256" s="16">
        <v>4986510.6140350802</v>
      </c>
      <c r="AX256" s="16">
        <v>4986510.6140350802</v>
      </c>
      <c r="AY256" s="16">
        <v>4986510.6140350802</v>
      </c>
      <c r="AZ256" s="16">
        <v>4986510.6140350802</v>
      </c>
      <c r="BA256" s="16">
        <v>4986510.6140350802</v>
      </c>
      <c r="BB256" s="16">
        <v>4986510.6140350802</v>
      </c>
      <c r="BC256" s="16">
        <v>4986510.6140350802</v>
      </c>
      <c r="BD256" s="16">
        <v>4986510.6140350802</v>
      </c>
    </row>
    <row r="257" spans="1:56" x14ac:dyDescent="0.25">
      <c r="A257" s="16" t="s">
        <v>228</v>
      </c>
      <c r="B257" s="16">
        <v>13853</v>
      </c>
      <c r="C257" s="16">
        <v>0</v>
      </c>
      <c r="D257" s="16">
        <v>0</v>
      </c>
      <c r="E257" s="16">
        <v>1</v>
      </c>
      <c r="F257" s="16">
        <v>1</v>
      </c>
      <c r="G257" s="16">
        <v>1</v>
      </c>
      <c r="H257" s="16">
        <v>1</v>
      </c>
      <c r="I257" s="16">
        <v>1</v>
      </c>
      <c r="J257" s="16">
        <v>1</v>
      </c>
      <c r="K257" s="16">
        <v>1</v>
      </c>
      <c r="L257" s="16">
        <v>1</v>
      </c>
      <c r="M257" s="16" t="s">
        <v>797</v>
      </c>
      <c r="N257" s="16" t="s">
        <v>806</v>
      </c>
      <c r="O257" s="16" t="s">
        <v>3</v>
      </c>
      <c r="P257" s="16">
        <v>13853</v>
      </c>
      <c r="Q257" s="16">
        <v>977660.98600000003</v>
      </c>
      <c r="R257" s="16">
        <v>78062.952207999901</v>
      </c>
      <c r="S257" s="16">
        <v>22731335.087719299</v>
      </c>
      <c r="T257" s="16">
        <v>9895869.1666666605</v>
      </c>
      <c r="U257" s="16">
        <v>12835465.921052599</v>
      </c>
      <c r="V257" s="16">
        <v>0.56465957109519005</v>
      </c>
      <c r="W257" s="16">
        <v>14224329.151720401</v>
      </c>
      <c r="X257" s="16">
        <v>4631928.30477749</v>
      </c>
      <c r="Y257" s="16">
        <v>9592400.8469429594</v>
      </c>
      <c r="Z257" s="16">
        <v>0.67436578165675698</v>
      </c>
      <c r="AA257" s="16">
        <v>9181160.1754385903</v>
      </c>
      <c r="AB257" s="16">
        <v>2944559.5175438598</v>
      </c>
      <c r="AC257" s="16">
        <v>6236600.6578947296</v>
      </c>
      <c r="AD257" s="16">
        <v>0.67928241515477095</v>
      </c>
      <c r="AE257" s="16">
        <v>4160262.75197708</v>
      </c>
      <c r="AF257" s="16">
        <v>1285277.03133025</v>
      </c>
      <c r="AG257" s="16">
        <v>2874985.7206468298</v>
      </c>
      <c r="AH257" s="16">
        <v>0.69105868836783102</v>
      </c>
      <c r="AI257" s="16">
        <v>8536676.9091349691</v>
      </c>
      <c r="AJ257" s="16">
        <v>1819261.78283882</v>
      </c>
      <c r="AK257" s="16">
        <v>4160262.75197708</v>
      </c>
      <c r="AL257" s="16">
        <v>4160262.75197708</v>
      </c>
      <c r="AM257" s="16">
        <v>1285277.03133025</v>
      </c>
      <c r="AN257" s="16">
        <v>1285277.03133025</v>
      </c>
      <c r="AO257" s="16">
        <v>1285277.03133025</v>
      </c>
      <c r="AP257" s="16">
        <v>1285277.03133025</v>
      </c>
      <c r="AQ257" s="16">
        <v>1285277.03133025</v>
      </c>
      <c r="AR257" s="16">
        <v>1285277.03133025</v>
      </c>
      <c r="AS257" s="16">
        <v>1285277.03133025</v>
      </c>
      <c r="AT257" s="16">
        <v>1285277.03133025</v>
      </c>
      <c r="AU257" s="16">
        <v>9181160.1754385903</v>
      </c>
      <c r="AV257" s="16">
        <v>9181160.1754385903</v>
      </c>
      <c r="AW257" s="16">
        <v>2944559.5175438598</v>
      </c>
      <c r="AX257" s="16">
        <v>2944559.5175438598</v>
      </c>
      <c r="AY257" s="16">
        <v>2944559.5175438598</v>
      </c>
      <c r="AZ257" s="16">
        <v>2944559.5175438598</v>
      </c>
      <c r="BA257" s="16">
        <v>2944559.5175438598</v>
      </c>
      <c r="BB257" s="16">
        <v>2944559.5175438598</v>
      </c>
      <c r="BC257" s="16">
        <v>2944559.5175438598</v>
      </c>
      <c r="BD257" s="16">
        <v>2944559.5175438598</v>
      </c>
    </row>
    <row r="258" spans="1:56" x14ac:dyDescent="0.25">
      <c r="A258" s="16" t="s">
        <v>740</v>
      </c>
      <c r="B258" s="16">
        <v>13860</v>
      </c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 t="s">
        <v>797</v>
      </c>
      <c r="N258" s="16" t="s">
        <v>806</v>
      </c>
      <c r="O258" s="16" t="s">
        <v>3</v>
      </c>
      <c r="P258" s="16">
        <v>13860</v>
      </c>
      <c r="Q258" s="16">
        <v>516000</v>
      </c>
      <c r="R258" s="16">
        <v>58547.2141559999</v>
      </c>
      <c r="S258" s="16">
        <v>2670595.13157894</v>
      </c>
      <c r="T258" s="16">
        <v>1810918.94736842</v>
      </c>
      <c r="U258" s="16">
        <v>859676.18421052594</v>
      </c>
      <c r="V258" s="16">
        <v>0.32190434785307798</v>
      </c>
      <c r="W258" s="16">
        <v>2019632.5339899601</v>
      </c>
      <c r="X258" s="16">
        <v>829025.884698621</v>
      </c>
      <c r="Y258" s="16">
        <v>1190606.64929133</v>
      </c>
      <c r="Z258" s="16">
        <v>0.58951647354342696</v>
      </c>
      <c r="AA258" s="16">
        <v>63324.122807017498</v>
      </c>
      <c r="AB258" s="16">
        <v>63324.122807017498</v>
      </c>
      <c r="AC258" s="16">
        <v>0</v>
      </c>
      <c r="AD258" s="16">
        <v>0</v>
      </c>
      <c r="AE258" s="16">
        <v>1482.4033262442899</v>
      </c>
      <c r="AF258" s="16">
        <v>1482.4033262442899</v>
      </c>
      <c r="AG258" s="16">
        <v>0</v>
      </c>
      <c r="AH258" s="16">
        <v>0</v>
      </c>
      <c r="AI258" s="16">
        <v>616059.43513533799</v>
      </c>
      <c r="AJ258" s="16">
        <v>-574547.21415599994</v>
      </c>
      <c r="AK258" s="16">
        <v>1482.4033262442899</v>
      </c>
      <c r="AL258" s="16">
        <v>1482.4033262442899</v>
      </c>
      <c r="AM258" s="16">
        <v>1482.4033262442899</v>
      </c>
      <c r="AN258" s="16">
        <v>1482.4033262442899</v>
      </c>
      <c r="AO258" s="16">
        <v>1482.4033262442899</v>
      </c>
      <c r="AP258" s="16">
        <v>1482.4033262442899</v>
      </c>
      <c r="AQ258" s="16">
        <v>1482.4033262442899</v>
      </c>
      <c r="AR258" s="16">
        <v>1482.4033262442899</v>
      </c>
      <c r="AS258" s="16">
        <v>1482.4033262442899</v>
      </c>
      <c r="AT258" s="16">
        <v>1482.4033262442899</v>
      </c>
      <c r="AU258" s="16">
        <v>63324.122807017498</v>
      </c>
      <c r="AV258" s="16">
        <v>63324.122807017498</v>
      </c>
      <c r="AW258" s="16">
        <v>63324.122807017498</v>
      </c>
      <c r="AX258" s="16">
        <v>63324.122807017498</v>
      </c>
      <c r="AY258" s="16">
        <v>63324.122807017498</v>
      </c>
      <c r="AZ258" s="16">
        <v>63324.122807017498</v>
      </c>
      <c r="BA258" s="16">
        <v>63324.122807017498</v>
      </c>
      <c r="BB258" s="16">
        <v>63324.122807017498</v>
      </c>
      <c r="BC258" s="16">
        <v>63324.122807017498</v>
      </c>
      <c r="BD258" s="16">
        <v>63324.122807017498</v>
      </c>
    </row>
    <row r="259" spans="1:56" x14ac:dyDescent="0.25">
      <c r="A259" s="16" t="s">
        <v>741</v>
      </c>
      <c r="B259" s="16">
        <v>13863</v>
      </c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 t="s">
        <v>797</v>
      </c>
      <c r="N259" s="16" t="s">
        <v>806</v>
      </c>
      <c r="O259" s="16" t="s">
        <v>3</v>
      </c>
      <c r="P259" s="16">
        <v>13863</v>
      </c>
      <c r="Q259" s="16">
        <v>500000</v>
      </c>
      <c r="R259" s="16">
        <v>39031.476103999899</v>
      </c>
      <c r="S259" s="16">
        <v>3742248.8596491199</v>
      </c>
      <c r="T259" s="16">
        <v>3052337.0614034999</v>
      </c>
      <c r="U259" s="16">
        <v>689911.79824561405</v>
      </c>
      <c r="V259" s="16">
        <v>0.18435754117920999</v>
      </c>
      <c r="W259" s="16">
        <v>1314991.5961901101</v>
      </c>
      <c r="X259" s="16">
        <v>790898.51050764602</v>
      </c>
      <c r="Y259" s="16">
        <v>524093.08568246901</v>
      </c>
      <c r="Z259" s="16">
        <v>0.39855242208460301</v>
      </c>
      <c r="AA259" s="16">
        <v>150954.868421052</v>
      </c>
      <c r="AB259" s="16">
        <v>150954.868421052</v>
      </c>
      <c r="AC259" s="16">
        <v>0</v>
      </c>
      <c r="AD259" s="16">
        <v>0</v>
      </c>
      <c r="AE259" s="16">
        <v>9823.0268868840594</v>
      </c>
      <c r="AF259" s="16">
        <v>9823.0268868840594</v>
      </c>
      <c r="AG259" s="16">
        <v>0</v>
      </c>
      <c r="AH259" s="16">
        <v>0</v>
      </c>
      <c r="AI259" s="16">
        <v>-14938.390421530799</v>
      </c>
      <c r="AJ259" s="16">
        <v>-539031.476104</v>
      </c>
      <c r="AK259" s="16">
        <v>9823.0268868840594</v>
      </c>
      <c r="AL259" s="16">
        <v>9823.0268868840594</v>
      </c>
      <c r="AM259" s="16">
        <v>9823.0268868840594</v>
      </c>
      <c r="AN259" s="16">
        <v>9823.0268868840594</v>
      </c>
      <c r="AO259" s="16">
        <v>9823.0268868840594</v>
      </c>
      <c r="AP259" s="16">
        <v>9823.0268868840594</v>
      </c>
      <c r="AQ259" s="16">
        <v>9823.0268868840594</v>
      </c>
      <c r="AR259" s="16">
        <v>9823.0268868840594</v>
      </c>
      <c r="AS259" s="16">
        <v>9823.0268868840594</v>
      </c>
      <c r="AT259" s="16">
        <v>9823.0268868840594</v>
      </c>
      <c r="AU259" s="16">
        <v>150954.868421052</v>
      </c>
      <c r="AV259" s="16">
        <v>150954.868421052</v>
      </c>
      <c r="AW259" s="16">
        <v>150954.868421052</v>
      </c>
      <c r="AX259" s="16">
        <v>150954.868421052</v>
      </c>
      <c r="AY259" s="16">
        <v>150954.868421052</v>
      </c>
      <c r="AZ259" s="16">
        <v>150954.868421052</v>
      </c>
      <c r="BA259" s="16">
        <v>150954.868421052</v>
      </c>
      <c r="BB259" s="16">
        <v>150954.868421052</v>
      </c>
      <c r="BC259" s="16">
        <v>150954.868421052</v>
      </c>
      <c r="BD259" s="16">
        <v>150954.868421052</v>
      </c>
    </row>
    <row r="260" spans="1:56" x14ac:dyDescent="0.25">
      <c r="A260" s="16" t="s">
        <v>416</v>
      </c>
      <c r="B260" s="16">
        <v>13870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1</v>
      </c>
      <c r="M260" s="16" t="s">
        <v>797</v>
      </c>
      <c r="N260" s="16" t="s">
        <v>806</v>
      </c>
      <c r="O260" s="16" t="s">
        <v>3</v>
      </c>
      <c r="P260" s="16">
        <v>13870</v>
      </c>
      <c r="Q260" s="16">
        <v>109560</v>
      </c>
      <c r="R260" s="16">
        <v>28133.477118120001</v>
      </c>
      <c r="S260" s="16">
        <v>7017007.5877192896</v>
      </c>
      <c r="T260" s="16">
        <v>4991482.28070175</v>
      </c>
      <c r="U260" s="16">
        <v>2025525.3070175401</v>
      </c>
      <c r="V260" s="16">
        <v>0.28865941524168798</v>
      </c>
      <c r="W260" s="16">
        <v>5188558.4093522998</v>
      </c>
      <c r="X260" s="16">
        <v>2973612.3969164998</v>
      </c>
      <c r="Y260" s="16">
        <v>2214946.0124357902</v>
      </c>
      <c r="Z260" s="16">
        <v>0.426890445801552</v>
      </c>
      <c r="AA260" s="16">
        <v>720394.73684210505</v>
      </c>
      <c r="AB260" s="16">
        <v>433673.02631578897</v>
      </c>
      <c r="AC260" s="16">
        <v>286721.71052631497</v>
      </c>
      <c r="AD260" s="16">
        <v>0.39800639269406302</v>
      </c>
      <c r="AE260" s="16">
        <v>441981.500209463</v>
      </c>
      <c r="AF260" s="16">
        <v>227168.43340637899</v>
      </c>
      <c r="AG260" s="16">
        <v>214813.066803083</v>
      </c>
      <c r="AH260" s="16">
        <v>0.48602275593272498</v>
      </c>
      <c r="AI260" s="16">
        <v>2077252.5353176701</v>
      </c>
      <c r="AJ260" s="16">
        <v>77119.589684963707</v>
      </c>
      <c r="AK260" s="16">
        <v>441981.500209463</v>
      </c>
      <c r="AL260" s="16">
        <v>441981.500209463</v>
      </c>
      <c r="AM260" s="16">
        <v>441981.500209463</v>
      </c>
      <c r="AN260" s="16">
        <v>441981.500209463</v>
      </c>
      <c r="AO260" s="16">
        <v>441981.500209463</v>
      </c>
      <c r="AP260" s="16">
        <v>441981.500209463</v>
      </c>
      <c r="AQ260" s="16">
        <v>441981.500209463</v>
      </c>
      <c r="AR260" s="16">
        <v>441981.500209463</v>
      </c>
      <c r="AS260" s="16">
        <v>441981.500209463</v>
      </c>
      <c r="AT260" s="16">
        <v>227168.43340637899</v>
      </c>
      <c r="AU260" s="16">
        <v>720394.73684210505</v>
      </c>
      <c r="AV260" s="16">
        <v>720394.73684210505</v>
      </c>
      <c r="AW260" s="16">
        <v>720394.73684210505</v>
      </c>
      <c r="AX260" s="16">
        <v>720394.73684210505</v>
      </c>
      <c r="AY260" s="16">
        <v>720394.73684210505</v>
      </c>
      <c r="AZ260" s="16">
        <v>720394.73684210505</v>
      </c>
      <c r="BA260" s="16">
        <v>720394.73684210505</v>
      </c>
      <c r="BB260" s="16">
        <v>720394.73684210505</v>
      </c>
      <c r="BC260" s="16">
        <v>720394.73684210505</v>
      </c>
      <c r="BD260" s="16">
        <v>433673.02631578897</v>
      </c>
    </row>
    <row r="261" spans="1:56" x14ac:dyDescent="0.25">
      <c r="A261" s="16" t="s">
        <v>515</v>
      </c>
      <c r="B261" s="16">
        <v>13871</v>
      </c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 t="s">
        <v>797</v>
      </c>
      <c r="N261" s="16" t="s">
        <v>806</v>
      </c>
      <c r="O261" s="16" t="s">
        <v>3</v>
      </c>
      <c r="P261" s="16">
        <v>13871</v>
      </c>
      <c r="Q261" s="16">
        <v>455465.77500000002</v>
      </c>
      <c r="R261" s="16">
        <v>39031.476103999899</v>
      </c>
      <c r="S261" s="16">
        <v>2408980.2631578902</v>
      </c>
      <c r="T261" s="16">
        <v>1370675.0877192901</v>
      </c>
      <c r="U261" s="16">
        <v>1038305.17543859</v>
      </c>
      <c r="V261" s="16">
        <v>0.4310143969704</v>
      </c>
      <c r="W261" s="16">
        <v>2221567.6048822198</v>
      </c>
      <c r="X261" s="16">
        <v>762950.39356582495</v>
      </c>
      <c r="Y261" s="16">
        <v>1458617.2113164</v>
      </c>
      <c r="Z261" s="16">
        <v>0.65657115638113905</v>
      </c>
      <c r="AA261" s="16">
        <v>31338.947368420999</v>
      </c>
      <c r="AB261" s="16">
        <v>28102.105263157799</v>
      </c>
      <c r="AC261" s="16">
        <v>3236.8421052631602</v>
      </c>
      <c r="AD261" s="16">
        <v>0.103284965739621</v>
      </c>
      <c r="AE261" s="16">
        <v>136745.41542616001</v>
      </c>
      <c r="AF261" s="16">
        <v>63645.3498789812</v>
      </c>
      <c r="AG261" s="16">
        <v>73100.065547179402</v>
      </c>
      <c r="AH261" s="16">
        <v>0.53457050329158295</v>
      </c>
      <c r="AI261" s="16">
        <v>964119.960212401</v>
      </c>
      <c r="AJ261" s="16">
        <v>-421397.18555682001</v>
      </c>
      <c r="AK261" s="16">
        <v>136745.41542616001</v>
      </c>
      <c r="AL261" s="16">
        <v>136745.41542616001</v>
      </c>
      <c r="AM261" s="16">
        <v>136745.41542616001</v>
      </c>
      <c r="AN261" s="16">
        <v>136745.41542616001</v>
      </c>
      <c r="AO261" s="16">
        <v>136745.41542616001</v>
      </c>
      <c r="AP261" s="16">
        <v>136745.41542616001</v>
      </c>
      <c r="AQ261" s="16">
        <v>136745.41542616001</v>
      </c>
      <c r="AR261" s="16">
        <v>136745.41542616001</v>
      </c>
      <c r="AS261" s="16">
        <v>136745.41542616001</v>
      </c>
      <c r="AT261" s="16">
        <v>136745.41542616001</v>
      </c>
      <c r="AU261" s="16">
        <v>31338.947368420999</v>
      </c>
      <c r="AV261" s="16">
        <v>31338.947368420999</v>
      </c>
      <c r="AW261" s="16">
        <v>31338.947368420999</v>
      </c>
      <c r="AX261" s="16">
        <v>31338.947368420999</v>
      </c>
      <c r="AY261" s="16">
        <v>31338.947368420999</v>
      </c>
      <c r="AZ261" s="16">
        <v>31338.947368420999</v>
      </c>
      <c r="BA261" s="16">
        <v>31338.947368420999</v>
      </c>
      <c r="BB261" s="16">
        <v>31338.947368420999</v>
      </c>
      <c r="BC261" s="16">
        <v>31338.947368420999</v>
      </c>
      <c r="BD261" s="16">
        <v>31338.947368420999</v>
      </c>
    </row>
    <row r="262" spans="1:56" x14ac:dyDescent="0.25">
      <c r="A262" s="16" t="s">
        <v>481</v>
      </c>
      <c r="B262" s="16">
        <v>13872</v>
      </c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 t="s">
        <v>797</v>
      </c>
      <c r="N262" s="16" t="s">
        <v>806</v>
      </c>
      <c r="O262" s="16" t="s">
        <v>3</v>
      </c>
      <c r="P262" s="16">
        <v>13872</v>
      </c>
      <c r="Q262" s="16">
        <v>825660.98600000003</v>
      </c>
      <c r="R262" s="16">
        <v>39031.476103999899</v>
      </c>
      <c r="S262" s="16">
        <v>3105291.31578947</v>
      </c>
      <c r="T262" s="16">
        <v>2041328.46491228</v>
      </c>
      <c r="U262" s="16">
        <v>1063962.85087719</v>
      </c>
      <c r="V262" s="16">
        <v>0.34262899762971</v>
      </c>
      <c r="W262" s="16">
        <v>1802215.4218396901</v>
      </c>
      <c r="X262" s="16">
        <v>755534.85823563696</v>
      </c>
      <c r="Y262" s="16">
        <v>1046680.56360405</v>
      </c>
      <c r="Z262" s="16">
        <v>0.58077439074159598</v>
      </c>
      <c r="AA262" s="16">
        <v>119468.596491228</v>
      </c>
      <c r="AB262" s="16">
        <v>76702.807017543804</v>
      </c>
      <c r="AC262" s="16">
        <v>42765.789473684199</v>
      </c>
      <c r="AD262" s="16">
        <v>0.357966785663413</v>
      </c>
      <c r="AE262" s="16">
        <v>214446.29580298401</v>
      </c>
      <c r="AF262" s="16">
        <v>94811.408392487399</v>
      </c>
      <c r="AG262" s="16">
        <v>119634.887410497</v>
      </c>
      <c r="AH262" s="16">
        <v>0.55787807834371606</v>
      </c>
      <c r="AI262" s="16">
        <v>181988.10190005699</v>
      </c>
      <c r="AJ262" s="16">
        <v>-745057.57429350202</v>
      </c>
      <c r="AK262" s="16">
        <v>214446.29580298401</v>
      </c>
      <c r="AL262" s="16">
        <v>214446.29580298401</v>
      </c>
      <c r="AM262" s="16">
        <v>214446.29580298401</v>
      </c>
      <c r="AN262" s="16">
        <v>214446.29580298401</v>
      </c>
      <c r="AO262" s="16">
        <v>214446.29580298401</v>
      </c>
      <c r="AP262" s="16">
        <v>214446.29580298401</v>
      </c>
      <c r="AQ262" s="16">
        <v>214446.29580298401</v>
      </c>
      <c r="AR262" s="16">
        <v>214446.29580298401</v>
      </c>
      <c r="AS262" s="16">
        <v>214446.29580298401</v>
      </c>
      <c r="AT262" s="16">
        <v>214446.29580298401</v>
      </c>
      <c r="AU262" s="16">
        <v>119468.596491228</v>
      </c>
      <c r="AV262" s="16">
        <v>119468.596491228</v>
      </c>
      <c r="AW262" s="16">
        <v>119468.596491228</v>
      </c>
      <c r="AX262" s="16">
        <v>119468.596491228</v>
      </c>
      <c r="AY262" s="16">
        <v>119468.596491228</v>
      </c>
      <c r="AZ262" s="16">
        <v>119468.596491228</v>
      </c>
      <c r="BA262" s="16">
        <v>119468.596491228</v>
      </c>
      <c r="BB262" s="16">
        <v>119468.596491228</v>
      </c>
      <c r="BC262" s="16">
        <v>119468.596491228</v>
      </c>
      <c r="BD262" s="16">
        <v>119468.596491228</v>
      </c>
    </row>
    <row r="263" spans="1:56" x14ac:dyDescent="0.25">
      <c r="A263" s="16" t="s">
        <v>375</v>
      </c>
      <c r="B263" s="16">
        <v>13873</v>
      </c>
      <c r="C263" s="16">
        <v>0</v>
      </c>
      <c r="D263" s="16">
        <v>0</v>
      </c>
      <c r="E263" s="16">
        <v>0</v>
      </c>
      <c r="F263" s="16">
        <v>0</v>
      </c>
      <c r="G263" s="16">
        <v>1</v>
      </c>
      <c r="H263" s="16">
        <v>1</v>
      </c>
      <c r="I263" s="16">
        <v>1</v>
      </c>
      <c r="J263" s="16">
        <v>1</v>
      </c>
      <c r="K263" s="16">
        <v>1</v>
      </c>
      <c r="L263" s="16">
        <v>1</v>
      </c>
      <c r="M263" s="16" t="s">
        <v>797</v>
      </c>
      <c r="N263" s="16" t="s">
        <v>806</v>
      </c>
      <c r="O263" s="16" t="s">
        <v>3</v>
      </c>
      <c r="P263" s="16">
        <v>13873</v>
      </c>
      <c r="Q263" s="16">
        <v>109560</v>
      </c>
      <c r="R263" s="16">
        <v>28133.477118120001</v>
      </c>
      <c r="S263" s="16">
        <v>7158653.1578947296</v>
      </c>
      <c r="T263" s="16">
        <v>5370703.9035087703</v>
      </c>
      <c r="U263" s="16">
        <v>1787949.25438595</v>
      </c>
      <c r="V263" s="16">
        <v>0.24976056458527601</v>
      </c>
      <c r="W263" s="16">
        <v>4491752.0282063298</v>
      </c>
      <c r="X263" s="16">
        <v>2697567.3019314101</v>
      </c>
      <c r="Y263" s="16">
        <v>1794184.7262749199</v>
      </c>
      <c r="Z263" s="16">
        <v>0.39943984329682097</v>
      </c>
      <c r="AA263" s="16">
        <v>895575.307017543</v>
      </c>
      <c r="AB263" s="16">
        <v>510031.22807017498</v>
      </c>
      <c r="AC263" s="16">
        <v>385544.07894736802</v>
      </c>
      <c r="AD263" s="16">
        <v>0.430498782097188</v>
      </c>
      <c r="AE263" s="16">
        <v>505512.02196097298</v>
      </c>
      <c r="AF263" s="16">
        <v>254723.75933785399</v>
      </c>
      <c r="AG263" s="16">
        <v>250788.26262311899</v>
      </c>
      <c r="AH263" s="16">
        <v>0.49610741530985902</v>
      </c>
      <c r="AI263" s="16">
        <v>1656491.2491568001</v>
      </c>
      <c r="AJ263" s="16">
        <v>113094.785504999</v>
      </c>
      <c r="AK263" s="16">
        <v>505512.02196097298</v>
      </c>
      <c r="AL263" s="16">
        <v>505512.02196097298</v>
      </c>
      <c r="AM263" s="16">
        <v>505512.02196097298</v>
      </c>
      <c r="AN263" s="16">
        <v>505512.02196097298</v>
      </c>
      <c r="AO263" s="16">
        <v>254723.75933785399</v>
      </c>
      <c r="AP263" s="16">
        <v>254723.75933785399</v>
      </c>
      <c r="AQ263" s="16">
        <v>254723.75933785399</v>
      </c>
      <c r="AR263" s="16">
        <v>254723.75933785399</v>
      </c>
      <c r="AS263" s="16">
        <v>254723.75933785399</v>
      </c>
      <c r="AT263" s="16">
        <v>254723.75933785399</v>
      </c>
      <c r="AU263" s="16">
        <v>895575.307017543</v>
      </c>
      <c r="AV263" s="16">
        <v>895575.307017543</v>
      </c>
      <c r="AW263" s="16">
        <v>895575.307017543</v>
      </c>
      <c r="AX263" s="16">
        <v>895575.307017543</v>
      </c>
      <c r="AY263" s="16">
        <v>510031.22807017498</v>
      </c>
      <c r="AZ263" s="16">
        <v>510031.22807017498</v>
      </c>
      <c r="BA263" s="16">
        <v>510031.22807017498</v>
      </c>
      <c r="BB263" s="16">
        <v>510031.22807017498</v>
      </c>
      <c r="BC263" s="16">
        <v>510031.22807017498</v>
      </c>
      <c r="BD263" s="16">
        <v>510031.22807017498</v>
      </c>
    </row>
    <row r="264" spans="1:56" x14ac:dyDescent="0.25">
      <c r="A264" s="16" t="s">
        <v>412</v>
      </c>
      <c r="B264" s="16">
        <v>13878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 t="s">
        <v>797</v>
      </c>
      <c r="N264" s="16" t="s">
        <v>806</v>
      </c>
      <c r="O264" s="16" t="s">
        <v>3</v>
      </c>
      <c r="P264" s="16">
        <v>13878</v>
      </c>
      <c r="Q264" s="16">
        <v>1852660.986</v>
      </c>
      <c r="R264" s="16">
        <v>78062.952207999901</v>
      </c>
      <c r="S264" s="16">
        <v>4273532.85087719</v>
      </c>
      <c r="T264" s="16">
        <v>2856548.0263157799</v>
      </c>
      <c r="U264" s="16">
        <v>1416984.8245614001</v>
      </c>
      <c r="V264" s="16">
        <v>0.331572231688952</v>
      </c>
      <c r="W264" s="16">
        <v>3298017.8733016201</v>
      </c>
      <c r="X264" s="16">
        <v>1051670.85125752</v>
      </c>
      <c r="Y264" s="16">
        <v>2246347.0220440901</v>
      </c>
      <c r="Z264" s="16">
        <v>0.68112032994996896</v>
      </c>
      <c r="AA264" s="16">
        <v>287998.85964912199</v>
      </c>
      <c r="AB264" s="16">
        <v>171119.91228070101</v>
      </c>
      <c r="AC264" s="16">
        <v>116878.94736842001</v>
      </c>
      <c r="AD264" s="16">
        <v>0.40583128527251</v>
      </c>
      <c r="AE264" s="16">
        <v>375576.93502340303</v>
      </c>
      <c r="AF264" s="16">
        <v>92705.582444576503</v>
      </c>
      <c r="AG264" s="16">
        <v>282871.35257882701</v>
      </c>
      <c r="AH264" s="16">
        <v>0.75316486770200697</v>
      </c>
      <c r="AI264" s="16">
        <v>315623.08423609601</v>
      </c>
      <c r="AJ264" s="16">
        <v>-1647852.58522917</v>
      </c>
      <c r="AK264" s="16">
        <v>375576.93502340303</v>
      </c>
      <c r="AL264" s="16">
        <v>375576.93502340303</v>
      </c>
      <c r="AM264" s="16">
        <v>375576.93502340303</v>
      </c>
      <c r="AN264" s="16">
        <v>375576.93502340303</v>
      </c>
      <c r="AO264" s="16">
        <v>375576.93502340303</v>
      </c>
      <c r="AP264" s="16">
        <v>375576.93502340303</v>
      </c>
      <c r="AQ264" s="16">
        <v>375576.93502340303</v>
      </c>
      <c r="AR264" s="16">
        <v>375576.93502340303</v>
      </c>
      <c r="AS264" s="16">
        <v>375576.93502340303</v>
      </c>
      <c r="AT264" s="16">
        <v>375576.93502340303</v>
      </c>
      <c r="AU264" s="16">
        <v>287998.85964912199</v>
      </c>
      <c r="AV264" s="16">
        <v>287998.85964912199</v>
      </c>
      <c r="AW264" s="16">
        <v>287998.85964912199</v>
      </c>
      <c r="AX264" s="16">
        <v>287998.85964912199</v>
      </c>
      <c r="AY264" s="16">
        <v>287998.85964912199</v>
      </c>
      <c r="AZ264" s="16">
        <v>287998.85964912199</v>
      </c>
      <c r="BA264" s="16">
        <v>287998.85964912199</v>
      </c>
      <c r="BB264" s="16">
        <v>287998.85964912199</v>
      </c>
      <c r="BC264" s="16">
        <v>287998.85964912199</v>
      </c>
      <c r="BD264" s="16">
        <v>287998.85964912199</v>
      </c>
    </row>
    <row r="265" spans="1:56" x14ac:dyDescent="0.25">
      <c r="A265" s="16" t="s">
        <v>345</v>
      </c>
      <c r="B265" s="16">
        <v>13879</v>
      </c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1</v>
      </c>
      <c r="K265" s="16">
        <v>1</v>
      </c>
      <c r="L265" s="16">
        <v>1</v>
      </c>
      <c r="M265" s="16" t="s">
        <v>797</v>
      </c>
      <c r="N265" s="16" t="s">
        <v>806</v>
      </c>
      <c r="O265" s="16" t="s">
        <v>3</v>
      </c>
      <c r="P265" s="16">
        <v>13879</v>
      </c>
      <c r="Q265" s="16">
        <v>109560</v>
      </c>
      <c r="R265" s="16">
        <v>28133.477118120001</v>
      </c>
      <c r="S265" s="16">
        <v>3863977.5438596499</v>
      </c>
      <c r="T265" s="16">
        <v>2765821.2280701702</v>
      </c>
      <c r="U265" s="16">
        <v>1098156.31578947</v>
      </c>
      <c r="V265" s="16">
        <v>0.28420359676639001</v>
      </c>
      <c r="W265" s="16">
        <v>6016702.19492984</v>
      </c>
      <c r="X265" s="16">
        <v>3101691.0454642102</v>
      </c>
      <c r="Y265" s="16">
        <v>2915011.1494656298</v>
      </c>
      <c r="Z265" s="16">
        <v>0.48448652684223797</v>
      </c>
      <c r="AA265" s="16">
        <v>381947.368421052</v>
      </c>
      <c r="AB265" s="16">
        <v>191052.63157894701</v>
      </c>
      <c r="AC265" s="16">
        <v>190894.73684210499</v>
      </c>
      <c r="AD265" s="16">
        <v>0.49979330301777503</v>
      </c>
      <c r="AE265" s="16">
        <v>606034.14136083401</v>
      </c>
      <c r="AF265" s="16">
        <v>303142.33610856102</v>
      </c>
      <c r="AG265" s="16">
        <v>302891.80525227298</v>
      </c>
      <c r="AH265" s="16">
        <v>0.49979330301777503</v>
      </c>
      <c r="AI265" s="16">
        <v>2777317.6723475098</v>
      </c>
      <c r="AJ265" s="16">
        <v>165198.32813415301</v>
      </c>
      <c r="AK265" s="16">
        <v>606034.14136083401</v>
      </c>
      <c r="AL265" s="16">
        <v>606034.14136083401</v>
      </c>
      <c r="AM265" s="16">
        <v>606034.14136083401</v>
      </c>
      <c r="AN265" s="16">
        <v>606034.14136083401</v>
      </c>
      <c r="AO265" s="16">
        <v>606034.14136083401</v>
      </c>
      <c r="AP265" s="16">
        <v>606034.14136083401</v>
      </c>
      <c r="AQ265" s="16">
        <v>606034.14136083401</v>
      </c>
      <c r="AR265" s="16">
        <v>303142.33610856102</v>
      </c>
      <c r="AS265" s="16">
        <v>303142.33610856102</v>
      </c>
      <c r="AT265" s="16">
        <v>303142.33610856102</v>
      </c>
      <c r="AU265" s="16">
        <v>381947.368421052</v>
      </c>
      <c r="AV265" s="16">
        <v>381947.368421052</v>
      </c>
      <c r="AW265" s="16">
        <v>381947.368421052</v>
      </c>
      <c r="AX265" s="16">
        <v>381947.368421052</v>
      </c>
      <c r="AY265" s="16">
        <v>381947.368421052</v>
      </c>
      <c r="AZ265" s="16">
        <v>381947.368421052</v>
      </c>
      <c r="BA265" s="16">
        <v>381947.368421052</v>
      </c>
      <c r="BB265" s="16">
        <v>191052.63157894701</v>
      </c>
      <c r="BC265" s="16">
        <v>191052.63157894701</v>
      </c>
      <c r="BD265" s="16">
        <v>191052.63157894701</v>
      </c>
    </row>
    <row r="266" spans="1:56" x14ac:dyDescent="0.25">
      <c r="A266" s="16" t="s">
        <v>745</v>
      </c>
      <c r="B266" s="16">
        <v>13880</v>
      </c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 t="s">
        <v>797</v>
      </c>
      <c r="N266" s="16" t="s">
        <v>806</v>
      </c>
      <c r="O266" s="16" t="s">
        <v>3</v>
      </c>
      <c r="P266" s="16">
        <v>13880</v>
      </c>
      <c r="Q266" s="16">
        <v>1157660.986</v>
      </c>
      <c r="R266" s="16">
        <v>78062.952207999901</v>
      </c>
      <c r="S266" s="16">
        <v>1301070.9210526301</v>
      </c>
      <c r="T266" s="16">
        <v>553591.14035087696</v>
      </c>
      <c r="U266" s="16">
        <v>747479.78070175403</v>
      </c>
      <c r="V266" s="16">
        <v>0.57451117276297703</v>
      </c>
      <c r="W266" s="16">
        <v>1450822.5198777399</v>
      </c>
      <c r="X266" s="16">
        <v>435281.80086161999</v>
      </c>
      <c r="Y266" s="16">
        <v>1015540.71901612</v>
      </c>
      <c r="Z266" s="16">
        <v>0.69997584480677799</v>
      </c>
      <c r="AA266" s="16">
        <v>806.09649122807002</v>
      </c>
      <c r="AB266" s="16">
        <v>806.09649122807002</v>
      </c>
      <c r="AC266" s="16">
        <v>0</v>
      </c>
      <c r="AD266" s="16">
        <v>0</v>
      </c>
      <c r="AE266" s="16">
        <v>29.240396436958999</v>
      </c>
      <c r="AF266" s="16">
        <v>29.240396436958999</v>
      </c>
      <c r="AG266" s="16">
        <v>0</v>
      </c>
      <c r="AH266" s="16">
        <v>0</v>
      </c>
      <c r="AI266" s="16">
        <v>-220183.21879187599</v>
      </c>
      <c r="AJ266" s="16">
        <v>-1235723.937808</v>
      </c>
      <c r="AK266" s="16">
        <v>29.240396436958999</v>
      </c>
      <c r="AL266" s="16">
        <v>29.240396436958999</v>
      </c>
      <c r="AM266" s="16">
        <v>29.240396436958999</v>
      </c>
      <c r="AN266" s="16">
        <v>29.240396436958999</v>
      </c>
      <c r="AO266" s="16">
        <v>29.240396436958999</v>
      </c>
      <c r="AP266" s="16">
        <v>29.240396436958999</v>
      </c>
      <c r="AQ266" s="16">
        <v>29.240396436958999</v>
      </c>
      <c r="AR266" s="16">
        <v>29.240396436958999</v>
      </c>
      <c r="AS266" s="16">
        <v>29.240396436958999</v>
      </c>
      <c r="AT266" s="16">
        <v>29.240396436958999</v>
      </c>
      <c r="AU266" s="16">
        <v>806.09649122807002</v>
      </c>
      <c r="AV266" s="16">
        <v>806.09649122807002</v>
      </c>
      <c r="AW266" s="16">
        <v>806.09649122807002</v>
      </c>
      <c r="AX266" s="16">
        <v>806.09649122807002</v>
      </c>
      <c r="AY266" s="16">
        <v>806.09649122807002</v>
      </c>
      <c r="AZ266" s="16">
        <v>806.09649122807002</v>
      </c>
      <c r="BA266" s="16">
        <v>806.09649122807002</v>
      </c>
      <c r="BB266" s="16">
        <v>806.09649122807002</v>
      </c>
      <c r="BC266" s="16">
        <v>806.09649122807002</v>
      </c>
      <c r="BD266" s="16">
        <v>806.09649122807002</v>
      </c>
    </row>
    <row r="267" spans="1:56" x14ac:dyDescent="0.25">
      <c r="A267" s="16" t="s">
        <v>369</v>
      </c>
      <c r="B267" s="16">
        <v>13883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1</v>
      </c>
      <c r="K267" s="16">
        <v>1</v>
      </c>
      <c r="L267" s="16">
        <v>1</v>
      </c>
      <c r="M267" s="16" t="s">
        <v>797</v>
      </c>
      <c r="N267" s="16" t="s">
        <v>806</v>
      </c>
      <c r="O267" s="16" t="s">
        <v>3</v>
      </c>
      <c r="P267" s="16">
        <v>13883</v>
      </c>
      <c r="Q267" s="16">
        <v>109560</v>
      </c>
      <c r="R267" s="16">
        <v>28133.477118120001</v>
      </c>
      <c r="S267" s="16">
        <v>2887541.88596491</v>
      </c>
      <c r="T267" s="16">
        <v>1820832.9385964901</v>
      </c>
      <c r="U267" s="16">
        <v>1066708.94736842</v>
      </c>
      <c r="V267" s="16">
        <v>0.36941765331724802</v>
      </c>
      <c r="W267" s="16">
        <v>4346349.5957608102</v>
      </c>
      <c r="X267" s="16">
        <v>2398128.6575702699</v>
      </c>
      <c r="Y267" s="16">
        <v>1948220.9381905301</v>
      </c>
      <c r="Z267" s="16">
        <v>0.44824303596993698</v>
      </c>
      <c r="AA267" s="16">
        <v>624020.21929824504</v>
      </c>
      <c r="AB267" s="16">
        <v>320383.245614035</v>
      </c>
      <c r="AC267" s="16">
        <v>303636.97368420998</v>
      </c>
      <c r="AD267" s="16">
        <v>0.48658194765815599</v>
      </c>
      <c r="AE267" s="16">
        <v>635953.90102026903</v>
      </c>
      <c r="AF267" s="16">
        <v>349975.50959230802</v>
      </c>
      <c r="AG267" s="16">
        <v>285978.391427961</v>
      </c>
      <c r="AH267" s="16">
        <v>0.44968415315821098</v>
      </c>
      <c r="AI267" s="16">
        <v>1810527.46107241</v>
      </c>
      <c r="AJ267" s="16">
        <v>148284.91430984001</v>
      </c>
      <c r="AK267" s="16">
        <v>635953.90102026903</v>
      </c>
      <c r="AL267" s="16">
        <v>635953.90102026903</v>
      </c>
      <c r="AM267" s="16">
        <v>635953.90102026903</v>
      </c>
      <c r="AN267" s="16">
        <v>635953.90102026903</v>
      </c>
      <c r="AO267" s="16">
        <v>635953.90102026903</v>
      </c>
      <c r="AP267" s="16">
        <v>635953.90102026903</v>
      </c>
      <c r="AQ267" s="16">
        <v>635953.90102026903</v>
      </c>
      <c r="AR267" s="16">
        <v>349975.50959230802</v>
      </c>
      <c r="AS267" s="16">
        <v>349975.50959230802</v>
      </c>
      <c r="AT267" s="16">
        <v>349975.50959230802</v>
      </c>
      <c r="AU267" s="16">
        <v>624020.21929824504</v>
      </c>
      <c r="AV267" s="16">
        <v>624020.21929824504</v>
      </c>
      <c r="AW267" s="16">
        <v>624020.21929824504</v>
      </c>
      <c r="AX267" s="16">
        <v>624020.21929824504</v>
      </c>
      <c r="AY267" s="16">
        <v>624020.21929824504</v>
      </c>
      <c r="AZ267" s="16">
        <v>624020.21929824504</v>
      </c>
      <c r="BA267" s="16">
        <v>624020.21929824504</v>
      </c>
      <c r="BB267" s="16">
        <v>320383.245614035</v>
      </c>
      <c r="BC267" s="16">
        <v>320383.245614035</v>
      </c>
      <c r="BD267" s="16">
        <v>320383.245614035</v>
      </c>
    </row>
    <row r="268" spans="1:56" x14ac:dyDescent="0.25">
      <c r="A268" s="16" t="s">
        <v>295</v>
      </c>
      <c r="B268" s="16">
        <v>13884</v>
      </c>
      <c r="C268" s="16">
        <v>0</v>
      </c>
      <c r="D268" s="16">
        <v>1</v>
      </c>
      <c r="E268" s="16">
        <v>1</v>
      </c>
      <c r="F268" s="16">
        <v>1</v>
      </c>
      <c r="G268" s="16">
        <v>1</v>
      </c>
      <c r="H268" s="16">
        <v>1</v>
      </c>
      <c r="I268" s="16">
        <v>1</v>
      </c>
      <c r="J268" s="16">
        <v>1</v>
      </c>
      <c r="K268" s="16">
        <v>1</v>
      </c>
      <c r="L268" s="16">
        <v>1</v>
      </c>
      <c r="M268" s="16" t="s">
        <v>797</v>
      </c>
      <c r="N268" s="16" t="s">
        <v>806</v>
      </c>
      <c r="O268" s="16" t="s">
        <v>3</v>
      </c>
      <c r="P268" s="16">
        <v>13884</v>
      </c>
      <c r="Q268" s="16">
        <v>109560</v>
      </c>
      <c r="R268" s="16">
        <v>28133.477118120001</v>
      </c>
      <c r="S268" s="16">
        <v>4877746.6666666605</v>
      </c>
      <c r="T268" s="16">
        <v>3193107.1491228002</v>
      </c>
      <c r="U268" s="16">
        <v>1684639.51754386</v>
      </c>
      <c r="V268" s="16">
        <v>0.34537249116611002</v>
      </c>
      <c r="W268" s="16">
        <v>4476892.7867103303</v>
      </c>
      <c r="X268" s="16">
        <v>2484159.3216309501</v>
      </c>
      <c r="Y268" s="16">
        <v>1992733.46507938</v>
      </c>
      <c r="Z268" s="16">
        <v>0.44511529759989199</v>
      </c>
      <c r="AA268" s="16">
        <v>1574105.70175438</v>
      </c>
      <c r="AB268" s="16">
        <v>790265.35087719199</v>
      </c>
      <c r="AC268" s="16">
        <v>783840.35087719199</v>
      </c>
      <c r="AD268" s="16">
        <v>0.49795915865343698</v>
      </c>
      <c r="AE268" s="16">
        <v>1319061.24099352</v>
      </c>
      <c r="AF268" s="16">
        <v>659895.17719540605</v>
      </c>
      <c r="AG268" s="16">
        <v>659166.06379812199</v>
      </c>
      <c r="AH268" s="16">
        <v>0.49972362412956001</v>
      </c>
      <c r="AI268" s="16">
        <v>1855039.9879612599</v>
      </c>
      <c r="AJ268" s="16">
        <v>521472.586680001</v>
      </c>
      <c r="AK268" s="16">
        <v>1319061.24099352</v>
      </c>
      <c r="AL268" s="16">
        <v>659895.17719540605</v>
      </c>
      <c r="AM268" s="16">
        <v>659895.17719540605</v>
      </c>
      <c r="AN268" s="16">
        <v>659895.17719540605</v>
      </c>
      <c r="AO268" s="16">
        <v>659895.17719540605</v>
      </c>
      <c r="AP268" s="16">
        <v>659895.17719540605</v>
      </c>
      <c r="AQ268" s="16">
        <v>659895.17719540605</v>
      </c>
      <c r="AR268" s="16">
        <v>659895.17719540605</v>
      </c>
      <c r="AS268" s="16">
        <v>659895.17719540605</v>
      </c>
      <c r="AT268" s="16">
        <v>659895.17719540605</v>
      </c>
      <c r="AU268" s="16">
        <v>1574105.70175438</v>
      </c>
      <c r="AV268" s="16">
        <v>790265.35087719199</v>
      </c>
      <c r="AW268" s="16">
        <v>790265.35087719199</v>
      </c>
      <c r="AX268" s="16">
        <v>790265.35087719199</v>
      </c>
      <c r="AY268" s="16">
        <v>790265.35087719199</v>
      </c>
      <c r="AZ268" s="16">
        <v>790265.35087719199</v>
      </c>
      <c r="BA268" s="16">
        <v>790265.35087719199</v>
      </c>
      <c r="BB268" s="16">
        <v>790265.35087719199</v>
      </c>
      <c r="BC268" s="16">
        <v>790265.35087719199</v>
      </c>
      <c r="BD268" s="16">
        <v>790265.35087719199</v>
      </c>
    </row>
    <row r="269" spans="1:56" x14ac:dyDescent="0.25">
      <c r="A269" s="16" t="s">
        <v>746</v>
      </c>
      <c r="B269" s="16">
        <v>13885</v>
      </c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 t="s">
        <v>797</v>
      </c>
      <c r="N269" s="16" t="s">
        <v>806</v>
      </c>
      <c r="O269" s="16" t="s">
        <v>3</v>
      </c>
      <c r="P269" s="16">
        <v>13885</v>
      </c>
      <c r="Q269" s="16">
        <v>1342152.5390000001</v>
      </c>
      <c r="R269" s="16">
        <v>58547.2141559999</v>
      </c>
      <c r="S269" s="16">
        <v>1648502.4122806999</v>
      </c>
      <c r="T269" s="16">
        <v>866651.71052631596</v>
      </c>
      <c r="U269" s="16">
        <v>781850.70175438502</v>
      </c>
      <c r="V269" s="16">
        <v>0.47427937983584501</v>
      </c>
      <c r="W269" s="16">
        <v>1686592.2547436501</v>
      </c>
      <c r="X269" s="16">
        <v>546519.95512116805</v>
      </c>
      <c r="Y269" s="16">
        <v>1140072.2996224901</v>
      </c>
      <c r="Z269" s="16">
        <v>0.67596201536913003</v>
      </c>
      <c r="AA269" s="16">
        <v>755.13157894736798</v>
      </c>
      <c r="AB269" s="16">
        <v>755.13157894736798</v>
      </c>
      <c r="AC269" s="16">
        <v>0</v>
      </c>
      <c r="AD269" s="16">
        <v>0</v>
      </c>
      <c r="AE269" s="16">
        <v>16.030974593521002</v>
      </c>
      <c r="AF269" s="16">
        <v>16.030974593521002</v>
      </c>
      <c r="AG269" s="16">
        <v>0</v>
      </c>
      <c r="AH269" s="16">
        <v>0</v>
      </c>
      <c r="AI269" s="16">
        <v>-260627.45353350899</v>
      </c>
      <c r="AJ269" s="16">
        <v>-1400699.75315599</v>
      </c>
      <c r="AK269" s="16">
        <v>16.030974593521002</v>
      </c>
      <c r="AL269" s="16">
        <v>16.030974593521002</v>
      </c>
      <c r="AM269" s="16">
        <v>16.030974593521002</v>
      </c>
      <c r="AN269" s="16">
        <v>16.030974593521002</v>
      </c>
      <c r="AO269" s="16">
        <v>16.030974593521002</v>
      </c>
      <c r="AP269" s="16">
        <v>16.030974593521002</v>
      </c>
      <c r="AQ269" s="16">
        <v>16.030974593521002</v>
      </c>
      <c r="AR269" s="16">
        <v>16.030974593521002</v>
      </c>
      <c r="AS269" s="16">
        <v>16.030974593521002</v>
      </c>
      <c r="AT269" s="16">
        <v>16.030974593521002</v>
      </c>
      <c r="AU269" s="16">
        <v>755.13157894736798</v>
      </c>
      <c r="AV269" s="16">
        <v>755.13157894736798</v>
      </c>
      <c r="AW269" s="16">
        <v>755.13157894736798</v>
      </c>
      <c r="AX269" s="16">
        <v>755.13157894736798</v>
      </c>
      <c r="AY269" s="16">
        <v>755.13157894736798</v>
      </c>
      <c r="AZ269" s="16">
        <v>755.13157894736798</v>
      </c>
      <c r="BA269" s="16">
        <v>755.13157894736798</v>
      </c>
      <c r="BB269" s="16">
        <v>755.13157894736798</v>
      </c>
      <c r="BC269" s="16">
        <v>755.13157894736798</v>
      </c>
      <c r="BD269" s="16">
        <v>755.13157894736798</v>
      </c>
    </row>
    <row r="270" spans="1:56" x14ac:dyDescent="0.25">
      <c r="A270" s="16" t="s">
        <v>472</v>
      </c>
      <c r="B270" s="16">
        <v>13888</v>
      </c>
      <c r="C270" s="16">
        <v>0</v>
      </c>
      <c r="D270" s="16">
        <v>0</v>
      </c>
      <c r="E270" s="16">
        <v>0</v>
      </c>
      <c r="F270" s="16">
        <v>0</v>
      </c>
      <c r="G270" s="16">
        <v>1</v>
      </c>
      <c r="H270" s="16">
        <v>1</v>
      </c>
      <c r="I270" s="16">
        <v>1</v>
      </c>
      <c r="J270" s="16">
        <v>1</v>
      </c>
      <c r="K270" s="16">
        <v>1</v>
      </c>
      <c r="L270" s="16">
        <v>1</v>
      </c>
      <c r="M270" s="16" t="s">
        <v>797</v>
      </c>
      <c r="N270" s="16" t="s">
        <v>806</v>
      </c>
      <c r="O270" s="16" t="s">
        <v>3</v>
      </c>
      <c r="P270" s="16">
        <v>13888</v>
      </c>
      <c r="Q270" s="16">
        <v>109560</v>
      </c>
      <c r="R270" s="16">
        <v>28133.477118120001</v>
      </c>
      <c r="S270" s="16">
        <v>12285072.7631578</v>
      </c>
      <c r="T270" s="16">
        <v>8325582.9824561402</v>
      </c>
      <c r="U270" s="16">
        <v>3959489.7807017402</v>
      </c>
      <c r="V270" s="16">
        <v>0.322300881487327</v>
      </c>
      <c r="W270" s="16">
        <v>5387723.6452126699</v>
      </c>
      <c r="X270" s="16">
        <v>3445147.4268199299</v>
      </c>
      <c r="Y270" s="16">
        <v>1942576.21839273</v>
      </c>
      <c r="Z270" s="16">
        <v>0.36055602445734802</v>
      </c>
      <c r="AA270" s="16">
        <v>7450078.0701754298</v>
      </c>
      <c r="AB270" s="16">
        <v>5388023.2894736798</v>
      </c>
      <c r="AC270" s="16">
        <v>2062054.78070175</v>
      </c>
      <c r="AD270" s="16">
        <v>0.27678297613506703</v>
      </c>
      <c r="AE270" s="16">
        <v>2190633.64608075</v>
      </c>
      <c r="AF270" s="16">
        <v>1790073.04592802</v>
      </c>
      <c r="AG270" s="16">
        <v>400560.60015272698</v>
      </c>
      <c r="AH270" s="16">
        <v>0.18285147809601399</v>
      </c>
      <c r="AI270" s="16">
        <v>1804882.7412746099</v>
      </c>
      <c r="AJ270" s="16">
        <v>262867.12303460698</v>
      </c>
      <c r="AK270" s="16">
        <v>2190633.64608075</v>
      </c>
      <c r="AL270" s="16">
        <v>2190633.64608075</v>
      </c>
      <c r="AM270" s="16">
        <v>2190633.64608075</v>
      </c>
      <c r="AN270" s="16">
        <v>2190633.64608075</v>
      </c>
      <c r="AO270" s="16">
        <v>1790073.04592802</v>
      </c>
      <c r="AP270" s="16">
        <v>1790073.04592802</v>
      </c>
      <c r="AQ270" s="16">
        <v>1790073.04592802</v>
      </c>
      <c r="AR270" s="16">
        <v>1790073.04592802</v>
      </c>
      <c r="AS270" s="16">
        <v>1790073.04592802</v>
      </c>
      <c r="AT270" s="16">
        <v>1790073.04592802</v>
      </c>
      <c r="AU270" s="16">
        <v>7450078.0701754298</v>
      </c>
      <c r="AV270" s="16">
        <v>7450078.0701754298</v>
      </c>
      <c r="AW270" s="16">
        <v>7450078.0701754298</v>
      </c>
      <c r="AX270" s="16">
        <v>7450078.0701754298</v>
      </c>
      <c r="AY270" s="16">
        <v>5388023.2894736798</v>
      </c>
      <c r="AZ270" s="16">
        <v>5388023.2894736798</v>
      </c>
      <c r="BA270" s="16">
        <v>5388023.2894736798</v>
      </c>
      <c r="BB270" s="16">
        <v>5388023.2894736798</v>
      </c>
      <c r="BC270" s="16">
        <v>5388023.2894736798</v>
      </c>
      <c r="BD270" s="16">
        <v>5388023.2894736798</v>
      </c>
    </row>
    <row r="271" spans="1:56" x14ac:dyDescent="0.25">
      <c r="A271" s="16" t="s">
        <v>902</v>
      </c>
      <c r="B271" s="16">
        <v>13890</v>
      </c>
      <c r="C271" s="16">
        <v>0</v>
      </c>
      <c r="D271" s="16">
        <v>1</v>
      </c>
      <c r="E271" s="16">
        <v>1</v>
      </c>
      <c r="F271" s="16">
        <v>1</v>
      </c>
      <c r="G271" s="16">
        <v>1</v>
      </c>
      <c r="H271" s="16">
        <v>1</v>
      </c>
      <c r="I271" s="16">
        <v>1</v>
      </c>
      <c r="J271" s="16">
        <v>1</v>
      </c>
      <c r="K271" s="16">
        <v>1</v>
      </c>
      <c r="L271" s="16">
        <v>1</v>
      </c>
      <c r="M271" s="16" t="s">
        <v>797</v>
      </c>
      <c r="N271" s="16" t="s">
        <v>806</v>
      </c>
      <c r="O271" s="16" t="s">
        <v>3</v>
      </c>
      <c r="P271" s="16">
        <v>13890</v>
      </c>
      <c r="Q271" s="16">
        <v>956070</v>
      </c>
      <c r="R271" s="16">
        <v>28133.477118120001</v>
      </c>
      <c r="S271" s="16">
        <v>23852631.184210401</v>
      </c>
      <c r="T271" s="16">
        <v>8360678.0263157999</v>
      </c>
      <c r="U271" s="16">
        <v>15491953.1578946</v>
      </c>
      <c r="V271" s="16">
        <v>0.64948613166625102</v>
      </c>
      <c r="W271" s="16">
        <v>8007813.8584994599</v>
      </c>
      <c r="X271" s="16">
        <v>2690732.7893018099</v>
      </c>
      <c r="Y271" s="16">
        <v>5317081.0691976501</v>
      </c>
      <c r="Z271" s="16">
        <v>0.66398659648589597</v>
      </c>
      <c r="AA271" s="16">
        <v>20784321.491227999</v>
      </c>
      <c r="AB271" s="16">
        <v>6214460.35087719</v>
      </c>
      <c r="AC271" s="16">
        <v>14569861.1403508</v>
      </c>
      <c r="AD271" s="16">
        <v>0.70100249106039003</v>
      </c>
      <c r="AE271" s="16">
        <v>6160048.0092770597</v>
      </c>
      <c r="AF271" s="16">
        <v>1769450.13849733</v>
      </c>
      <c r="AG271" s="16">
        <v>4390597.8707797201</v>
      </c>
      <c r="AH271" s="16">
        <v>0.71275383960765604</v>
      </c>
      <c r="AI271" s="16">
        <v>4332877.5920795295</v>
      </c>
      <c r="AJ271" s="16">
        <v>3406394.3936616001</v>
      </c>
      <c r="AK271" s="16">
        <v>6160048.0092770597</v>
      </c>
      <c r="AL271" s="16">
        <v>1769450.13849733</v>
      </c>
      <c r="AM271" s="16">
        <v>1769450.13849733</v>
      </c>
      <c r="AN271" s="16">
        <v>1769450.13849733</v>
      </c>
      <c r="AO271" s="16">
        <v>1769450.13849733</v>
      </c>
      <c r="AP271" s="16">
        <v>1769450.13849733</v>
      </c>
      <c r="AQ271" s="16">
        <v>1769450.13849733</v>
      </c>
      <c r="AR271" s="16">
        <v>1769450.13849733</v>
      </c>
      <c r="AS271" s="16">
        <v>1769450.13849733</v>
      </c>
      <c r="AT271" s="16">
        <v>1769450.13849733</v>
      </c>
      <c r="AU271" s="16">
        <v>20784321.491227999</v>
      </c>
      <c r="AV271" s="16">
        <v>6214460.35087719</v>
      </c>
      <c r="AW271" s="16">
        <v>6214460.35087719</v>
      </c>
      <c r="AX271" s="16">
        <v>6214460.35087719</v>
      </c>
      <c r="AY271" s="16">
        <v>6214460.35087719</v>
      </c>
      <c r="AZ271" s="16">
        <v>6214460.35087719</v>
      </c>
      <c r="BA271" s="16">
        <v>6214460.35087719</v>
      </c>
      <c r="BB271" s="16">
        <v>6214460.35087719</v>
      </c>
      <c r="BC271" s="16">
        <v>6214460.35087719</v>
      </c>
      <c r="BD271" s="16">
        <v>6214460.35087719</v>
      </c>
    </row>
    <row r="272" spans="1:56" x14ac:dyDescent="0.25">
      <c r="A272" s="16" t="s">
        <v>304</v>
      </c>
      <c r="B272" s="16">
        <v>13891</v>
      </c>
      <c r="C272" s="16">
        <v>0</v>
      </c>
      <c r="D272" s="16">
        <v>0</v>
      </c>
      <c r="E272" s="16">
        <v>0</v>
      </c>
      <c r="F272" s="16">
        <v>1</v>
      </c>
      <c r="G272" s="16">
        <v>1</v>
      </c>
      <c r="H272" s="16">
        <v>1</v>
      </c>
      <c r="I272" s="16">
        <v>1</v>
      </c>
      <c r="J272" s="16">
        <v>1</v>
      </c>
      <c r="K272" s="16">
        <v>1</v>
      </c>
      <c r="L272" s="16">
        <v>1</v>
      </c>
      <c r="M272" s="16" t="s">
        <v>797</v>
      </c>
      <c r="N272" s="16" t="s">
        <v>806</v>
      </c>
      <c r="O272" s="16" t="s">
        <v>3</v>
      </c>
      <c r="P272" s="16">
        <v>13891</v>
      </c>
      <c r="Q272" s="16">
        <v>456000</v>
      </c>
      <c r="R272" s="16">
        <v>58547.2141559999</v>
      </c>
      <c r="S272" s="16">
        <v>12330427.4561403</v>
      </c>
      <c r="T272" s="16">
        <v>5805970.6140350802</v>
      </c>
      <c r="U272" s="16">
        <v>6524456.8421052601</v>
      </c>
      <c r="V272" s="16">
        <v>0.52913468452840895</v>
      </c>
      <c r="W272" s="16">
        <v>4872500.6234293198</v>
      </c>
      <c r="X272" s="16">
        <v>1564328.0236656601</v>
      </c>
      <c r="Y272" s="16">
        <v>3308172.5997636602</v>
      </c>
      <c r="Z272" s="16">
        <v>0.67894759907394897</v>
      </c>
      <c r="AA272" s="16">
        <v>4835627.6754385903</v>
      </c>
      <c r="AB272" s="16">
        <v>1312551.7105263099</v>
      </c>
      <c r="AC272" s="16">
        <v>3523075.96491228</v>
      </c>
      <c r="AD272" s="16">
        <v>0.72856642433553997</v>
      </c>
      <c r="AE272" s="16">
        <v>1227231.7499035001</v>
      </c>
      <c r="AF272" s="16">
        <v>318700.62267579301</v>
      </c>
      <c r="AG272" s="16">
        <v>908531.127227713</v>
      </c>
      <c r="AH272" s="16">
        <v>0.74030934035005802</v>
      </c>
      <c r="AI272" s="16">
        <v>2793625.3856076598</v>
      </c>
      <c r="AJ272" s="16">
        <v>393983.913071713</v>
      </c>
      <c r="AK272" s="16">
        <v>1227231.7499035001</v>
      </c>
      <c r="AL272" s="16">
        <v>1227231.7499035001</v>
      </c>
      <c r="AM272" s="16">
        <v>1227231.7499035001</v>
      </c>
      <c r="AN272" s="16">
        <v>318700.62267579301</v>
      </c>
      <c r="AO272" s="16">
        <v>318700.62267579301</v>
      </c>
      <c r="AP272" s="16">
        <v>318700.62267579301</v>
      </c>
      <c r="AQ272" s="16">
        <v>318700.62267579301</v>
      </c>
      <c r="AR272" s="16">
        <v>318700.62267579301</v>
      </c>
      <c r="AS272" s="16">
        <v>318700.62267579301</v>
      </c>
      <c r="AT272" s="16">
        <v>318700.62267579301</v>
      </c>
      <c r="AU272" s="16">
        <v>4835627.6754385903</v>
      </c>
      <c r="AV272" s="16">
        <v>4835627.6754385903</v>
      </c>
      <c r="AW272" s="16">
        <v>4835627.6754385903</v>
      </c>
      <c r="AX272" s="16">
        <v>1312551.7105263099</v>
      </c>
      <c r="AY272" s="16">
        <v>1312551.7105263099</v>
      </c>
      <c r="AZ272" s="16">
        <v>1312551.7105263099</v>
      </c>
      <c r="BA272" s="16">
        <v>1312551.7105263099</v>
      </c>
      <c r="BB272" s="16">
        <v>1312551.7105263099</v>
      </c>
      <c r="BC272" s="16">
        <v>1312551.7105263099</v>
      </c>
      <c r="BD272" s="16">
        <v>1312551.7105263099</v>
      </c>
    </row>
    <row r="273" spans="1:56" x14ac:dyDescent="0.25">
      <c r="A273" s="16" t="s">
        <v>196</v>
      </c>
      <c r="B273" s="16">
        <v>13892</v>
      </c>
      <c r="C273" s="16">
        <v>1</v>
      </c>
      <c r="D273" s="16">
        <v>1</v>
      </c>
      <c r="E273" s="16">
        <v>1</v>
      </c>
      <c r="F273" s="16">
        <v>1</v>
      </c>
      <c r="G273" s="16">
        <v>1</v>
      </c>
      <c r="H273" s="16">
        <v>1</v>
      </c>
      <c r="I273" s="16">
        <v>1</v>
      </c>
      <c r="J273" s="16">
        <v>1</v>
      </c>
      <c r="K273" s="16">
        <v>1</v>
      </c>
      <c r="L273" s="16">
        <v>1</v>
      </c>
      <c r="M273" s="16" t="s">
        <v>797</v>
      </c>
      <c r="N273" s="16" t="s">
        <v>806</v>
      </c>
      <c r="O273" s="16" t="s">
        <v>3</v>
      </c>
      <c r="P273" s="16">
        <v>13892</v>
      </c>
      <c r="Q273" s="16">
        <v>901660.98600000003</v>
      </c>
      <c r="R273" s="16">
        <v>58547.2141559999</v>
      </c>
      <c r="S273" s="16">
        <v>15012839.210526301</v>
      </c>
      <c r="T273" s="16">
        <v>7404085.7894736798</v>
      </c>
      <c r="U273" s="16">
        <v>7608753.4210526198</v>
      </c>
      <c r="V273" s="16">
        <v>0.50681641988929804</v>
      </c>
      <c r="W273" s="16">
        <v>12382100.170281701</v>
      </c>
      <c r="X273" s="16">
        <v>4940666.4212942496</v>
      </c>
      <c r="Y273" s="16">
        <v>7441433.7489874596</v>
      </c>
      <c r="Z273" s="16">
        <v>0.60098316494383097</v>
      </c>
      <c r="AA273" s="16">
        <v>10435541.4035087</v>
      </c>
      <c r="AB273" s="16">
        <v>4216381.8859649096</v>
      </c>
      <c r="AC273" s="16">
        <v>6219159.5175438495</v>
      </c>
      <c r="AD273" s="16">
        <v>0.59595945021623598</v>
      </c>
      <c r="AE273" s="16">
        <v>8319365.4207164599</v>
      </c>
      <c r="AF273" s="16">
        <v>3127151.83011261</v>
      </c>
      <c r="AG273" s="16">
        <v>5192213.5906038396</v>
      </c>
      <c r="AH273" s="16">
        <v>0.62411173545454002</v>
      </c>
      <c r="AI273" s="16">
        <v>6481225.5492314603</v>
      </c>
      <c r="AJ273" s="16">
        <v>4232005.3908478403</v>
      </c>
      <c r="AK273" s="16">
        <v>3127151.83011261</v>
      </c>
      <c r="AL273" s="16">
        <v>3127151.83011261</v>
      </c>
      <c r="AM273" s="16">
        <v>3127151.83011261</v>
      </c>
      <c r="AN273" s="16">
        <v>3127151.83011261</v>
      </c>
      <c r="AO273" s="16">
        <v>3127151.83011261</v>
      </c>
      <c r="AP273" s="16">
        <v>3127151.83011261</v>
      </c>
      <c r="AQ273" s="16">
        <v>3127151.83011261</v>
      </c>
      <c r="AR273" s="16">
        <v>3127151.83011261</v>
      </c>
      <c r="AS273" s="16">
        <v>3127151.83011261</v>
      </c>
      <c r="AT273" s="16">
        <v>3127151.83011261</v>
      </c>
      <c r="AU273" s="16">
        <v>4216381.8859649096</v>
      </c>
      <c r="AV273" s="16">
        <v>4216381.8859649096</v>
      </c>
      <c r="AW273" s="16">
        <v>4216381.8859649096</v>
      </c>
      <c r="AX273" s="16">
        <v>4216381.8859649096</v>
      </c>
      <c r="AY273" s="16">
        <v>4216381.8859649096</v>
      </c>
      <c r="AZ273" s="16">
        <v>4216381.8859649096</v>
      </c>
      <c r="BA273" s="16">
        <v>4216381.8859649096</v>
      </c>
      <c r="BB273" s="16">
        <v>4216381.8859649096</v>
      </c>
      <c r="BC273" s="16">
        <v>4216381.8859649096</v>
      </c>
      <c r="BD273" s="16">
        <v>4216381.8859649096</v>
      </c>
    </row>
    <row r="274" spans="1:56" x14ac:dyDescent="0.25">
      <c r="A274" s="16" t="s">
        <v>344</v>
      </c>
      <c r="B274" s="16">
        <v>13896</v>
      </c>
      <c r="C274" s="16">
        <v>0</v>
      </c>
      <c r="D274" s="16">
        <v>0</v>
      </c>
      <c r="E274" s="16">
        <v>1</v>
      </c>
      <c r="F274" s="16">
        <v>1</v>
      </c>
      <c r="G274" s="16">
        <v>1</v>
      </c>
      <c r="H274" s="16">
        <v>1</v>
      </c>
      <c r="I274" s="16">
        <v>1</v>
      </c>
      <c r="J274" s="16">
        <v>1</v>
      </c>
      <c r="K274" s="16">
        <v>1</v>
      </c>
      <c r="L274" s="16">
        <v>1</v>
      </c>
      <c r="M274" s="16" t="s">
        <v>797</v>
      </c>
      <c r="N274" s="16" t="s">
        <v>806</v>
      </c>
      <c r="O274" s="16" t="s">
        <v>3</v>
      </c>
      <c r="P274" s="16">
        <v>13896</v>
      </c>
      <c r="Q274" s="16">
        <v>109560</v>
      </c>
      <c r="R274" s="16">
        <v>28133.477118120001</v>
      </c>
      <c r="S274" s="16">
        <v>7330855.7894736798</v>
      </c>
      <c r="T274" s="16">
        <v>5291368.7719298201</v>
      </c>
      <c r="U274" s="16">
        <v>2039487.01754385</v>
      </c>
      <c r="V274" s="16">
        <v>0.27820585701226602</v>
      </c>
      <c r="W274" s="16">
        <v>7223346.9126234502</v>
      </c>
      <c r="X274" s="16">
        <v>3749294.7603796902</v>
      </c>
      <c r="Y274" s="16">
        <v>3474052.1522437599</v>
      </c>
      <c r="Z274" s="16">
        <v>0.48094770945758403</v>
      </c>
      <c r="AA274" s="16">
        <v>1816919.6491228</v>
      </c>
      <c r="AB274" s="16">
        <v>1346306.40350877</v>
      </c>
      <c r="AC274" s="16">
        <v>470613.24561403401</v>
      </c>
      <c r="AD274" s="16">
        <v>0.25901709293597103</v>
      </c>
      <c r="AE274" s="16">
        <v>797300.98910328001</v>
      </c>
      <c r="AF274" s="16">
        <v>408670.86844466999</v>
      </c>
      <c r="AG274" s="16">
        <v>388630.12065861002</v>
      </c>
      <c r="AH274" s="16">
        <v>0.48743213161656801</v>
      </c>
      <c r="AI274" s="16">
        <v>3336358.6751256399</v>
      </c>
      <c r="AJ274" s="16">
        <v>250936.64354049001</v>
      </c>
      <c r="AK274" s="16">
        <v>797300.98910328001</v>
      </c>
      <c r="AL274" s="16">
        <v>797300.98910328001</v>
      </c>
      <c r="AM274" s="16">
        <v>408670.86844466999</v>
      </c>
      <c r="AN274" s="16">
        <v>408670.86844466999</v>
      </c>
      <c r="AO274" s="16">
        <v>408670.86844466999</v>
      </c>
      <c r="AP274" s="16">
        <v>408670.86844466999</v>
      </c>
      <c r="AQ274" s="16">
        <v>408670.86844466999</v>
      </c>
      <c r="AR274" s="16">
        <v>408670.86844466999</v>
      </c>
      <c r="AS274" s="16">
        <v>408670.86844466999</v>
      </c>
      <c r="AT274" s="16">
        <v>408670.86844466999</v>
      </c>
      <c r="AU274" s="16">
        <v>1816919.6491228</v>
      </c>
      <c r="AV274" s="16">
        <v>1816919.6491228</v>
      </c>
      <c r="AW274" s="16">
        <v>1346306.40350877</v>
      </c>
      <c r="AX274" s="16">
        <v>1346306.40350877</v>
      </c>
      <c r="AY274" s="16">
        <v>1346306.40350877</v>
      </c>
      <c r="AZ274" s="16">
        <v>1346306.40350877</v>
      </c>
      <c r="BA274" s="16">
        <v>1346306.40350877</v>
      </c>
      <c r="BB274" s="16">
        <v>1346306.40350877</v>
      </c>
      <c r="BC274" s="16">
        <v>1346306.40350877</v>
      </c>
      <c r="BD274" s="16">
        <v>1346306.40350877</v>
      </c>
    </row>
    <row r="275" spans="1:56" x14ac:dyDescent="0.25">
      <c r="A275" s="16" t="s">
        <v>387</v>
      </c>
      <c r="B275" s="16">
        <v>13906</v>
      </c>
      <c r="C275" s="16">
        <v>0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 t="s">
        <v>797</v>
      </c>
      <c r="N275" s="16" t="s">
        <v>806</v>
      </c>
      <c r="O275" s="16" t="s">
        <v>3</v>
      </c>
      <c r="P275" s="16">
        <v>13906</v>
      </c>
      <c r="Q275" s="16">
        <v>2418000</v>
      </c>
      <c r="R275" s="16">
        <v>97578.690259999901</v>
      </c>
      <c r="S275" s="16">
        <v>11818887.368420999</v>
      </c>
      <c r="T275" s="16">
        <v>8263266.3157894798</v>
      </c>
      <c r="U275" s="16">
        <v>3555621.05263157</v>
      </c>
      <c r="V275" s="16">
        <v>0.30084228250891498</v>
      </c>
      <c r="W275" s="16">
        <v>7255804.2429809496</v>
      </c>
      <c r="X275" s="16">
        <v>3574633.3973270399</v>
      </c>
      <c r="Y275" s="16">
        <v>3681170.8456539102</v>
      </c>
      <c r="Z275" s="16">
        <v>0.507341532706724</v>
      </c>
      <c r="AA275" s="16">
        <v>3327696.1403508699</v>
      </c>
      <c r="AB275" s="16">
        <v>2651163.2456140299</v>
      </c>
      <c r="AC275" s="16">
        <v>676532.89473684004</v>
      </c>
      <c r="AD275" s="16">
        <v>0.203303687056446</v>
      </c>
      <c r="AE275" s="16">
        <v>1735223.8506897499</v>
      </c>
      <c r="AF275" s="16">
        <v>1305463.1248167099</v>
      </c>
      <c r="AG275" s="16">
        <v>429760.725873043</v>
      </c>
      <c r="AH275" s="16">
        <v>0.24766875219137399</v>
      </c>
      <c r="AI275" s="16">
        <v>1165592.1553939099</v>
      </c>
      <c r="AJ275" s="16">
        <v>-2085817.96438695</v>
      </c>
      <c r="AK275" s="16">
        <v>1735223.8506897499</v>
      </c>
      <c r="AL275" s="16">
        <v>1735223.8506897499</v>
      </c>
      <c r="AM275" s="16">
        <v>1735223.8506897499</v>
      </c>
      <c r="AN275" s="16">
        <v>1735223.8506897499</v>
      </c>
      <c r="AO275" s="16">
        <v>1735223.8506897499</v>
      </c>
      <c r="AP275" s="16">
        <v>1735223.8506897499</v>
      </c>
      <c r="AQ275" s="16">
        <v>1735223.8506897499</v>
      </c>
      <c r="AR275" s="16">
        <v>1735223.8506897499</v>
      </c>
      <c r="AS275" s="16">
        <v>1735223.8506897499</v>
      </c>
      <c r="AT275" s="16">
        <v>1735223.8506897499</v>
      </c>
      <c r="AU275" s="16">
        <v>3327696.1403508699</v>
      </c>
      <c r="AV275" s="16">
        <v>3327696.1403508699</v>
      </c>
      <c r="AW275" s="16">
        <v>3327696.1403508699</v>
      </c>
      <c r="AX275" s="16">
        <v>3327696.1403508699</v>
      </c>
      <c r="AY275" s="16">
        <v>3327696.1403508699</v>
      </c>
      <c r="AZ275" s="16">
        <v>3327696.1403508699</v>
      </c>
      <c r="BA275" s="16">
        <v>3327696.1403508699</v>
      </c>
      <c r="BB275" s="16">
        <v>3327696.1403508699</v>
      </c>
      <c r="BC275" s="16">
        <v>3327696.1403508699</v>
      </c>
      <c r="BD275" s="16">
        <v>3327696.1403508699</v>
      </c>
    </row>
    <row r="276" spans="1:56" x14ac:dyDescent="0.25">
      <c r="A276" s="16" t="s">
        <v>255</v>
      </c>
      <c r="B276" s="16">
        <v>13909</v>
      </c>
      <c r="C276" s="16">
        <v>0</v>
      </c>
      <c r="D276" s="16">
        <v>0</v>
      </c>
      <c r="E276" s="16">
        <v>0</v>
      </c>
      <c r="F276" s="16">
        <v>1</v>
      </c>
      <c r="G276" s="16">
        <v>1</v>
      </c>
      <c r="H276" s="16">
        <v>1</v>
      </c>
      <c r="I276" s="16">
        <v>1</v>
      </c>
      <c r="J276" s="16">
        <v>1</v>
      </c>
      <c r="K276" s="16">
        <v>1</v>
      </c>
      <c r="L276" s="16">
        <v>1</v>
      </c>
      <c r="M276" s="16" t="s">
        <v>797</v>
      </c>
      <c r="N276" s="16" t="s">
        <v>806</v>
      </c>
      <c r="O276" s="16" t="s">
        <v>3</v>
      </c>
      <c r="P276" s="16">
        <v>13909</v>
      </c>
      <c r="Q276" s="16">
        <v>952267.56700000004</v>
      </c>
      <c r="R276" s="16">
        <v>39031.476103999899</v>
      </c>
      <c r="S276" s="16">
        <v>10273449.342105201</v>
      </c>
      <c r="T276" s="16">
        <v>7103616.9736842001</v>
      </c>
      <c r="U276" s="16">
        <v>3169832.3684210498</v>
      </c>
      <c r="V276" s="16">
        <v>0.308546064993929</v>
      </c>
      <c r="W276" s="16">
        <v>13051783.0643014</v>
      </c>
      <c r="X276" s="16">
        <v>7703625.8757377202</v>
      </c>
      <c r="Y276" s="16">
        <v>5348157.1885637399</v>
      </c>
      <c r="Z276" s="16">
        <v>0.409764486753671</v>
      </c>
      <c r="AA276" s="16">
        <v>5340348.20175438</v>
      </c>
      <c r="AB276" s="16">
        <v>3676102.6754385899</v>
      </c>
      <c r="AC276" s="16">
        <v>1664245.5263157799</v>
      </c>
      <c r="AD276" s="16">
        <v>0.31163614495568998</v>
      </c>
      <c r="AE276" s="16">
        <v>6528362.1184096402</v>
      </c>
      <c r="AF276" s="16">
        <v>4422551.0644635698</v>
      </c>
      <c r="AG276" s="16">
        <v>2105811.0539460699</v>
      </c>
      <c r="AH276" s="16">
        <v>0.32256345707414003</v>
      </c>
      <c r="AI276" s="16">
        <v>4356858.1458597397</v>
      </c>
      <c r="AJ276" s="16">
        <v>1114512.01124207</v>
      </c>
      <c r="AK276" s="16">
        <v>6528362.1184096402</v>
      </c>
      <c r="AL276" s="16">
        <v>6528362.1184096402</v>
      </c>
      <c r="AM276" s="16">
        <v>6528362.1184096402</v>
      </c>
      <c r="AN276" s="16">
        <v>4422551.0644635698</v>
      </c>
      <c r="AO276" s="16">
        <v>4422551.0644635698</v>
      </c>
      <c r="AP276" s="16">
        <v>4422551.0644635698</v>
      </c>
      <c r="AQ276" s="16">
        <v>4422551.0644635698</v>
      </c>
      <c r="AR276" s="16">
        <v>4422551.0644635698</v>
      </c>
      <c r="AS276" s="16">
        <v>4422551.0644635698</v>
      </c>
      <c r="AT276" s="16">
        <v>4422551.0644635698</v>
      </c>
      <c r="AU276" s="16">
        <v>5340348.20175438</v>
      </c>
      <c r="AV276" s="16">
        <v>5340348.20175438</v>
      </c>
      <c r="AW276" s="16">
        <v>5340348.20175438</v>
      </c>
      <c r="AX276" s="16">
        <v>3676102.6754385899</v>
      </c>
      <c r="AY276" s="16">
        <v>3676102.6754385899</v>
      </c>
      <c r="AZ276" s="16">
        <v>3676102.6754385899</v>
      </c>
      <c r="BA276" s="16">
        <v>3676102.6754385899</v>
      </c>
      <c r="BB276" s="16">
        <v>3676102.6754385899</v>
      </c>
      <c r="BC276" s="16">
        <v>3676102.6754385899</v>
      </c>
      <c r="BD276" s="16">
        <v>3676102.6754385899</v>
      </c>
    </row>
    <row r="277" spans="1:56" x14ac:dyDescent="0.25">
      <c r="A277" s="16" t="s">
        <v>289</v>
      </c>
      <c r="B277" s="16">
        <v>13910</v>
      </c>
      <c r="C277" s="16">
        <v>0</v>
      </c>
      <c r="D277" s="16">
        <v>0</v>
      </c>
      <c r="E277" s="16">
        <v>0</v>
      </c>
      <c r="F277" s="16">
        <v>0</v>
      </c>
      <c r="G277" s="16">
        <v>1</v>
      </c>
      <c r="H277" s="16">
        <v>1</v>
      </c>
      <c r="I277" s="16">
        <v>1</v>
      </c>
      <c r="J277" s="16">
        <v>1</v>
      </c>
      <c r="K277" s="16">
        <v>1</v>
      </c>
      <c r="L277" s="16">
        <v>1</v>
      </c>
      <c r="M277" s="16" t="s">
        <v>797</v>
      </c>
      <c r="N277" s="16" t="s">
        <v>806</v>
      </c>
      <c r="O277" s="16" t="s">
        <v>3</v>
      </c>
      <c r="P277" s="16">
        <v>13910</v>
      </c>
      <c r="Q277" s="16">
        <v>961660.98600000003</v>
      </c>
      <c r="R277" s="16">
        <v>58547.2141559999</v>
      </c>
      <c r="S277" s="16">
        <v>23676915.482456099</v>
      </c>
      <c r="T277" s="16">
        <v>16722819.2543859</v>
      </c>
      <c r="U277" s="16">
        <v>6954096.2280701501</v>
      </c>
      <c r="V277" s="16">
        <v>0.29370786212515398</v>
      </c>
      <c r="W277" s="16">
        <v>12093862.9228242</v>
      </c>
      <c r="X277" s="16">
        <v>5803457.9978661695</v>
      </c>
      <c r="Y277" s="16">
        <v>6290404.9249580204</v>
      </c>
      <c r="Z277" s="16">
        <v>0.52013198471816802</v>
      </c>
      <c r="AA277" s="16">
        <v>12831503.2017543</v>
      </c>
      <c r="AB277" s="16">
        <v>9344447.5438596494</v>
      </c>
      <c r="AC277" s="16">
        <v>3487055.6578947301</v>
      </c>
      <c r="AD277" s="16">
        <v>0.271757377375549</v>
      </c>
      <c r="AE277" s="16">
        <v>4698318.1669660499</v>
      </c>
      <c r="AF277" s="16">
        <v>3250491.59041047</v>
      </c>
      <c r="AG277" s="16">
        <v>1447826.5765555699</v>
      </c>
      <c r="AH277" s="16">
        <v>0.30815847822637199</v>
      </c>
      <c r="AI277" s="16">
        <v>5270196.7252020203</v>
      </c>
      <c r="AJ277" s="16">
        <v>427618.37679957901</v>
      </c>
      <c r="AK277" s="16">
        <v>4698318.1669660499</v>
      </c>
      <c r="AL277" s="16">
        <v>4698318.1669660499</v>
      </c>
      <c r="AM277" s="16">
        <v>4698318.1669660499</v>
      </c>
      <c r="AN277" s="16">
        <v>4698318.1669660499</v>
      </c>
      <c r="AO277" s="16">
        <v>3250491.59041047</v>
      </c>
      <c r="AP277" s="16">
        <v>3250491.59041047</v>
      </c>
      <c r="AQ277" s="16">
        <v>3250491.59041047</v>
      </c>
      <c r="AR277" s="16">
        <v>3250491.59041047</v>
      </c>
      <c r="AS277" s="16">
        <v>3250491.59041047</v>
      </c>
      <c r="AT277" s="16">
        <v>3250491.59041047</v>
      </c>
      <c r="AU277" s="16">
        <v>12831503.2017543</v>
      </c>
      <c r="AV277" s="16">
        <v>12831503.2017543</v>
      </c>
      <c r="AW277" s="16">
        <v>12831503.2017543</v>
      </c>
      <c r="AX277" s="16">
        <v>12831503.2017543</v>
      </c>
      <c r="AY277" s="16">
        <v>9344447.5438596494</v>
      </c>
      <c r="AZ277" s="16">
        <v>9344447.5438596494</v>
      </c>
      <c r="BA277" s="16">
        <v>9344447.5438596494</v>
      </c>
      <c r="BB277" s="16">
        <v>9344447.5438596494</v>
      </c>
      <c r="BC277" s="16">
        <v>9344447.5438596494</v>
      </c>
      <c r="BD277" s="16">
        <v>9344447.5438596494</v>
      </c>
    </row>
    <row r="278" spans="1:56" x14ac:dyDescent="0.25">
      <c r="A278" s="16" t="s">
        <v>198</v>
      </c>
      <c r="B278" s="16">
        <v>13916</v>
      </c>
      <c r="C278" s="16">
        <v>0</v>
      </c>
      <c r="D278" s="16">
        <v>1</v>
      </c>
      <c r="E278" s="16">
        <v>1</v>
      </c>
      <c r="F278" s="16">
        <v>1</v>
      </c>
      <c r="G278" s="16">
        <v>1</v>
      </c>
      <c r="H278" s="16">
        <v>1</v>
      </c>
      <c r="I278" s="16">
        <v>1</v>
      </c>
      <c r="J278" s="16">
        <v>1</v>
      </c>
      <c r="K278" s="16">
        <v>1</v>
      </c>
      <c r="L278" s="16">
        <v>1</v>
      </c>
      <c r="M278" s="16" t="s">
        <v>797</v>
      </c>
      <c r="N278" s="16" t="s">
        <v>806</v>
      </c>
      <c r="O278" s="16" t="s">
        <v>3</v>
      </c>
      <c r="P278" s="16">
        <v>13916</v>
      </c>
      <c r="Q278" s="16">
        <v>1093660.986</v>
      </c>
      <c r="R278" s="16">
        <v>97578.690259999901</v>
      </c>
      <c r="S278" s="16">
        <v>15431470.482456099</v>
      </c>
      <c r="T278" s="16">
        <v>5020257.1929824501</v>
      </c>
      <c r="U278" s="16">
        <v>10411213.289473601</v>
      </c>
      <c r="V278" s="16">
        <v>0.67467408898653303</v>
      </c>
      <c r="W278" s="16">
        <v>8763566.4907102007</v>
      </c>
      <c r="X278" s="16">
        <v>1642767.56309434</v>
      </c>
      <c r="Y278" s="16">
        <v>7120798.9276158595</v>
      </c>
      <c r="Z278" s="16">
        <v>0.81254577518915805</v>
      </c>
      <c r="AA278" s="16">
        <v>10990162.9385964</v>
      </c>
      <c r="AB278" s="16">
        <v>2158711.2719298201</v>
      </c>
      <c r="AC278" s="16">
        <v>8831451.6666666605</v>
      </c>
      <c r="AD278" s="16">
        <v>0.80357786467854597</v>
      </c>
      <c r="AE278" s="16">
        <v>5023005.1728715701</v>
      </c>
      <c r="AF278" s="16">
        <v>940073.68651802698</v>
      </c>
      <c r="AG278" s="16">
        <v>4082931.4863535399</v>
      </c>
      <c r="AH278" s="16">
        <v>0.81284636305070601</v>
      </c>
      <c r="AI278" s="16">
        <v>5929559.2517558597</v>
      </c>
      <c r="AJ278" s="16">
        <v>2891691.81049354</v>
      </c>
      <c r="AK278" s="16">
        <v>5023005.1728715701</v>
      </c>
      <c r="AL278" s="16">
        <v>940073.68651802698</v>
      </c>
      <c r="AM278" s="16">
        <v>940073.68651802698</v>
      </c>
      <c r="AN278" s="16">
        <v>940073.68651802698</v>
      </c>
      <c r="AO278" s="16">
        <v>940073.68651802698</v>
      </c>
      <c r="AP278" s="16">
        <v>940073.68651802698</v>
      </c>
      <c r="AQ278" s="16">
        <v>940073.68651802698</v>
      </c>
      <c r="AR278" s="16">
        <v>940073.68651802698</v>
      </c>
      <c r="AS278" s="16">
        <v>940073.68651802698</v>
      </c>
      <c r="AT278" s="16">
        <v>940073.68651802698</v>
      </c>
      <c r="AU278" s="16">
        <v>10990162.9385964</v>
      </c>
      <c r="AV278" s="16">
        <v>2158711.2719298201</v>
      </c>
      <c r="AW278" s="16">
        <v>2158711.2719298201</v>
      </c>
      <c r="AX278" s="16">
        <v>2158711.2719298201</v>
      </c>
      <c r="AY278" s="16">
        <v>2158711.2719298201</v>
      </c>
      <c r="AZ278" s="16">
        <v>2158711.2719298201</v>
      </c>
      <c r="BA278" s="16">
        <v>2158711.2719298201</v>
      </c>
      <c r="BB278" s="16">
        <v>2158711.2719298201</v>
      </c>
      <c r="BC278" s="16">
        <v>2158711.2719298201</v>
      </c>
      <c r="BD278" s="16">
        <v>2158711.2719298201</v>
      </c>
    </row>
    <row r="279" spans="1:56" x14ac:dyDescent="0.25">
      <c r="A279" s="16" t="s">
        <v>205</v>
      </c>
      <c r="B279" s="16">
        <v>13918</v>
      </c>
      <c r="C279" s="16">
        <v>0</v>
      </c>
      <c r="D279" s="16">
        <v>1</v>
      </c>
      <c r="E279" s="16">
        <v>1</v>
      </c>
      <c r="F279" s="16">
        <v>1</v>
      </c>
      <c r="G279" s="16">
        <v>1</v>
      </c>
      <c r="H279" s="16">
        <v>1</v>
      </c>
      <c r="I279" s="16">
        <v>1</v>
      </c>
      <c r="J279" s="16">
        <v>1</v>
      </c>
      <c r="K279" s="16">
        <v>1</v>
      </c>
      <c r="L279" s="16">
        <v>1</v>
      </c>
      <c r="M279" s="16" t="s">
        <v>797</v>
      </c>
      <c r="N279" s="16" t="s">
        <v>806</v>
      </c>
      <c r="O279" s="16" t="s">
        <v>3</v>
      </c>
      <c r="P279" s="16">
        <v>13918</v>
      </c>
      <c r="Q279" s="16">
        <v>825660.98600000003</v>
      </c>
      <c r="R279" s="16">
        <v>39031.476103999899</v>
      </c>
      <c r="S279" s="16">
        <v>15767370.921052599</v>
      </c>
      <c r="T279" s="16">
        <v>6582908.4210526198</v>
      </c>
      <c r="U279" s="16">
        <v>9184462.5000000093</v>
      </c>
      <c r="V279" s="16">
        <v>0.58249803001316403</v>
      </c>
      <c r="W279" s="16">
        <v>8853946.1444056407</v>
      </c>
      <c r="X279" s="16">
        <v>3357661.92612737</v>
      </c>
      <c r="Y279" s="16">
        <v>5496284.21827826</v>
      </c>
      <c r="Z279" s="16">
        <v>0.62077226681021602</v>
      </c>
      <c r="AA279" s="16">
        <v>12444429.912280699</v>
      </c>
      <c r="AB279" s="16">
        <v>4720807.28070175</v>
      </c>
      <c r="AC279" s="16">
        <v>7723622.63157894</v>
      </c>
      <c r="AD279" s="16">
        <v>0.62064897195145396</v>
      </c>
      <c r="AE279" s="16">
        <v>5626621.9006842002</v>
      </c>
      <c r="AF279" s="16">
        <v>2157392.3005525498</v>
      </c>
      <c r="AG279" s="16">
        <v>3469229.60013165</v>
      </c>
      <c r="AH279" s="16">
        <v>0.61657414721785098</v>
      </c>
      <c r="AI279" s="16">
        <v>4631591.7565742601</v>
      </c>
      <c r="AJ279" s="16">
        <v>2604537.1384276501</v>
      </c>
      <c r="AK279" s="16">
        <v>5626621.9006842002</v>
      </c>
      <c r="AL279" s="16">
        <v>2157392.3005525498</v>
      </c>
      <c r="AM279" s="16">
        <v>2157392.3005525498</v>
      </c>
      <c r="AN279" s="16">
        <v>2157392.3005525498</v>
      </c>
      <c r="AO279" s="16">
        <v>2157392.3005525498</v>
      </c>
      <c r="AP279" s="16">
        <v>2157392.3005525498</v>
      </c>
      <c r="AQ279" s="16">
        <v>2157392.3005525498</v>
      </c>
      <c r="AR279" s="16">
        <v>2157392.3005525498</v>
      </c>
      <c r="AS279" s="16">
        <v>2157392.3005525498</v>
      </c>
      <c r="AT279" s="16">
        <v>2157392.3005525498</v>
      </c>
      <c r="AU279" s="16">
        <v>12444429.912280699</v>
      </c>
      <c r="AV279" s="16">
        <v>4720807.28070175</v>
      </c>
      <c r="AW279" s="16">
        <v>4720807.28070175</v>
      </c>
      <c r="AX279" s="16">
        <v>4720807.28070175</v>
      </c>
      <c r="AY279" s="16">
        <v>4720807.28070175</v>
      </c>
      <c r="AZ279" s="16">
        <v>4720807.28070175</v>
      </c>
      <c r="BA279" s="16">
        <v>4720807.28070175</v>
      </c>
      <c r="BB279" s="16">
        <v>4720807.28070175</v>
      </c>
      <c r="BC279" s="16">
        <v>4720807.28070175</v>
      </c>
      <c r="BD279" s="16">
        <v>4720807.28070175</v>
      </c>
    </row>
    <row r="280" spans="1:56" x14ac:dyDescent="0.25">
      <c r="A280" s="16" t="s">
        <v>359</v>
      </c>
      <c r="B280" s="16">
        <v>13921</v>
      </c>
      <c r="C280" s="16">
        <v>0</v>
      </c>
      <c r="D280" s="16">
        <v>0</v>
      </c>
      <c r="E280" s="16">
        <v>0</v>
      </c>
      <c r="F280" s="16">
        <v>0</v>
      </c>
      <c r="G280" s="16">
        <v>1</v>
      </c>
      <c r="H280" s="16">
        <v>1</v>
      </c>
      <c r="I280" s="16">
        <v>1</v>
      </c>
      <c r="J280" s="16">
        <v>1</v>
      </c>
      <c r="K280" s="16">
        <v>1</v>
      </c>
      <c r="L280" s="16">
        <v>1</v>
      </c>
      <c r="M280" s="16" t="s">
        <v>797</v>
      </c>
      <c r="N280" s="16" t="s">
        <v>806</v>
      </c>
      <c r="O280" s="16" t="s">
        <v>3</v>
      </c>
      <c r="P280" s="16">
        <v>13921</v>
      </c>
      <c r="Q280" s="16">
        <v>380000</v>
      </c>
      <c r="R280" s="16">
        <v>39031.476103999899</v>
      </c>
      <c r="S280" s="16">
        <v>2737743.3333333302</v>
      </c>
      <c r="T280" s="16">
        <v>1882492.63157894</v>
      </c>
      <c r="U280" s="16">
        <v>855250.70175438502</v>
      </c>
      <c r="V280" s="16">
        <v>0.31239257944355098</v>
      </c>
      <c r="W280" s="16">
        <v>1744697.0996651901</v>
      </c>
      <c r="X280" s="16">
        <v>851268.30409958202</v>
      </c>
      <c r="Y280" s="16">
        <v>893428.79556561203</v>
      </c>
      <c r="Z280" s="16">
        <v>0.51208246734465201</v>
      </c>
      <c r="AA280" s="16">
        <v>1191918.0263157799</v>
      </c>
      <c r="AB280" s="16">
        <v>579733.11403508706</v>
      </c>
      <c r="AC280" s="16">
        <v>612184.91228070098</v>
      </c>
      <c r="AD280" s="16">
        <v>0.51361326766150195</v>
      </c>
      <c r="AE280" s="16">
        <v>965740.67926784605</v>
      </c>
      <c r="AF280" s="16">
        <v>447031.87488101103</v>
      </c>
      <c r="AG280" s="16">
        <v>518708.80438683397</v>
      </c>
      <c r="AH280" s="16">
        <v>0.53710982204879398</v>
      </c>
      <c r="AI280" s="16">
        <v>474397.31946161197</v>
      </c>
      <c r="AJ280" s="16">
        <v>99677.328282834307</v>
      </c>
      <c r="AK280" s="16">
        <v>965740.67926784605</v>
      </c>
      <c r="AL280" s="16">
        <v>965740.67926784605</v>
      </c>
      <c r="AM280" s="16">
        <v>965740.67926784605</v>
      </c>
      <c r="AN280" s="16">
        <v>965740.67926784605</v>
      </c>
      <c r="AO280" s="16">
        <v>447031.87488101103</v>
      </c>
      <c r="AP280" s="16">
        <v>447031.87488101103</v>
      </c>
      <c r="AQ280" s="16">
        <v>447031.87488101103</v>
      </c>
      <c r="AR280" s="16">
        <v>447031.87488101103</v>
      </c>
      <c r="AS280" s="16">
        <v>447031.87488101103</v>
      </c>
      <c r="AT280" s="16">
        <v>447031.87488101103</v>
      </c>
      <c r="AU280" s="16">
        <v>1191918.0263157799</v>
      </c>
      <c r="AV280" s="16">
        <v>1191918.0263157799</v>
      </c>
      <c r="AW280" s="16">
        <v>1191918.0263157799</v>
      </c>
      <c r="AX280" s="16">
        <v>1191918.0263157799</v>
      </c>
      <c r="AY280" s="16">
        <v>579733.11403508706</v>
      </c>
      <c r="AZ280" s="16">
        <v>579733.11403508706</v>
      </c>
      <c r="BA280" s="16">
        <v>579733.11403508706</v>
      </c>
      <c r="BB280" s="16">
        <v>579733.11403508706</v>
      </c>
      <c r="BC280" s="16">
        <v>579733.11403508706</v>
      </c>
      <c r="BD280" s="16">
        <v>579733.11403508706</v>
      </c>
    </row>
    <row r="281" spans="1:56" x14ac:dyDescent="0.25">
      <c r="A281" s="16" t="s">
        <v>301</v>
      </c>
      <c r="B281" s="16">
        <v>13922</v>
      </c>
      <c r="C281" s="16">
        <v>0</v>
      </c>
      <c r="D281" s="16">
        <v>0</v>
      </c>
      <c r="E281" s="16">
        <v>1</v>
      </c>
      <c r="F281" s="16">
        <v>1</v>
      </c>
      <c r="G281" s="16">
        <v>1</v>
      </c>
      <c r="H281" s="16">
        <v>1</v>
      </c>
      <c r="I281" s="16">
        <v>1</v>
      </c>
      <c r="J281" s="16">
        <v>1</v>
      </c>
      <c r="K281" s="16">
        <v>1</v>
      </c>
      <c r="L281" s="16">
        <v>1</v>
      </c>
      <c r="M281" s="16" t="s">
        <v>797</v>
      </c>
      <c r="N281" s="16" t="s">
        <v>806</v>
      </c>
      <c r="O281" s="16" t="s">
        <v>3</v>
      </c>
      <c r="P281" s="16">
        <v>13922</v>
      </c>
      <c r="Q281" s="16">
        <v>109560</v>
      </c>
      <c r="R281" s="16">
        <v>28133.477118120001</v>
      </c>
      <c r="S281" s="16">
        <v>3578151.3596491199</v>
      </c>
      <c r="T281" s="16">
        <v>2010573.5964912199</v>
      </c>
      <c r="U281" s="16">
        <v>1567577.7631578899</v>
      </c>
      <c r="V281" s="16">
        <v>0.43809710814234898</v>
      </c>
      <c r="W281" s="16">
        <v>2939772.8641043198</v>
      </c>
      <c r="X281" s="16">
        <v>1554439.0412852501</v>
      </c>
      <c r="Y281" s="16">
        <v>1385333.82281907</v>
      </c>
      <c r="Z281" s="16">
        <v>0.47123838706537302</v>
      </c>
      <c r="AA281" s="16">
        <v>2002846.53508771</v>
      </c>
      <c r="AB281" s="16">
        <v>1075002.3245614001</v>
      </c>
      <c r="AC281" s="16">
        <v>927844.21052631503</v>
      </c>
      <c r="AD281" s="16">
        <v>0.463262758414827</v>
      </c>
      <c r="AE281" s="16">
        <v>1195456.7283531399</v>
      </c>
      <c r="AF281" s="16">
        <v>599174.49302598299</v>
      </c>
      <c r="AG281" s="16">
        <v>596282.23532715801</v>
      </c>
      <c r="AH281" s="16">
        <v>0.49879031267705998</v>
      </c>
      <c r="AI281" s="16">
        <v>1247640.3457009499</v>
      </c>
      <c r="AJ281" s="16">
        <v>458588.758209038</v>
      </c>
      <c r="AK281" s="16">
        <v>1195456.7283531399</v>
      </c>
      <c r="AL281" s="16">
        <v>1195456.7283531399</v>
      </c>
      <c r="AM281" s="16">
        <v>599174.49302598299</v>
      </c>
      <c r="AN281" s="16">
        <v>599174.49302598299</v>
      </c>
      <c r="AO281" s="16">
        <v>599174.49302598299</v>
      </c>
      <c r="AP281" s="16">
        <v>599174.49302598299</v>
      </c>
      <c r="AQ281" s="16">
        <v>599174.49302598299</v>
      </c>
      <c r="AR281" s="16">
        <v>599174.49302598299</v>
      </c>
      <c r="AS281" s="16">
        <v>599174.49302598299</v>
      </c>
      <c r="AT281" s="16">
        <v>599174.49302598299</v>
      </c>
      <c r="AU281" s="16">
        <v>2002846.53508771</v>
      </c>
      <c r="AV281" s="16">
        <v>2002846.53508771</v>
      </c>
      <c r="AW281" s="16">
        <v>1075002.3245614001</v>
      </c>
      <c r="AX281" s="16">
        <v>1075002.3245614001</v>
      </c>
      <c r="AY281" s="16">
        <v>1075002.3245614001</v>
      </c>
      <c r="AZ281" s="16">
        <v>1075002.3245614001</v>
      </c>
      <c r="BA281" s="16">
        <v>1075002.3245614001</v>
      </c>
      <c r="BB281" s="16">
        <v>1075002.3245614001</v>
      </c>
      <c r="BC281" s="16">
        <v>1075002.3245614001</v>
      </c>
      <c r="BD281" s="16">
        <v>1075002.3245614001</v>
      </c>
    </row>
    <row r="282" spans="1:56" x14ac:dyDescent="0.25">
      <c r="A282" s="16" t="s">
        <v>563</v>
      </c>
      <c r="B282" s="16">
        <v>13935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 t="s">
        <v>797</v>
      </c>
      <c r="N282" s="16" t="s">
        <v>806</v>
      </c>
      <c r="O282" s="16" t="s">
        <v>3</v>
      </c>
      <c r="P282" s="16">
        <v>13935</v>
      </c>
      <c r="Q282" s="16">
        <v>440000</v>
      </c>
      <c r="R282" s="16">
        <v>39031.476103999899</v>
      </c>
      <c r="S282" s="16">
        <v>4124797.3684210498</v>
      </c>
      <c r="T282" s="16">
        <v>3601355.5263157799</v>
      </c>
      <c r="U282" s="16">
        <v>523441.84210526297</v>
      </c>
      <c r="V282" s="16">
        <v>0.12690122576994201</v>
      </c>
      <c r="W282" s="16">
        <v>2571519.3771536001</v>
      </c>
      <c r="X282" s="16">
        <v>1848145.23216347</v>
      </c>
      <c r="Y282" s="16">
        <v>723374.14499012695</v>
      </c>
      <c r="Z282" s="16">
        <v>0.28130223377543601</v>
      </c>
      <c r="AA282" s="16">
        <v>1333518.46491228</v>
      </c>
      <c r="AB282" s="16">
        <v>1324879.9122806999</v>
      </c>
      <c r="AC282" s="16">
        <v>8638.5526315788702</v>
      </c>
      <c r="AD282" s="16">
        <v>6.4780150098237401E-3</v>
      </c>
      <c r="AE282" s="16">
        <v>74634.650138570199</v>
      </c>
      <c r="AF282" s="16">
        <v>61203.255981121001</v>
      </c>
      <c r="AG282" s="16">
        <v>13431.3941574492</v>
      </c>
      <c r="AH282" s="16">
        <v>0.17996190954887401</v>
      </c>
      <c r="AI282" s="16">
        <v>244342.66888612701</v>
      </c>
      <c r="AJ282" s="16">
        <v>-465600.08194655</v>
      </c>
      <c r="AK282" s="16">
        <v>74634.650138570199</v>
      </c>
      <c r="AL282" s="16">
        <v>74634.650138570199</v>
      </c>
      <c r="AM282" s="16">
        <v>74634.650138570199</v>
      </c>
      <c r="AN282" s="16">
        <v>74634.650138570199</v>
      </c>
      <c r="AO282" s="16">
        <v>74634.650138570199</v>
      </c>
      <c r="AP282" s="16">
        <v>74634.650138570199</v>
      </c>
      <c r="AQ282" s="16">
        <v>74634.650138570199</v>
      </c>
      <c r="AR282" s="16">
        <v>74634.650138570199</v>
      </c>
      <c r="AS282" s="16">
        <v>74634.650138570199</v>
      </c>
      <c r="AT282" s="16">
        <v>74634.650138570199</v>
      </c>
      <c r="AU282" s="16">
        <v>1333518.46491228</v>
      </c>
      <c r="AV282" s="16">
        <v>1333518.46491228</v>
      </c>
      <c r="AW282" s="16">
        <v>1333518.46491228</v>
      </c>
      <c r="AX282" s="16">
        <v>1333518.46491228</v>
      </c>
      <c r="AY282" s="16">
        <v>1333518.46491228</v>
      </c>
      <c r="AZ282" s="16">
        <v>1333518.46491228</v>
      </c>
      <c r="BA282" s="16">
        <v>1333518.46491228</v>
      </c>
      <c r="BB282" s="16">
        <v>1333518.46491228</v>
      </c>
      <c r="BC282" s="16">
        <v>1333518.46491228</v>
      </c>
      <c r="BD282" s="16">
        <v>1333518.46491228</v>
      </c>
    </row>
    <row r="283" spans="1:56" x14ac:dyDescent="0.25">
      <c r="A283" s="16" t="s">
        <v>905</v>
      </c>
      <c r="B283" s="16">
        <v>13939</v>
      </c>
      <c r="C283" s="16">
        <v>1</v>
      </c>
      <c r="D283" s="16">
        <v>1</v>
      </c>
      <c r="E283" s="16">
        <v>1</v>
      </c>
      <c r="F283" s="16">
        <v>1</v>
      </c>
      <c r="G283" s="16">
        <v>1</v>
      </c>
      <c r="H283" s="16">
        <v>1</v>
      </c>
      <c r="I283" s="16">
        <v>1</v>
      </c>
      <c r="J283" s="16">
        <v>1</v>
      </c>
      <c r="K283" s="16">
        <v>1</v>
      </c>
      <c r="L283" s="16">
        <v>1</v>
      </c>
      <c r="M283" s="16" t="s">
        <v>797</v>
      </c>
      <c r="N283" s="16" t="s">
        <v>806</v>
      </c>
      <c r="O283" s="16" t="s">
        <v>3</v>
      </c>
      <c r="P283" s="16">
        <v>13939</v>
      </c>
      <c r="Q283" s="16">
        <v>580000</v>
      </c>
      <c r="R283" s="16">
        <v>28133.477118120001</v>
      </c>
      <c r="S283" s="16">
        <v>12773507.0614035</v>
      </c>
      <c r="T283" s="16">
        <v>5759955.7456140304</v>
      </c>
      <c r="U283" s="16">
        <v>7013551.3157894798</v>
      </c>
      <c r="V283" s="16">
        <v>0.54907014041442503</v>
      </c>
      <c r="W283" s="16">
        <v>10288709.179359401</v>
      </c>
      <c r="X283" s="16">
        <v>3902703.7516991501</v>
      </c>
      <c r="Y283" s="16">
        <v>6386005.4276602902</v>
      </c>
      <c r="Z283" s="16">
        <v>0.62068091500452605</v>
      </c>
      <c r="AA283" s="16">
        <v>8342243.6842105202</v>
      </c>
      <c r="AB283" s="16">
        <v>2463689.7368421</v>
      </c>
      <c r="AC283" s="16">
        <v>5878553.9473684197</v>
      </c>
      <c r="AD283" s="16">
        <v>0.70467300763400498</v>
      </c>
      <c r="AE283" s="16">
        <v>5952806.1040939102</v>
      </c>
      <c r="AF283" s="16">
        <v>1731253.6931707701</v>
      </c>
      <c r="AG283" s="16">
        <v>4221552.4109231299</v>
      </c>
      <c r="AH283" s="16">
        <v>0.70917015221104795</v>
      </c>
      <c r="AI283" s="16">
        <v>5777871.9505421696</v>
      </c>
      <c r="AJ283" s="16">
        <v>3613418.9338050098</v>
      </c>
      <c r="AK283" s="16">
        <v>1731253.6931707701</v>
      </c>
      <c r="AL283" s="16">
        <v>1731253.6931707701</v>
      </c>
      <c r="AM283" s="16">
        <v>1731253.6931707701</v>
      </c>
      <c r="AN283" s="16">
        <v>1731253.6931707701</v>
      </c>
      <c r="AO283" s="16">
        <v>1731253.6931707701</v>
      </c>
      <c r="AP283" s="16">
        <v>1731253.6931707701</v>
      </c>
      <c r="AQ283" s="16">
        <v>1731253.6931707701</v>
      </c>
      <c r="AR283" s="16">
        <v>1731253.6931707701</v>
      </c>
      <c r="AS283" s="16">
        <v>1731253.6931707701</v>
      </c>
      <c r="AT283" s="16">
        <v>1731253.6931707701</v>
      </c>
      <c r="AU283" s="16">
        <v>2463689.7368421</v>
      </c>
      <c r="AV283" s="16">
        <v>2463689.7368421</v>
      </c>
      <c r="AW283" s="16">
        <v>2463689.7368421</v>
      </c>
      <c r="AX283" s="16">
        <v>2463689.7368421</v>
      </c>
      <c r="AY283" s="16">
        <v>2463689.7368421</v>
      </c>
      <c r="AZ283" s="16">
        <v>2463689.7368421</v>
      </c>
      <c r="BA283" s="16">
        <v>2463689.7368421</v>
      </c>
      <c r="BB283" s="16">
        <v>2463689.7368421</v>
      </c>
      <c r="BC283" s="16">
        <v>2463689.7368421</v>
      </c>
      <c r="BD283" s="16">
        <v>2463689.7368421</v>
      </c>
    </row>
    <row r="284" spans="1:56" x14ac:dyDescent="0.25">
      <c r="A284" s="16" t="s">
        <v>512</v>
      </c>
      <c r="B284" s="16">
        <v>13947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 t="s">
        <v>797</v>
      </c>
      <c r="N284" s="16" t="s">
        <v>806</v>
      </c>
      <c r="O284" s="16" t="s">
        <v>3</v>
      </c>
      <c r="P284" s="16">
        <v>13947</v>
      </c>
      <c r="Q284" s="16">
        <v>730877.397</v>
      </c>
      <c r="R284" s="16">
        <v>58547.2141559999</v>
      </c>
      <c r="S284" s="16">
        <v>9108144.6052631494</v>
      </c>
      <c r="T284" s="16">
        <v>7780131.0087719196</v>
      </c>
      <c r="U284" s="16">
        <v>1328013.5964912199</v>
      </c>
      <c r="V284" s="16">
        <v>0.14580506283615999</v>
      </c>
      <c r="W284" s="16">
        <v>2679921.5571856699</v>
      </c>
      <c r="X284" s="16">
        <v>1052162.8703363801</v>
      </c>
      <c r="Y284" s="16">
        <v>1627758.68684929</v>
      </c>
      <c r="Z284" s="16">
        <v>0.607390422486353</v>
      </c>
      <c r="AA284" s="16">
        <v>4636053.8157894704</v>
      </c>
      <c r="AB284" s="16">
        <v>4630334.6052631503</v>
      </c>
      <c r="AC284" s="16">
        <v>5719.2105263154899</v>
      </c>
      <c r="AD284" s="16">
        <v>1.23363764821646E-3</v>
      </c>
      <c r="AE284" s="16">
        <v>349790.198472341</v>
      </c>
      <c r="AF284" s="16">
        <v>274550.61881158501</v>
      </c>
      <c r="AG284" s="16">
        <v>75239.579660755393</v>
      </c>
      <c r="AH284" s="16">
        <v>0.215099165126277</v>
      </c>
      <c r="AI284" s="16">
        <v>838334.07569328998</v>
      </c>
      <c r="AJ284" s="16">
        <v>-714185.03149524401</v>
      </c>
      <c r="AK284" s="16">
        <v>349790.198472341</v>
      </c>
      <c r="AL284" s="16">
        <v>349790.198472341</v>
      </c>
      <c r="AM284" s="16">
        <v>349790.198472341</v>
      </c>
      <c r="AN284" s="16">
        <v>349790.198472341</v>
      </c>
      <c r="AO284" s="16">
        <v>349790.198472341</v>
      </c>
      <c r="AP284" s="16">
        <v>349790.198472341</v>
      </c>
      <c r="AQ284" s="16">
        <v>349790.198472341</v>
      </c>
      <c r="AR284" s="16">
        <v>349790.198472341</v>
      </c>
      <c r="AS284" s="16">
        <v>349790.198472341</v>
      </c>
      <c r="AT284" s="16">
        <v>349790.198472341</v>
      </c>
      <c r="AU284" s="16">
        <v>4636053.8157894704</v>
      </c>
      <c r="AV284" s="16">
        <v>4636053.8157894704</v>
      </c>
      <c r="AW284" s="16">
        <v>4636053.8157894704</v>
      </c>
      <c r="AX284" s="16">
        <v>4636053.8157894704</v>
      </c>
      <c r="AY284" s="16">
        <v>4636053.8157894704</v>
      </c>
      <c r="AZ284" s="16">
        <v>4636053.8157894704</v>
      </c>
      <c r="BA284" s="16">
        <v>4636053.8157894704</v>
      </c>
      <c r="BB284" s="16">
        <v>4636053.8157894704</v>
      </c>
      <c r="BC284" s="16">
        <v>4636053.8157894704</v>
      </c>
      <c r="BD284" s="16">
        <v>4636053.8157894704</v>
      </c>
    </row>
    <row r="285" spans="1:56" x14ac:dyDescent="0.25">
      <c r="A285" s="16" t="s">
        <v>251</v>
      </c>
      <c r="B285" s="16">
        <v>13948</v>
      </c>
      <c r="C285" s="16">
        <v>0</v>
      </c>
      <c r="D285" s="16">
        <v>1</v>
      </c>
      <c r="E285" s="16">
        <v>1</v>
      </c>
      <c r="F285" s="16">
        <v>1</v>
      </c>
      <c r="G285" s="16">
        <v>1</v>
      </c>
      <c r="H285" s="16">
        <v>1</v>
      </c>
      <c r="I285" s="16">
        <v>1</v>
      </c>
      <c r="J285" s="16">
        <v>1</v>
      </c>
      <c r="K285" s="16">
        <v>1</v>
      </c>
      <c r="L285" s="16">
        <v>1</v>
      </c>
      <c r="M285" s="16" t="s">
        <v>797</v>
      </c>
      <c r="N285" s="16" t="s">
        <v>806</v>
      </c>
      <c r="O285" s="16" t="s">
        <v>3</v>
      </c>
      <c r="P285" s="16">
        <v>13948</v>
      </c>
      <c r="Q285" s="16">
        <v>592809.62399999995</v>
      </c>
      <c r="R285" s="16">
        <v>58547.2141559999</v>
      </c>
      <c r="S285" s="16">
        <v>8251980.5263157701</v>
      </c>
      <c r="T285" s="16">
        <v>3616450.6578947301</v>
      </c>
      <c r="U285" s="16">
        <v>4635529.8684210302</v>
      </c>
      <c r="V285" s="16">
        <v>0.56174755304356505</v>
      </c>
      <c r="W285" s="16">
        <v>9338438.2154077999</v>
      </c>
      <c r="X285" s="16">
        <v>3483513.6170560098</v>
      </c>
      <c r="Y285" s="16">
        <v>5854924.5983517896</v>
      </c>
      <c r="Z285" s="16">
        <v>0.62697042731316199</v>
      </c>
      <c r="AA285" s="16">
        <v>3846616.4912280701</v>
      </c>
      <c r="AB285" s="16">
        <v>879914.47368420998</v>
      </c>
      <c r="AC285" s="16">
        <v>2966702.0175438598</v>
      </c>
      <c r="AD285" s="16">
        <v>0.77124975268764295</v>
      </c>
      <c r="AE285" s="16">
        <v>2387752.0300871399</v>
      </c>
      <c r="AF285" s="16">
        <v>360955.42940113199</v>
      </c>
      <c r="AG285" s="16">
        <v>2026796.60068601</v>
      </c>
      <c r="AH285" s="16">
        <v>0.84883043764474997</v>
      </c>
      <c r="AI285" s="16">
        <v>5203567.7601957899</v>
      </c>
      <c r="AJ285" s="16">
        <v>1375439.76253001</v>
      </c>
      <c r="AK285" s="16">
        <v>2387752.0300871399</v>
      </c>
      <c r="AL285" s="16">
        <v>360955.42940113199</v>
      </c>
      <c r="AM285" s="16">
        <v>360955.42940113199</v>
      </c>
      <c r="AN285" s="16">
        <v>360955.42940113199</v>
      </c>
      <c r="AO285" s="16">
        <v>360955.42940113199</v>
      </c>
      <c r="AP285" s="16">
        <v>360955.42940113199</v>
      </c>
      <c r="AQ285" s="16">
        <v>360955.42940113199</v>
      </c>
      <c r="AR285" s="16">
        <v>360955.42940113199</v>
      </c>
      <c r="AS285" s="16">
        <v>360955.42940113199</v>
      </c>
      <c r="AT285" s="16">
        <v>360955.42940113199</v>
      </c>
      <c r="AU285" s="16">
        <v>3846616.4912280701</v>
      </c>
      <c r="AV285" s="16">
        <v>879914.47368420998</v>
      </c>
      <c r="AW285" s="16">
        <v>879914.47368420998</v>
      </c>
      <c r="AX285" s="16">
        <v>879914.47368420998</v>
      </c>
      <c r="AY285" s="16">
        <v>879914.47368420998</v>
      </c>
      <c r="AZ285" s="16">
        <v>879914.47368420998</v>
      </c>
      <c r="BA285" s="16">
        <v>879914.47368420998</v>
      </c>
      <c r="BB285" s="16">
        <v>879914.47368420998</v>
      </c>
      <c r="BC285" s="16">
        <v>879914.47368420998</v>
      </c>
      <c r="BD285" s="16">
        <v>879914.47368420998</v>
      </c>
    </row>
    <row r="286" spans="1:56" x14ac:dyDescent="0.25">
      <c r="A286" s="16" t="s">
        <v>401</v>
      </c>
      <c r="B286" s="16">
        <v>13956</v>
      </c>
      <c r="C286" s="16">
        <v>0</v>
      </c>
      <c r="D286" s="16">
        <v>0</v>
      </c>
      <c r="E286" s="16">
        <v>0</v>
      </c>
      <c r="F286" s="16">
        <v>0</v>
      </c>
      <c r="G286" s="16">
        <v>1</v>
      </c>
      <c r="H286" s="16">
        <v>1</v>
      </c>
      <c r="I286" s="16">
        <v>1</v>
      </c>
      <c r="J286" s="16">
        <v>1</v>
      </c>
      <c r="K286" s="16">
        <v>1</v>
      </c>
      <c r="L286" s="16">
        <v>1</v>
      </c>
      <c r="M286" s="16" t="s">
        <v>797</v>
      </c>
      <c r="N286" s="16" t="s">
        <v>806</v>
      </c>
      <c r="O286" s="16" t="s">
        <v>3</v>
      </c>
      <c r="P286" s="16">
        <v>13956</v>
      </c>
      <c r="Q286" s="16">
        <v>109560</v>
      </c>
      <c r="R286" s="16">
        <v>28133.477118120001</v>
      </c>
      <c r="S286" s="16">
        <v>6759840.6578947296</v>
      </c>
      <c r="T286" s="16">
        <v>4988953.7280701697</v>
      </c>
      <c r="U286" s="16">
        <v>1770886.9298245499</v>
      </c>
      <c r="V286" s="16">
        <v>0.261971697181406</v>
      </c>
      <c r="W286" s="16">
        <v>4634519.2494679997</v>
      </c>
      <c r="X286" s="16">
        <v>2461071.6604578099</v>
      </c>
      <c r="Y286" s="16">
        <v>2173447.58901018</v>
      </c>
      <c r="Z286" s="16">
        <v>0.46896937352448698</v>
      </c>
      <c r="AA286" s="16">
        <v>1713452.1052631501</v>
      </c>
      <c r="AB286" s="16">
        <v>1595391.7105263099</v>
      </c>
      <c r="AC286" s="16">
        <v>118060.394736842</v>
      </c>
      <c r="AD286" s="16">
        <v>6.8902068738425595E-2</v>
      </c>
      <c r="AE286" s="16">
        <v>471376.03905500798</v>
      </c>
      <c r="AF286" s="16">
        <v>260324.593296323</v>
      </c>
      <c r="AG286" s="16">
        <v>211051.445758685</v>
      </c>
      <c r="AH286" s="16">
        <v>0.44773477706204601</v>
      </c>
      <c r="AI286" s="16">
        <v>2035754.1118920599</v>
      </c>
      <c r="AJ286" s="16">
        <v>73357.968640564897</v>
      </c>
      <c r="AK286" s="16">
        <v>471376.03905500798</v>
      </c>
      <c r="AL286" s="16">
        <v>471376.03905500798</v>
      </c>
      <c r="AM286" s="16">
        <v>471376.03905500798</v>
      </c>
      <c r="AN286" s="16">
        <v>471376.03905500798</v>
      </c>
      <c r="AO286" s="16">
        <v>260324.593296323</v>
      </c>
      <c r="AP286" s="16">
        <v>260324.593296323</v>
      </c>
      <c r="AQ286" s="16">
        <v>260324.593296323</v>
      </c>
      <c r="AR286" s="16">
        <v>260324.593296323</v>
      </c>
      <c r="AS286" s="16">
        <v>260324.593296323</v>
      </c>
      <c r="AT286" s="16">
        <v>260324.593296323</v>
      </c>
      <c r="AU286" s="16">
        <v>1713452.1052631501</v>
      </c>
      <c r="AV286" s="16">
        <v>1713452.1052631501</v>
      </c>
      <c r="AW286" s="16">
        <v>1713452.1052631501</v>
      </c>
      <c r="AX286" s="16">
        <v>1713452.1052631501</v>
      </c>
      <c r="AY286" s="16">
        <v>1595391.7105263099</v>
      </c>
      <c r="AZ286" s="16">
        <v>1595391.7105263099</v>
      </c>
      <c r="BA286" s="16">
        <v>1595391.7105263099</v>
      </c>
      <c r="BB286" s="16">
        <v>1595391.7105263099</v>
      </c>
      <c r="BC286" s="16">
        <v>1595391.7105263099</v>
      </c>
      <c r="BD286" s="16">
        <v>1595391.7105263099</v>
      </c>
    </row>
    <row r="287" spans="1:56" x14ac:dyDescent="0.25">
      <c r="A287" s="16" t="s">
        <v>209</v>
      </c>
      <c r="B287" s="16">
        <v>13967</v>
      </c>
      <c r="C287" s="16">
        <v>0</v>
      </c>
      <c r="D287" s="16">
        <v>0</v>
      </c>
      <c r="E287" s="16">
        <v>0</v>
      </c>
      <c r="F287" s="16">
        <v>1</v>
      </c>
      <c r="G287" s="16">
        <v>1</v>
      </c>
      <c r="H287" s="16">
        <v>1</v>
      </c>
      <c r="I287" s="16">
        <v>1</v>
      </c>
      <c r="J287" s="16">
        <v>1</v>
      </c>
      <c r="K287" s="16">
        <v>1</v>
      </c>
      <c r="L287" s="16">
        <v>1</v>
      </c>
      <c r="M287" s="16" t="s">
        <v>797</v>
      </c>
      <c r="N287" s="16" t="s">
        <v>806</v>
      </c>
      <c r="O287" s="16" t="s">
        <v>3</v>
      </c>
      <c r="P287" s="16">
        <v>13967</v>
      </c>
      <c r="Q287" s="16">
        <v>1460394.38</v>
      </c>
      <c r="R287" s="16">
        <v>97578.690259999901</v>
      </c>
      <c r="S287" s="16">
        <v>31868380.482456099</v>
      </c>
      <c r="T287" s="16">
        <v>9474439.0789473709</v>
      </c>
      <c r="U287" s="16">
        <v>22393941.4035087</v>
      </c>
      <c r="V287" s="16">
        <v>0.70270095513127295</v>
      </c>
      <c r="W287" s="16">
        <v>13316480.9526092</v>
      </c>
      <c r="X287" s="16">
        <v>3360616.9269224498</v>
      </c>
      <c r="Y287" s="16">
        <v>9955864.0256867707</v>
      </c>
      <c r="Z287" s="16">
        <v>0.74763475884640695</v>
      </c>
      <c r="AA287" s="16">
        <v>13023104.342105201</v>
      </c>
      <c r="AB287" s="16">
        <v>3397141.7543859598</v>
      </c>
      <c r="AC287" s="16">
        <v>9625962.5877192896</v>
      </c>
      <c r="AD287" s="16">
        <v>0.73914500988811105</v>
      </c>
      <c r="AE287" s="16">
        <v>4295657.75206587</v>
      </c>
      <c r="AF287" s="16">
        <v>1069173.64002393</v>
      </c>
      <c r="AG287" s="16">
        <v>3226484.1120419302</v>
      </c>
      <c r="AH287" s="16">
        <v>0.75110362562991595</v>
      </c>
      <c r="AI287" s="16">
        <v>8397890.9558267705</v>
      </c>
      <c r="AJ287" s="16">
        <v>1668511.04218193</v>
      </c>
      <c r="AK287" s="16">
        <v>4295657.75206587</v>
      </c>
      <c r="AL287" s="16">
        <v>4295657.75206587</v>
      </c>
      <c r="AM287" s="16">
        <v>4295657.75206587</v>
      </c>
      <c r="AN287" s="16">
        <v>1069173.64002393</v>
      </c>
      <c r="AO287" s="16">
        <v>1069173.64002393</v>
      </c>
      <c r="AP287" s="16">
        <v>1069173.64002393</v>
      </c>
      <c r="AQ287" s="16">
        <v>1069173.64002393</v>
      </c>
      <c r="AR287" s="16">
        <v>1069173.64002393</v>
      </c>
      <c r="AS287" s="16">
        <v>1069173.64002393</v>
      </c>
      <c r="AT287" s="16">
        <v>1069173.64002393</v>
      </c>
      <c r="AU287" s="16">
        <v>13023104.342105201</v>
      </c>
      <c r="AV287" s="16">
        <v>13023104.342105201</v>
      </c>
      <c r="AW287" s="16">
        <v>13023104.342105201</v>
      </c>
      <c r="AX287" s="16">
        <v>3397141.7543859598</v>
      </c>
      <c r="AY287" s="16">
        <v>3397141.7543859598</v>
      </c>
      <c r="AZ287" s="16">
        <v>3397141.7543859598</v>
      </c>
      <c r="BA287" s="16">
        <v>3397141.7543859598</v>
      </c>
      <c r="BB287" s="16">
        <v>3397141.7543859598</v>
      </c>
      <c r="BC287" s="16">
        <v>3397141.7543859598</v>
      </c>
      <c r="BD287" s="16">
        <v>3397141.7543859598</v>
      </c>
    </row>
    <row r="288" spans="1:56" x14ac:dyDescent="0.25">
      <c r="A288" s="16" t="s">
        <v>216</v>
      </c>
      <c r="B288" s="16">
        <v>13968</v>
      </c>
      <c r="C288" s="16">
        <v>0</v>
      </c>
      <c r="D288" s="16">
        <v>1</v>
      </c>
      <c r="E288" s="16">
        <v>1</v>
      </c>
      <c r="F288" s="16">
        <v>1</v>
      </c>
      <c r="G288" s="16">
        <v>1</v>
      </c>
      <c r="H288" s="16">
        <v>1</v>
      </c>
      <c r="I288" s="16">
        <v>1</v>
      </c>
      <c r="J288" s="16">
        <v>1</v>
      </c>
      <c r="K288" s="16">
        <v>1</v>
      </c>
      <c r="L288" s="16">
        <v>1</v>
      </c>
      <c r="M288" s="16" t="s">
        <v>797</v>
      </c>
      <c r="N288" s="16" t="s">
        <v>806</v>
      </c>
      <c r="O288" s="16" t="s">
        <v>3</v>
      </c>
      <c r="P288" s="16">
        <v>13968</v>
      </c>
      <c r="Q288" s="16">
        <v>576000</v>
      </c>
      <c r="R288" s="16">
        <v>58547.2141559999</v>
      </c>
      <c r="S288" s="16">
        <v>12211760.745614</v>
      </c>
      <c r="T288" s="16">
        <v>4840907.6754385903</v>
      </c>
      <c r="U288" s="16">
        <v>7370853.0701754401</v>
      </c>
      <c r="V288" s="16">
        <v>0.60358642981297705</v>
      </c>
      <c r="W288" s="16">
        <v>7828926.8360067699</v>
      </c>
      <c r="X288" s="16">
        <v>2408976.9963922501</v>
      </c>
      <c r="Y288" s="16">
        <v>5419949.8396145198</v>
      </c>
      <c r="Z288" s="16">
        <v>0.69229792960729997</v>
      </c>
      <c r="AA288" s="16">
        <v>9217237.8070175406</v>
      </c>
      <c r="AB288" s="16">
        <v>3190141.9736842099</v>
      </c>
      <c r="AC288" s="16">
        <v>6027095.8333333302</v>
      </c>
      <c r="AD288" s="16">
        <v>0.65389392782560096</v>
      </c>
      <c r="AE288" s="16">
        <v>4139940.3587693302</v>
      </c>
      <c r="AF288" s="16">
        <v>1201919.9414410901</v>
      </c>
      <c r="AG288" s="16">
        <v>2938020.4173282399</v>
      </c>
      <c r="AH288" s="16">
        <v>0.70967699114429195</v>
      </c>
      <c r="AI288" s="16">
        <v>4785402.6254585199</v>
      </c>
      <c r="AJ288" s="16">
        <v>2303473.2031722399</v>
      </c>
      <c r="AK288" s="16">
        <v>4139940.3587693302</v>
      </c>
      <c r="AL288" s="16">
        <v>1201919.9414410901</v>
      </c>
      <c r="AM288" s="16">
        <v>1201919.9414410901</v>
      </c>
      <c r="AN288" s="16">
        <v>1201919.9414410901</v>
      </c>
      <c r="AO288" s="16">
        <v>1201919.9414410901</v>
      </c>
      <c r="AP288" s="16">
        <v>1201919.9414410901</v>
      </c>
      <c r="AQ288" s="16">
        <v>1201919.9414410901</v>
      </c>
      <c r="AR288" s="16">
        <v>1201919.9414410901</v>
      </c>
      <c r="AS288" s="16">
        <v>1201919.9414410901</v>
      </c>
      <c r="AT288" s="16">
        <v>1201919.9414410901</v>
      </c>
      <c r="AU288" s="16">
        <v>9217237.8070175406</v>
      </c>
      <c r="AV288" s="16">
        <v>3190141.9736842099</v>
      </c>
      <c r="AW288" s="16">
        <v>3190141.9736842099</v>
      </c>
      <c r="AX288" s="16">
        <v>3190141.9736842099</v>
      </c>
      <c r="AY288" s="16">
        <v>3190141.9736842099</v>
      </c>
      <c r="AZ288" s="16">
        <v>3190141.9736842099</v>
      </c>
      <c r="BA288" s="16">
        <v>3190141.9736842099</v>
      </c>
      <c r="BB288" s="16">
        <v>3190141.9736842099</v>
      </c>
      <c r="BC288" s="16">
        <v>3190141.9736842099</v>
      </c>
      <c r="BD288" s="16">
        <v>3190141.9736842099</v>
      </c>
    </row>
    <row r="289" spans="1:56" x14ac:dyDescent="0.25">
      <c r="A289" s="16" t="s">
        <v>855</v>
      </c>
      <c r="B289" s="16">
        <v>13973</v>
      </c>
      <c r="C289" s="16">
        <v>0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 t="s">
        <v>797</v>
      </c>
      <c r="N289" s="16" t="s">
        <v>806</v>
      </c>
      <c r="O289" s="16" t="s">
        <v>3</v>
      </c>
      <c r="P289" s="16">
        <v>13973</v>
      </c>
      <c r="Q289" s="16">
        <v>1189660.986</v>
      </c>
      <c r="R289" s="16">
        <v>117094.428311999</v>
      </c>
      <c r="S289" s="16">
        <v>6150662.0614034999</v>
      </c>
      <c r="T289" s="16">
        <v>3188010.2631578902</v>
      </c>
      <c r="U289" s="16">
        <v>2962651.7982456102</v>
      </c>
      <c r="V289" s="16">
        <v>0.48168014575809198</v>
      </c>
      <c r="W289" s="16">
        <v>6708531.3924800605</v>
      </c>
      <c r="X289" s="16">
        <v>3054387.5999447801</v>
      </c>
      <c r="Y289" s="16">
        <v>3654143.7925352799</v>
      </c>
      <c r="Z289" s="16">
        <v>0.54470100514568698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2347388.3786232802</v>
      </c>
      <c r="AJ289" s="16">
        <v>-1306755.4139119999</v>
      </c>
      <c r="AK289" s="16">
        <v>0</v>
      </c>
      <c r="AL289" s="16">
        <v>0</v>
      </c>
      <c r="AM289" s="16">
        <v>0</v>
      </c>
      <c r="AN289" s="16">
        <v>0</v>
      </c>
      <c r="AO289" s="16">
        <v>0</v>
      </c>
      <c r="AP289" s="16">
        <v>0</v>
      </c>
      <c r="AQ289" s="16">
        <v>0</v>
      </c>
      <c r="AR289" s="16">
        <v>0</v>
      </c>
      <c r="AS289" s="16">
        <v>0</v>
      </c>
      <c r="AT289" s="16">
        <v>0</v>
      </c>
      <c r="AU289" s="16">
        <v>0</v>
      </c>
      <c r="AV289" s="16">
        <v>0</v>
      </c>
      <c r="AW289" s="16">
        <v>0</v>
      </c>
      <c r="AX289" s="16">
        <v>0</v>
      </c>
      <c r="AY289" s="16">
        <v>0</v>
      </c>
      <c r="AZ289" s="16">
        <v>0</v>
      </c>
      <c r="BA289" s="16">
        <v>0</v>
      </c>
      <c r="BB289" s="16">
        <v>0</v>
      </c>
      <c r="BC289" s="16">
        <v>0</v>
      </c>
      <c r="BD289" s="16">
        <v>0</v>
      </c>
    </row>
    <row r="290" spans="1:56" x14ac:dyDescent="0.25">
      <c r="A290" s="16" t="s">
        <v>183</v>
      </c>
      <c r="B290" s="16">
        <v>13984</v>
      </c>
      <c r="C290" s="16">
        <v>1</v>
      </c>
      <c r="D290" s="16">
        <v>1</v>
      </c>
      <c r="E290" s="16">
        <v>1</v>
      </c>
      <c r="F290" s="16">
        <v>1</v>
      </c>
      <c r="G290" s="16">
        <v>1</v>
      </c>
      <c r="H290" s="16">
        <v>1</v>
      </c>
      <c r="I290" s="16">
        <v>1</v>
      </c>
      <c r="J290" s="16">
        <v>1</v>
      </c>
      <c r="K290" s="16">
        <v>1</v>
      </c>
      <c r="L290" s="16">
        <v>1</v>
      </c>
      <c r="M290" s="16" t="s">
        <v>797</v>
      </c>
      <c r="N290" s="16" t="s">
        <v>806</v>
      </c>
      <c r="O290" s="16" t="s">
        <v>3</v>
      </c>
      <c r="P290" s="16">
        <v>13984</v>
      </c>
      <c r="Q290" s="16">
        <v>564000</v>
      </c>
      <c r="R290" s="16">
        <v>31884.607400535901</v>
      </c>
      <c r="S290" s="16">
        <v>11663281.271929801</v>
      </c>
      <c r="T290" s="16">
        <v>6199175.0438596401</v>
      </c>
      <c r="U290" s="16">
        <v>5464106.2280701799</v>
      </c>
      <c r="V290" s="16">
        <v>0.46848790667689</v>
      </c>
      <c r="W290" s="16">
        <v>10218775.632954501</v>
      </c>
      <c r="X290" s="16">
        <v>5185377.6581208203</v>
      </c>
      <c r="Y290" s="16">
        <v>5033397.9748337297</v>
      </c>
      <c r="Z290" s="16">
        <v>0.49256370387480702</v>
      </c>
      <c r="AA290" s="16">
        <v>10210063.728070101</v>
      </c>
      <c r="AB290" s="16">
        <v>5178768.7280701697</v>
      </c>
      <c r="AC290" s="16">
        <v>5031294.9999999898</v>
      </c>
      <c r="AD290" s="16">
        <v>0.492778021176071</v>
      </c>
      <c r="AE290" s="16">
        <v>7596255.8171761399</v>
      </c>
      <c r="AF290" s="16">
        <v>3744414.9128229399</v>
      </c>
      <c r="AG290" s="16">
        <v>3851840.9043532</v>
      </c>
      <c r="AH290" s="16">
        <v>0.50707098300239895</v>
      </c>
      <c r="AI290" s="16">
        <v>4437513.3674331903</v>
      </c>
      <c r="AJ290" s="16">
        <v>3255956.2969526602</v>
      </c>
      <c r="AK290" s="16">
        <v>3744414.9128229399</v>
      </c>
      <c r="AL290" s="16">
        <v>3744414.9128229399</v>
      </c>
      <c r="AM290" s="16">
        <v>3744414.9128229399</v>
      </c>
      <c r="AN290" s="16">
        <v>3744414.9128229399</v>
      </c>
      <c r="AO290" s="16">
        <v>3744414.9128229399</v>
      </c>
      <c r="AP290" s="16">
        <v>3744414.9128229399</v>
      </c>
      <c r="AQ290" s="16">
        <v>3744414.9128229399</v>
      </c>
      <c r="AR290" s="16">
        <v>3744414.9128229399</v>
      </c>
      <c r="AS290" s="16">
        <v>3744414.9128229399</v>
      </c>
      <c r="AT290" s="16">
        <v>3744414.9128229399</v>
      </c>
      <c r="AU290" s="16">
        <v>5178768.7280701697</v>
      </c>
      <c r="AV290" s="16">
        <v>5178768.7280701697</v>
      </c>
      <c r="AW290" s="16">
        <v>5178768.7280701697</v>
      </c>
      <c r="AX290" s="16">
        <v>5178768.7280701697</v>
      </c>
      <c r="AY290" s="16">
        <v>5178768.7280701697</v>
      </c>
      <c r="AZ290" s="16">
        <v>5178768.7280701697</v>
      </c>
      <c r="BA290" s="16">
        <v>5178768.7280701697</v>
      </c>
      <c r="BB290" s="16">
        <v>5178768.7280701697</v>
      </c>
      <c r="BC290" s="16">
        <v>5178768.7280701697</v>
      </c>
      <c r="BD290" s="16">
        <v>5178768.7280701697</v>
      </c>
    </row>
    <row r="291" spans="1:56" x14ac:dyDescent="0.25">
      <c r="A291" s="16" t="s">
        <v>763</v>
      </c>
      <c r="B291" s="16">
        <v>13986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 t="s">
        <v>797</v>
      </c>
      <c r="N291" s="16" t="s">
        <v>806</v>
      </c>
      <c r="O291" s="16" t="s">
        <v>3</v>
      </c>
      <c r="P291" s="16">
        <v>13986</v>
      </c>
      <c r="Q291" s="16">
        <v>1331000</v>
      </c>
      <c r="R291" s="16">
        <v>58547.2141559999</v>
      </c>
      <c r="S291" s="16">
        <v>6366642.5438596401</v>
      </c>
      <c r="T291" s="16">
        <v>2710344.16666666</v>
      </c>
      <c r="U291" s="16">
        <v>3656298.3771929801</v>
      </c>
      <c r="V291" s="16">
        <v>0.57428987916391205</v>
      </c>
      <c r="W291" s="16">
        <v>5850681.6357863098</v>
      </c>
      <c r="X291" s="16">
        <v>1474245.5124781299</v>
      </c>
      <c r="Y291" s="16">
        <v>4376436.1233081799</v>
      </c>
      <c r="Z291" s="16">
        <v>0.74802158034702204</v>
      </c>
      <c r="AA291" s="16">
        <v>447.89473684210498</v>
      </c>
      <c r="AB291" s="16">
        <v>447.89473684210498</v>
      </c>
      <c r="AC291" s="16">
        <v>0</v>
      </c>
      <c r="AD291" s="16">
        <v>0</v>
      </c>
      <c r="AE291" s="16">
        <v>18.1313232774393</v>
      </c>
      <c r="AF291" s="16">
        <v>18.1313232774393</v>
      </c>
      <c r="AG291" s="16">
        <v>0</v>
      </c>
      <c r="AH291" s="16">
        <v>0</v>
      </c>
      <c r="AI291" s="16">
        <v>2986888.90915218</v>
      </c>
      <c r="AJ291" s="16">
        <v>-1389547.2141559999</v>
      </c>
      <c r="AK291" s="16">
        <v>18.1313232774393</v>
      </c>
      <c r="AL291" s="16">
        <v>18.1313232774393</v>
      </c>
      <c r="AM291" s="16">
        <v>18.1313232774393</v>
      </c>
      <c r="AN291" s="16">
        <v>18.1313232774393</v>
      </c>
      <c r="AO291" s="16">
        <v>18.1313232774393</v>
      </c>
      <c r="AP291" s="16">
        <v>18.1313232774393</v>
      </c>
      <c r="AQ291" s="16">
        <v>18.1313232774393</v>
      </c>
      <c r="AR291" s="16">
        <v>18.1313232774393</v>
      </c>
      <c r="AS291" s="16">
        <v>18.1313232774393</v>
      </c>
      <c r="AT291" s="16">
        <v>18.1313232774393</v>
      </c>
      <c r="AU291" s="16">
        <v>447.89473684210498</v>
      </c>
      <c r="AV291" s="16">
        <v>447.89473684210498</v>
      </c>
      <c r="AW291" s="16">
        <v>447.89473684210498</v>
      </c>
      <c r="AX291" s="16">
        <v>447.89473684210498</v>
      </c>
      <c r="AY291" s="16">
        <v>447.89473684210498</v>
      </c>
      <c r="AZ291" s="16">
        <v>447.89473684210498</v>
      </c>
      <c r="BA291" s="16">
        <v>447.89473684210498</v>
      </c>
      <c r="BB291" s="16">
        <v>447.89473684210498</v>
      </c>
      <c r="BC291" s="16">
        <v>447.89473684210498</v>
      </c>
      <c r="BD291" s="16">
        <v>447.89473684210498</v>
      </c>
    </row>
    <row r="292" spans="1:56" x14ac:dyDescent="0.25">
      <c r="A292" s="16" t="s">
        <v>177</v>
      </c>
      <c r="B292" s="16">
        <v>13987</v>
      </c>
      <c r="C292" s="16">
        <v>0</v>
      </c>
      <c r="D292" s="16">
        <v>0</v>
      </c>
      <c r="E292" s="16">
        <v>0</v>
      </c>
      <c r="F292" s="16">
        <v>1</v>
      </c>
      <c r="G292" s="16">
        <v>1</v>
      </c>
      <c r="H292" s="16">
        <v>1</v>
      </c>
      <c r="I292" s="16">
        <v>1</v>
      </c>
      <c r="J292" s="16">
        <v>1</v>
      </c>
      <c r="K292" s="16">
        <v>1</v>
      </c>
      <c r="L292" s="16">
        <v>1</v>
      </c>
      <c r="M292" s="16" t="s">
        <v>797</v>
      </c>
      <c r="N292" s="16" t="s">
        <v>806</v>
      </c>
      <c r="O292" s="16" t="s">
        <v>3</v>
      </c>
      <c r="P292" s="16">
        <v>13987</v>
      </c>
      <c r="Q292" s="16">
        <v>1331000</v>
      </c>
      <c r="R292" s="16">
        <v>58547.2141559999</v>
      </c>
      <c r="S292" s="16">
        <v>17603605.964912198</v>
      </c>
      <c r="T292" s="16">
        <v>6770785.35087719</v>
      </c>
      <c r="U292" s="16">
        <v>10832820.614034999</v>
      </c>
      <c r="V292" s="16">
        <v>0.61537509051424999</v>
      </c>
      <c r="W292" s="16">
        <v>13884166.7308862</v>
      </c>
      <c r="X292" s="16">
        <v>4491815.4143483797</v>
      </c>
      <c r="Y292" s="16">
        <v>9392351.3165378999</v>
      </c>
      <c r="Z292" s="16">
        <v>0.67647929462298695</v>
      </c>
      <c r="AA292" s="16">
        <v>10541587.368420999</v>
      </c>
      <c r="AB292" s="16">
        <v>3817116.31578947</v>
      </c>
      <c r="AC292" s="16">
        <v>6724471.05263157</v>
      </c>
      <c r="AD292" s="16">
        <v>0.63789928571628196</v>
      </c>
      <c r="AE292" s="16">
        <v>7748468.0485263197</v>
      </c>
      <c r="AF292" s="16">
        <v>2796054.9820470898</v>
      </c>
      <c r="AG292" s="16">
        <v>4952413.0664792303</v>
      </c>
      <c r="AH292" s="16">
        <v>0.63914738183906294</v>
      </c>
      <c r="AI292" s="16">
        <v>8002804.1023819</v>
      </c>
      <c r="AJ292" s="16">
        <v>3562865.8523232299</v>
      </c>
      <c r="AK292" s="16">
        <v>7748468.0485263197</v>
      </c>
      <c r="AL292" s="16">
        <v>7748468.0485263197</v>
      </c>
      <c r="AM292" s="16">
        <v>7748468.0485263197</v>
      </c>
      <c r="AN292" s="16">
        <v>2796054.9820470898</v>
      </c>
      <c r="AO292" s="16">
        <v>2796054.9820470898</v>
      </c>
      <c r="AP292" s="16">
        <v>2796054.9820470898</v>
      </c>
      <c r="AQ292" s="16">
        <v>2796054.9820470898</v>
      </c>
      <c r="AR292" s="16">
        <v>2796054.9820470898</v>
      </c>
      <c r="AS292" s="16">
        <v>2796054.9820470898</v>
      </c>
      <c r="AT292" s="16">
        <v>2796054.9820470898</v>
      </c>
      <c r="AU292" s="16">
        <v>10541587.368420999</v>
      </c>
      <c r="AV292" s="16">
        <v>10541587.368420999</v>
      </c>
      <c r="AW292" s="16">
        <v>10541587.368420999</v>
      </c>
      <c r="AX292" s="16">
        <v>3817116.31578947</v>
      </c>
      <c r="AY292" s="16">
        <v>3817116.31578947</v>
      </c>
      <c r="AZ292" s="16">
        <v>3817116.31578947</v>
      </c>
      <c r="BA292" s="16">
        <v>3817116.31578947</v>
      </c>
      <c r="BB292" s="16">
        <v>3817116.31578947</v>
      </c>
      <c r="BC292" s="16">
        <v>3817116.31578947</v>
      </c>
      <c r="BD292" s="16">
        <v>3817116.31578947</v>
      </c>
    </row>
    <row r="293" spans="1:56" x14ac:dyDescent="0.25">
      <c r="A293" s="16" t="s">
        <v>513</v>
      </c>
      <c r="B293" s="16">
        <v>13988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 t="s">
        <v>797</v>
      </c>
      <c r="N293" s="16" t="s">
        <v>806</v>
      </c>
      <c r="O293" s="16" t="s">
        <v>3</v>
      </c>
      <c r="P293" s="16">
        <v>13988</v>
      </c>
      <c r="Q293" s="16">
        <v>1808945.699</v>
      </c>
      <c r="R293" s="16">
        <v>58547.2141559999</v>
      </c>
      <c r="S293" s="16">
        <v>2944121.1842105198</v>
      </c>
      <c r="T293" s="16">
        <v>2654395.0877192901</v>
      </c>
      <c r="U293" s="16">
        <v>289726.09649122698</v>
      </c>
      <c r="V293" s="16">
        <v>9.8408346111920703E-2</v>
      </c>
      <c r="W293" s="16">
        <v>1056810.0845204601</v>
      </c>
      <c r="X293" s="16">
        <v>543362.36346036405</v>
      </c>
      <c r="Y293" s="16">
        <v>513447.721060096</v>
      </c>
      <c r="Z293" s="16">
        <v>0.48584672741183998</v>
      </c>
      <c r="AA293" s="16">
        <v>699726.35964912199</v>
      </c>
      <c r="AB293" s="16">
        <v>594611.27192982403</v>
      </c>
      <c r="AC293" s="16">
        <v>105115.087719298</v>
      </c>
      <c r="AD293" s="16">
        <v>0.15022313547256899</v>
      </c>
      <c r="AE293" s="16">
        <v>162710.793442475</v>
      </c>
      <c r="AF293" s="16">
        <v>83491.106040520099</v>
      </c>
      <c r="AG293" s="16">
        <v>79219.687401955394</v>
      </c>
      <c r="AH293" s="16">
        <v>0.486874200081647</v>
      </c>
      <c r="AI293" s="16">
        <v>-1354045.1923322601</v>
      </c>
      <c r="AJ293" s="16">
        <v>-1788273.2259904</v>
      </c>
      <c r="AK293" s="16">
        <v>162710.793442475</v>
      </c>
      <c r="AL293" s="16">
        <v>162710.793442475</v>
      </c>
      <c r="AM293" s="16">
        <v>162710.793442475</v>
      </c>
      <c r="AN293" s="16">
        <v>162710.793442475</v>
      </c>
      <c r="AO293" s="16">
        <v>162710.793442475</v>
      </c>
      <c r="AP293" s="16">
        <v>162710.793442475</v>
      </c>
      <c r="AQ293" s="16">
        <v>162710.793442475</v>
      </c>
      <c r="AR293" s="16">
        <v>162710.793442475</v>
      </c>
      <c r="AS293" s="16">
        <v>162710.793442475</v>
      </c>
      <c r="AT293" s="16">
        <v>162710.793442475</v>
      </c>
      <c r="AU293" s="16">
        <v>699726.35964912199</v>
      </c>
      <c r="AV293" s="16">
        <v>699726.35964912199</v>
      </c>
      <c r="AW293" s="16">
        <v>699726.35964912199</v>
      </c>
      <c r="AX293" s="16">
        <v>699726.35964912199</v>
      </c>
      <c r="AY293" s="16">
        <v>699726.35964912199</v>
      </c>
      <c r="AZ293" s="16">
        <v>699726.35964912199</v>
      </c>
      <c r="BA293" s="16">
        <v>699726.35964912199</v>
      </c>
      <c r="BB293" s="16">
        <v>699726.35964912199</v>
      </c>
      <c r="BC293" s="16">
        <v>699726.35964912199</v>
      </c>
      <c r="BD293" s="16">
        <v>699726.35964912199</v>
      </c>
    </row>
    <row r="294" spans="1:56" x14ac:dyDescent="0.25">
      <c r="A294" s="16" t="s">
        <v>269</v>
      </c>
      <c r="B294" s="16">
        <v>13989</v>
      </c>
      <c r="C294" s="16">
        <v>0</v>
      </c>
      <c r="D294" s="16">
        <v>0</v>
      </c>
      <c r="E294" s="16">
        <v>1</v>
      </c>
      <c r="F294" s="16">
        <v>1</v>
      </c>
      <c r="G294" s="16">
        <v>1</v>
      </c>
      <c r="H294" s="16">
        <v>1</v>
      </c>
      <c r="I294" s="16">
        <v>1</v>
      </c>
      <c r="J294" s="16">
        <v>1</v>
      </c>
      <c r="K294" s="16">
        <v>1</v>
      </c>
      <c r="L294" s="16">
        <v>1</v>
      </c>
      <c r="M294" s="16" t="s">
        <v>797</v>
      </c>
      <c r="N294" s="16" t="s">
        <v>806</v>
      </c>
      <c r="O294" s="16" t="s">
        <v>3</v>
      </c>
      <c r="P294" s="16">
        <v>13989</v>
      </c>
      <c r="Q294" s="16">
        <v>484000</v>
      </c>
      <c r="R294" s="16">
        <v>58142.519377447898</v>
      </c>
      <c r="S294" s="16">
        <v>22696634.078947298</v>
      </c>
      <c r="T294" s="16">
        <v>11934091.271929801</v>
      </c>
      <c r="U294" s="16">
        <v>10762542.8070175</v>
      </c>
      <c r="V294" s="16">
        <v>0.474191140835305</v>
      </c>
      <c r="W294" s="16">
        <v>3768132.0038401899</v>
      </c>
      <c r="X294" s="16">
        <v>1343949.88810964</v>
      </c>
      <c r="Y294" s="16">
        <v>2424182.1157305501</v>
      </c>
      <c r="Z294" s="16">
        <v>0.64333789614058201</v>
      </c>
      <c r="AA294" s="16">
        <v>17320706.798245601</v>
      </c>
      <c r="AB294" s="16">
        <v>8129965.9649122702</v>
      </c>
      <c r="AC294" s="16">
        <v>9190740.8333333302</v>
      </c>
      <c r="AD294" s="16">
        <v>0.53062158146249805</v>
      </c>
      <c r="AE294" s="16">
        <v>1882269.5671556201</v>
      </c>
      <c r="AF294" s="16">
        <v>593710.03590956703</v>
      </c>
      <c r="AG294" s="16">
        <v>1288559.53124605</v>
      </c>
      <c r="AH294" s="16">
        <v>0.68457757259139695</v>
      </c>
      <c r="AI294" s="16">
        <v>1882039.5963530999</v>
      </c>
      <c r="AJ294" s="16">
        <v>746417.01186860702</v>
      </c>
      <c r="AK294" s="16">
        <v>1882269.5671556201</v>
      </c>
      <c r="AL294" s="16">
        <v>1882269.5671556201</v>
      </c>
      <c r="AM294" s="16">
        <v>593710.03590956703</v>
      </c>
      <c r="AN294" s="16">
        <v>593710.03590956703</v>
      </c>
      <c r="AO294" s="16">
        <v>593710.03590956703</v>
      </c>
      <c r="AP294" s="16">
        <v>593710.03590956703</v>
      </c>
      <c r="AQ294" s="16">
        <v>593710.03590956703</v>
      </c>
      <c r="AR294" s="16">
        <v>593710.03590956703</v>
      </c>
      <c r="AS294" s="16">
        <v>593710.03590956703</v>
      </c>
      <c r="AT294" s="16">
        <v>593710.03590956703</v>
      </c>
      <c r="AU294" s="16">
        <v>17320706.798245601</v>
      </c>
      <c r="AV294" s="16">
        <v>17320706.798245601</v>
      </c>
      <c r="AW294" s="16">
        <v>8129965.9649122702</v>
      </c>
      <c r="AX294" s="16">
        <v>8129965.9649122702</v>
      </c>
      <c r="AY294" s="16">
        <v>8129965.9649122702</v>
      </c>
      <c r="AZ294" s="16">
        <v>8129965.9649122702</v>
      </c>
      <c r="BA294" s="16">
        <v>8129965.9649122702</v>
      </c>
      <c r="BB294" s="16">
        <v>8129965.9649122702</v>
      </c>
      <c r="BC294" s="16">
        <v>8129965.9649122702</v>
      </c>
      <c r="BD294" s="16">
        <v>8129965.9649122702</v>
      </c>
    </row>
    <row r="295" spans="1:56" x14ac:dyDescent="0.25">
      <c r="A295" s="16" t="s">
        <v>294</v>
      </c>
      <c r="B295" s="16">
        <v>13993</v>
      </c>
      <c r="C295" s="16">
        <v>0</v>
      </c>
      <c r="D295" s="16">
        <v>1</v>
      </c>
      <c r="E295" s="16">
        <v>1</v>
      </c>
      <c r="F295" s="16">
        <v>1</v>
      </c>
      <c r="G295" s="16">
        <v>1</v>
      </c>
      <c r="H295" s="16">
        <v>1</v>
      </c>
      <c r="I295" s="16">
        <v>1</v>
      </c>
      <c r="J295" s="16">
        <v>1</v>
      </c>
      <c r="K295" s="16">
        <v>1</v>
      </c>
      <c r="L295" s="16">
        <v>1</v>
      </c>
      <c r="M295" s="16" t="s">
        <v>797</v>
      </c>
      <c r="N295" s="16" t="s">
        <v>806</v>
      </c>
      <c r="O295" s="16" t="s">
        <v>3</v>
      </c>
      <c r="P295" s="16">
        <v>13993</v>
      </c>
      <c r="Q295" s="16">
        <v>109560</v>
      </c>
      <c r="R295" s="16">
        <v>28133.477118120001</v>
      </c>
      <c r="S295" s="16">
        <v>11406398.552631499</v>
      </c>
      <c r="T295" s="16">
        <v>7270508.3771929797</v>
      </c>
      <c r="U295" s="16">
        <v>4135890.1754385899</v>
      </c>
      <c r="V295" s="16">
        <v>0.362593868376131</v>
      </c>
      <c r="W295" s="16">
        <v>5069262.0878376998</v>
      </c>
      <c r="X295" s="16">
        <v>2901035.4193778099</v>
      </c>
      <c r="Y295" s="16">
        <v>2168226.6684598899</v>
      </c>
      <c r="Z295" s="16">
        <v>0.42772037249010098</v>
      </c>
      <c r="AA295" s="16">
        <v>5460234.0789473597</v>
      </c>
      <c r="AB295" s="16">
        <v>2954828.9473684202</v>
      </c>
      <c r="AC295" s="16">
        <v>2505405.13157894</v>
      </c>
      <c r="AD295" s="16">
        <v>0.45884573726222699</v>
      </c>
      <c r="AE295" s="16">
        <v>1398513.1287547001</v>
      </c>
      <c r="AF295" s="16">
        <v>737445.85414744297</v>
      </c>
      <c r="AG295" s="16">
        <v>661067.27460726304</v>
      </c>
      <c r="AH295" s="16">
        <v>0.47269293438518101</v>
      </c>
      <c r="AI295" s="16">
        <v>2030533.1913417701</v>
      </c>
      <c r="AJ295" s="16">
        <v>523373.79748914298</v>
      </c>
      <c r="AK295" s="16">
        <v>1398513.1287547001</v>
      </c>
      <c r="AL295" s="16">
        <v>737445.85414744297</v>
      </c>
      <c r="AM295" s="16">
        <v>737445.85414744297</v>
      </c>
      <c r="AN295" s="16">
        <v>737445.85414744297</v>
      </c>
      <c r="AO295" s="16">
        <v>737445.85414744297</v>
      </c>
      <c r="AP295" s="16">
        <v>737445.85414744297</v>
      </c>
      <c r="AQ295" s="16">
        <v>737445.85414744297</v>
      </c>
      <c r="AR295" s="16">
        <v>737445.85414744297</v>
      </c>
      <c r="AS295" s="16">
        <v>737445.85414744297</v>
      </c>
      <c r="AT295" s="16">
        <v>737445.85414744297</v>
      </c>
      <c r="AU295" s="16">
        <v>5460234.0789473597</v>
      </c>
      <c r="AV295" s="16">
        <v>2954828.9473684202</v>
      </c>
      <c r="AW295" s="16">
        <v>2954828.9473684202</v>
      </c>
      <c r="AX295" s="16">
        <v>2954828.9473684202</v>
      </c>
      <c r="AY295" s="16">
        <v>2954828.9473684202</v>
      </c>
      <c r="AZ295" s="16">
        <v>2954828.9473684202</v>
      </c>
      <c r="BA295" s="16">
        <v>2954828.9473684202</v>
      </c>
      <c r="BB295" s="16">
        <v>2954828.9473684202</v>
      </c>
      <c r="BC295" s="16">
        <v>2954828.9473684202</v>
      </c>
      <c r="BD295" s="16">
        <v>2954828.9473684202</v>
      </c>
    </row>
    <row r="296" spans="1:56" x14ac:dyDescent="0.25">
      <c r="A296" s="16" t="s">
        <v>429</v>
      </c>
      <c r="B296" s="16">
        <v>14021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 t="s">
        <v>797</v>
      </c>
      <c r="N296" s="16" t="s">
        <v>806</v>
      </c>
      <c r="O296" s="16" t="s">
        <v>3</v>
      </c>
      <c r="P296" s="16">
        <v>14021</v>
      </c>
      <c r="Q296" s="16">
        <v>913567.80299999996</v>
      </c>
      <c r="R296" s="16">
        <v>58547.2141559999</v>
      </c>
      <c r="S296" s="16">
        <v>8477176.3596491106</v>
      </c>
      <c r="T296" s="16">
        <v>7583841.1842105202</v>
      </c>
      <c r="U296" s="16">
        <v>893335.17543858895</v>
      </c>
      <c r="V296" s="16">
        <v>0.10538121864384099</v>
      </c>
      <c r="W296" s="16">
        <v>3159938.10081974</v>
      </c>
      <c r="X296" s="16">
        <v>1273799.68585911</v>
      </c>
      <c r="Y296" s="16">
        <v>1886138.41496063</v>
      </c>
      <c r="Z296" s="16">
        <v>0.59689093734821297</v>
      </c>
      <c r="AA296" s="16">
        <v>1548687.1052631501</v>
      </c>
      <c r="AB296" s="16">
        <v>1280566.7543859601</v>
      </c>
      <c r="AC296" s="16">
        <v>268120.35087719298</v>
      </c>
      <c r="AD296" s="16">
        <v>0.17312751553622099</v>
      </c>
      <c r="AE296" s="16">
        <v>449837.00998989999</v>
      </c>
      <c r="AF296" s="16">
        <v>210881.48604928999</v>
      </c>
      <c r="AG296" s="16">
        <v>238955.52394060901</v>
      </c>
      <c r="AH296" s="16">
        <v>0.53120467776978697</v>
      </c>
      <c r="AI296" s="16">
        <v>914023.39820463106</v>
      </c>
      <c r="AJ296" s="16">
        <v>-733159.49281539</v>
      </c>
      <c r="AK296" s="16">
        <v>449837.00998989999</v>
      </c>
      <c r="AL296" s="16">
        <v>449837.00998989999</v>
      </c>
      <c r="AM296" s="16">
        <v>449837.00998989999</v>
      </c>
      <c r="AN296" s="16">
        <v>449837.00998989999</v>
      </c>
      <c r="AO296" s="16">
        <v>449837.00998989999</v>
      </c>
      <c r="AP296" s="16">
        <v>449837.00998989999</v>
      </c>
      <c r="AQ296" s="16">
        <v>449837.00998989999</v>
      </c>
      <c r="AR296" s="16">
        <v>449837.00998989999</v>
      </c>
      <c r="AS296" s="16">
        <v>449837.00998989999</v>
      </c>
      <c r="AT296" s="16">
        <v>449837.00998989999</v>
      </c>
      <c r="AU296" s="16">
        <v>1548687.1052631501</v>
      </c>
      <c r="AV296" s="16">
        <v>1548687.1052631501</v>
      </c>
      <c r="AW296" s="16">
        <v>1548687.1052631501</v>
      </c>
      <c r="AX296" s="16">
        <v>1548687.1052631501</v>
      </c>
      <c r="AY296" s="16">
        <v>1548687.1052631501</v>
      </c>
      <c r="AZ296" s="16">
        <v>1548687.1052631501</v>
      </c>
      <c r="BA296" s="16">
        <v>1548687.1052631501</v>
      </c>
      <c r="BB296" s="16">
        <v>1548687.1052631501</v>
      </c>
      <c r="BC296" s="16">
        <v>1548687.1052631501</v>
      </c>
      <c r="BD296" s="16">
        <v>1548687.1052631501</v>
      </c>
    </row>
    <row r="297" spans="1:56" x14ac:dyDescent="0.25">
      <c r="A297" s="16" t="s">
        <v>418</v>
      </c>
      <c r="B297" s="16">
        <v>14022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1</v>
      </c>
      <c r="I297" s="16">
        <v>1</v>
      </c>
      <c r="J297" s="16">
        <v>1</v>
      </c>
      <c r="K297" s="16">
        <v>1</v>
      </c>
      <c r="L297" s="16">
        <v>1</v>
      </c>
      <c r="M297" s="16" t="s">
        <v>797</v>
      </c>
      <c r="N297" s="16" t="s">
        <v>806</v>
      </c>
      <c r="O297" s="16" t="s">
        <v>3</v>
      </c>
      <c r="P297" s="16">
        <v>14022</v>
      </c>
      <c r="Q297" s="16">
        <v>109560</v>
      </c>
      <c r="R297" s="16">
        <v>28133.477118120001</v>
      </c>
      <c r="S297" s="16">
        <v>5074586.2280701697</v>
      </c>
      <c r="T297" s="16">
        <v>3895238.6842105198</v>
      </c>
      <c r="U297" s="16">
        <v>1179347.5438596399</v>
      </c>
      <c r="V297" s="16">
        <v>0.23240270060563001</v>
      </c>
      <c r="W297" s="16">
        <v>3878842.82322923</v>
      </c>
      <c r="X297" s="16">
        <v>2141782.0409735399</v>
      </c>
      <c r="Y297" s="16">
        <v>1737060.7822556901</v>
      </c>
      <c r="Z297" s="16">
        <v>0.44782963925554198</v>
      </c>
      <c r="AA297" s="16">
        <v>315637.98245613999</v>
      </c>
      <c r="AB297" s="16">
        <v>245892.71929824501</v>
      </c>
      <c r="AC297" s="16">
        <v>69745.263157894704</v>
      </c>
      <c r="AD297" s="16">
        <v>0.220966002301659</v>
      </c>
      <c r="AE297" s="16">
        <v>400506.71991046902</v>
      </c>
      <c r="AF297" s="16">
        <v>202848.36111241399</v>
      </c>
      <c r="AG297" s="16">
        <v>197658.35879805399</v>
      </c>
      <c r="AH297" s="16">
        <v>0.493520705076408</v>
      </c>
      <c r="AI297" s="16">
        <v>1599367.30513757</v>
      </c>
      <c r="AJ297" s="16">
        <v>59964.881679934602</v>
      </c>
      <c r="AK297" s="16">
        <v>400506.71991046902</v>
      </c>
      <c r="AL297" s="16">
        <v>400506.71991046902</v>
      </c>
      <c r="AM297" s="16">
        <v>400506.71991046902</v>
      </c>
      <c r="AN297" s="16">
        <v>400506.71991046902</v>
      </c>
      <c r="AO297" s="16">
        <v>400506.71991046902</v>
      </c>
      <c r="AP297" s="16">
        <v>202848.36111241399</v>
      </c>
      <c r="AQ297" s="16">
        <v>202848.36111241399</v>
      </c>
      <c r="AR297" s="16">
        <v>202848.36111241399</v>
      </c>
      <c r="AS297" s="16">
        <v>202848.36111241399</v>
      </c>
      <c r="AT297" s="16">
        <v>202848.36111241399</v>
      </c>
      <c r="AU297" s="16">
        <v>315637.98245613999</v>
      </c>
      <c r="AV297" s="16">
        <v>315637.98245613999</v>
      </c>
      <c r="AW297" s="16">
        <v>315637.98245613999</v>
      </c>
      <c r="AX297" s="16">
        <v>315637.98245613999</v>
      </c>
      <c r="AY297" s="16">
        <v>315637.98245613999</v>
      </c>
      <c r="AZ297" s="16">
        <v>245892.71929824501</v>
      </c>
      <c r="BA297" s="16">
        <v>245892.71929824501</v>
      </c>
      <c r="BB297" s="16">
        <v>245892.71929824501</v>
      </c>
      <c r="BC297" s="16">
        <v>245892.71929824501</v>
      </c>
      <c r="BD297" s="16">
        <v>245892.71929824501</v>
      </c>
    </row>
    <row r="298" spans="1:56" x14ac:dyDescent="0.25">
      <c r="A298" s="16" t="s">
        <v>769</v>
      </c>
      <c r="B298" s="16">
        <v>14023</v>
      </c>
      <c r="C298" s="16">
        <v>0</v>
      </c>
      <c r="D298" s="16">
        <v>0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 t="s">
        <v>797</v>
      </c>
      <c r="N298" s="16" t="s">
        <v>806</v>
      </c>
      <c r="O298" s="16" t="s">
        <v>3</v>
      </c>
      <c r="P298" s="16">
        <v>14023</v>
      </c>
      <c r="Q298" s="16">
        <v>456053.87699999998</v>
      </c>
      <c r="R298" s="16">
        <v>58547.2141559999</v>
      </c>
      <c r="S298" s="16">
        <v>3391986.7982456102</v>
      </c>
      <c r="T298" s="16">
        <v>2635787.7631578902</v>
      </c>
      <c r="U298" s="16">
        <v>756199.03508772096</v>
      </c>
      <c r="V298" s="16">
        <v>0.22293690396402399</v>
      </c>
      <c r="W298" s="16">
        <v>2432026.26210838</v>
      </c>
      <c r="X298" s="16">
        <v>1498163.5990931501</v>
      </c>
      <c r="Y298" s="16">
        <v>933862.663015228</v>
      </c>
      <c r="Z298" s="16">
        <v>0.383985435340505</v>
      </c>
      <c r="AA298" s="16">
        <v>29102.456140350801</v>
      </c>
      <c r="AB298" s="16">
        <v>29102.456140350801</v>
      </c>
      <c r="AC298" s="16">
        <v>0</v>
      </c>
      <c r="AD298" s="16">
        <v>0</v>
      </c>
      <c r="AE298" s="16">
        <v>737.77910698359301</v>
      </c>
      <c r="AF298" s="16">
        <v>737.77910698359301</v>
      </c>
      <c r="AG298" s="16">
        <v>0</v>
      </c>
      <c r="AH298" s="16">
        <v>0</v>
      </c>
      <c r="AI298" s="16">
        <v>419261.57185922802</v>
      </c>
      <c r="AJ298" s="16">
        <v>-514601.09115599998</v>
      </c>
      <c r="AK298" s="16">
        <v>737.77910698359301</v>
      </c>
      <c r="AL298" s="16">
        <v>737.77910698359301</v>
      </c>
      <c r="AM298" s="16">
        <v>737.77910698359301</v>
      </c>
      <c r="AN298" s="16">
        <v>737.77910698359301</v>
      </c>
      <c r="AO298" s="16">
        <v>737.77910698359301</v>
      </c>
      <c r="AP298" s="16">
        <v>737.77910698359301</v>
      </c>
      <c r="AQ298" s="16">
        <v>737.77910698359301</v>
      </c>
      <c r="AR298" s="16">
        <v>737.77910698359301</v>
      </c>
      <c r="AS298" s="16">
        <v>737.77910698359301</v>
      </c>
      <c r="AT298" s="16">
        <v>737.77910698359301</v>
      </c>
      <c r="AU298" s="16">
        <v>29102.456140350801</v>
      </c>
      <c r="AV298" s="16">
        <v>29102.456140350801</v>
      </c>
      <c r="AW298" s="16">
        <v>29102.456140350801</v>
      </c>
      <c r="AX298" s="16">
        <v>29102.456140350801</v>
      </c>
      <c r="AY298" s="16">
        <v>29102.456140350801</v>
      </c>
      <c r="AZ298" s="16">
        <v>29102.456140350801</v>
      </c>
      <c r="BA298" s="16">
        <v>29102.456140350801</v>
      </c>
      <c r="BB298" s="16">
        <v>29102.456140350801</v>
      </c>
      <c r="BC298" s="16">
        <v>29102.456140350801</v>
      </c>
      <c r="BD298" s="16">
        <v>29102.456140350801</v>
      </c>
    </row>
    <row r="299" spans="1:56" x14ac:dyDescent="0.25">
      <c r="A299" s="16" t="s">
        <v>243</v>
      </c>
      <c r="B299" s="16">
        <v>14024</v>
      </c>
      <c r="C299" s="16">
        <v>0</v>
      </c>
      <c r="D299" s="16">
        <v>1</v>
      </c>
      <c r="E299" s="16">
        <v>1</v>
      </c>
      <c r="F299" s="16">
        <v>1</v>
      </c>
      <c r="G299" s="16">
        <v>1</v>
      </c>
      <c r="H299" s="16">
        <v>1</v>
      </c>
      <c r="I299" s="16">
        <v>1</v>
      </c>
      <c r="J299" s="16">
        <v>1</v>
      </c>
      <c r="K299" s="16">
        <v>1</v>
      </c>
      <c r="L299" s="16">
        <v>1</v>
      </c>
      <c r="M299" s="16" t="s">
        <v>797</v>
      </c>
      <c r="N299" s="16" t="s">
        <v>806</v>
      </c>
      <c r="O299" s="16" t="s">
        <v>3</v>
      </c>
      <c r="P299" s="16">
        <v>14024</v>
      </c>
      <c r="Q299" s="16">
        <v>1129660.986</v>
      </c>
      <c r="R299" s="16">
        <v>117094.428311999</v>
      </c>
      <c r="S299" s="16">
        <v>21944266.052631501</v>
      </c>
      <c r="T299" s="16">
        <v>8343556.18421051</v>
      </c>
      <c r="U299" s="16">
        <v>13600709.868420999</v>
      </c>
      <c r="V299" s="16">
        <v>0.61978422225654906</v>
      </c>
      <c r="W299" s="16">
        <v>7736222.4912723796</v>
      </c>
      <c r="X299" s="16">
        <v>2501301.0143749299</v>
      </c>
      <c r="Y299" s="16">
        <v>5234921.4768974502</v>
      </c>
      <c r="Z299" s="16">
        <v>0.67667669625624405</v>
      </c>
      <c r="AA299" s="16">
        <v>19487933.114034999</v>
      </c>
      <c r="AB299" s="16">
        <v>6958515.35087719</v>
      </c>
      <c r="AC299" s="16">
        <v>12529417.7631578</v>
      </c>
      <c r="AD299" s="16">
        <v>0.642932100076548</v>
      </c>
      <c r="AE299" s="16">
        <v>6118524.77463488</v>
      </c>
      <c r="AF299" s="16">
        <v>2086201.8337796601</v>
      </c>
      <c r="AG299" s="16">
        <v>4032322.9408552102</v>
      </c>
      <c r="AH299" s="16">
        <v>0.659035157881801</v>
      </c>
      <c r="AI299" s="16">
        <v>3988166.06298545</v>
      </c>
      <c r="AJ299" s="16">
        <v>2785567.52694321</v>
      </c>
      <c r="AK299" s="16">
        <v>6118524.77463488</v>
      </c>
      <c r="AL299" s="16">
        <v>2086201.8337796601</v>
      </c>
      <c r="AM299" s="16">
        <v>2086201.8337796601</v>
      </c>
      <c r="AN299" s="16">
        <v>2086201.8337796601</v>
      </c>
      <c r="AO299" s="16">
        <v>2086201.8337796601</v>
      </c>
      <c r="AP299" s="16">
        <v>2086201.8337796601</v>
      </c>
      <c r="AQ299" s="16">
        <v>2086201.8337796601</v>
      </c>
      <c r="AR299" s="16">
        <v>2086201.8337796601</v>
      </c>
      <c r="AS299" s="16">
        <v>2086201.8337796601</v>
      </c>
      <c r="AT299" s="16">
        <v>2086201.8337796601</v>
      </c>
      <c r="AU299" s="16">
        <v>19487933.114034999</v>
      </c>
      <c r="AV299" s="16">
        <v>6958515.35087719</v>
      </c>
      <c r="AW299" s="16">
        <v>6958515.35087719</v>
      </c>
      <c r="AX299" s="16">
        <v>6958515.35087719</v>
      </c>
      <c r="AY299" s="16">
        <v>6958515.35087719</v>
      </c>
      <c r="AZ299" s="16">
        <v>6958515.35087719</v>
      </c>
      <c r="BA299" s="16">
        <v>6958515.35087719</v>
      </c>
      <c r="BB299" s="16">
        <v>6958515.35087719</v>
      </c>
      <c r="BC299" s="16">
        <v>6958515.35087719</v>
      </c>
      <c r="BD299" s="16">
        <v>6958515.35087719</v>
      </c>
    </row>
    <row r="300" spans="1:56" x14ac:dyDescent="0.25">
      <c r="A300" s="16" t="s">
        <v>250</v>
      </c>
      <c r="B300" s="16">
        <v>14040</v>
      </c>
      <c r="C300" s="16">
        <v>0</v>
      </c>
      <c r="D300" s="16">
        <v>0</v>
      </c>
      <c r="E300" s="16">
        <v>0</v>
      </c>
      <c r="F300" s="16">
        <v>1</v>
      </c>
      <c r="G300" s="16">
        <v>1</v>
      </c>
      <c r="H300" s="16">
        <v>1</v>
      </c>
      <c r="I300" s="16">
        <v>1</v>
      </c>
      <c r="J300" s="16">
        <v>1</v>
      </c>
      <c r="K300" s="16">
        <v>1</v>
      </c>
      <c r="L300" s="16">
        <v>1</v>
      </c>
      <c r="M300" s="16" t="s">
        <v>797</v>
      </c>
      <c r="N300" s="16" t="s">
        <v>806</v>
      </c>
      <c r="O300" s="16" t="s">
        <v>3</v>
      </c>
      <c r="P300" s="16">
        <v>14040</v>
      </c>
      <c r="Q300" s="16">
        <v>1053660.986</v>
      </c>
      <c r="R300" s="16">
        <v>97578.690259999901</v>
      </c>
      <c r="S300" s="16">
        <v>12050662.0614035</v>
      </c>
      <c r="T300" s="16">
        <v>5666650.2631578902</v>
      </c>
      <c r="U300" s="16">
        <v>6384011.79824562</v>
      </c>
      <c r="V300" s="16">
        <v>0.52976440345901499</v>
      </c>
      <c r="W300" s="16">
        <v>12631557.0724266</v>
      </c>
      <c r="X300" s="16">
        <v>3697840.35603686</v>
      </c>
      <c r="Y300" s="16">
        <v>8933716.71638982</v>
      </c>
      <c r="Z300" s="16">
        <v>0.70725379817909795</v>
      </c>
      <c r="AA300" s="16">
        <v>3206464.8684210498</v>
      </c>
      <c r="AB300" s="16">
        <v>1433745.0438596399</v>
      </c>
      <c r="AC300" s="16">
        <v>1772719.8245614001</v>
      </c>
      <c r="AD300" s="16">
        <v>0.55285802193564504</v>
      </c>
      <c r="AE300" s="16">
        <v>3480949.2317250501</v>
      </c>
      <c r="AF300" s="16">
        <v>1365165.2405874101</v>
      </c>
      <c r="AG300" s="16">
        <v>2115783.9911376298</v>
      </c>
      <c r="AH300" s="16">
        <v>0.60781811232826199</v>
      </c>
      <c r="AI300" s="16">
        <v>7782477.0405298201</v>
      </c>
      <c r="AJ300" s="16">
        <v>964544.31527763605</v>
      </c>
      <c r="AK300" s="16">
        <v>3480949.2317250501</v>
      </c>
      <c r="AL300" s="16">
        <v>3480949.2317250501</v>
      </c>
      <c r="AM300" s="16">
        <v>3480949.2317250501</v>
      </c>
      <c r="AN300" s="16">
        <v>1365165.2405874101</v>
      </c>
      <c r="AO300" s="16">
        <v>1365165.2405874101</v>
      </c>
      <c r="AP300" s="16">
        <v>1365165.2405874101</v>
      </c>
      <c r="AQ300" s="16">
        <v>1365165.2405874101</v>
      </c>
      <c r="AR300" s="16">
        <v>1365165.2405874101</v>
      </c>
      <c r="AS300" s="16">
        <v>1365165.2405874101</v>
      </c>
      <c r="AT300" s="16">
        <v>1365165.2405874101</v>
      </c>
      <c r="AU300" s="16">
        <v>3206464.8684210498</v>
      </c>
      <c r="AV300" s="16">
        <v>3206464.8684210498</v>
      </c>
      <c r="AW300" s="16">
        <v>3206464.8684210498</v>
      </c>
      <c r="AX300" s="16">
        <v>1433745.0438596399</v>
      </c>
      <c r="AY300" s="16">
        <v>1433745.0438596399</v>
      </c>
      <c r="AZ300" s="16">
        <v>1433745.0438596399</v>
      </c>
      <c r="BA300" s="16">
        <v>1433745.0438596399</v>
      </c>
      <c r="BB300" s="16">
        <v>1433745.0438596399</v>
      </c>
      <c r="BC300" s="16">
        <v>1433745.0438596399</v>
      </c>
      <c r="BD300" s="16">
        <v>1433745.0438596399</v>
      </c>
    </row>
    <row r="301" spans="1:56" x14ac:dyDescent="0.25">
      <c r="A301" s="16" t="s">
        <v>776</v>
      </c>
      <c r="B301" s="16">
        <v>14069</v>
      </c>
      <c r="C301" s="16">
        <v>0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 t="s">
        <v>797</v>
      </c>
      <c r="N301" s="16" t="s">
        <v>806</v>
      </c>
      <c r="O301" s="16" t="s">
        <v>3</v>
      </c>
      <c r="P301" s="16">
        <v>14069</v>
      </c>
      <c r="Q301" s="16">
        <v>961660.98600000003</v>
      </c>
      <c r="R301" s="16">
        <v>58547.2141559999</v>
      </c>
      <c r="S301" s="16">
        <v>7048197.5438596504</v>
      </c>
      <c r="T301" s="16">
        <v>5429915.0877192896</v>
      </c>
      <c r="U301" s="16">
        <v>1618282.4561403501</v>
      </c>
      <c r="V301" s="16">
        <v>0.22960231265796299</v>
      </c>
      <c r="W301" s="16">
        <v>4025498.7921684398</v>
      </c>
      <c r="X301" s="16">
        <v>1885751.1672487301</v>
      </c>
      <c r="Y301" s="16">
        <v>2139747.6249197102</v>
      </c>
      <c r="Z301" s="16">
        <v>0.53154844539577595</v>
      </c>
      <c r="AA301" s="16">
        <v>360398.42105263099</v>
      </c>
      <c r="AB301" s="16">
        <v>360398.42105263099</v>
      </c>
      <c r="AC301" s="16">
        <v>0</v>
      </c>
      <c r="AD301" s="16">
        <v>0</v>
      </c>
      <c r="AE301" s="16">
        <v>50205.019479330302</v>
      </c>
      <c r="AF301" s="16">
        <v>50205.019479330302</v>
      </c>
      <c r="AG301" s="16">
        <v>0</v>
      </c>
      <c r="AH301" s="16">
        <v>0</v>
      </c>
      <c r="AI301" s="16">
        <v>1119539.42516371</v>
      </c>
      <c r="AJ301" s="16">
        <v>-1020208.199756</v>
      </c>
      <c r="AK301" s="16">
        <v>50205.019479330302</v>
      </c>
      <c r="AL301" s="16">
        <v>50205.019479330302</v>
      </c>
      <c r="AM301" s="16">
        <v>50205.019479330302</v>
      </c>
      <c r="AN301" s="16">
        <v>50205.019479330302</v>
      </c>
      <c r="AO301" s="16">
        <v>50205.019479330302</v>
      </c>
      <c r="AP301" s="16">
        <v>50205.019479330302</v>
      </c>
      <c r="AQ301" s="16">
        <v>50205.019479330302</v>
      </c>
      <c r="AR301" s="16">
        <v>50205.019479330302</v>
      </c>
      <c r="AS301" s="16">
        <v>50205.019479330302</v>
      </c>
      <c r="AT301" s="16">
        <v>50205.019479330302</v>
      </c>
      <c r="AU301" s="16">
        <v>360398.42105263099</v>
      </c>
      <c r="AV301" s="16">
        <v>360398.42105263099</v>
      </c>
      <c r="AW301" s="16">
        <v>360398.42105263099</v>
      </c>
      <c r="AX301" s="16">
        <v>360398.42105263099</v>
      </c>
      <c r="AY301" s="16">
        <v>360398.42105263099</v>
      </c>
      <c r="AZ301" s="16">
        <v>360398.42105263099</v>
      </c>
      <c r="BA301" s="16">
        <v>360398.42105263099</v>
      </c>
      <c r="BB301" s="16">
        <v>360398.42105263099</v>
      </c>
      <c r="BC301" s="16">
        <v>360398.42105263099</v>
      </c>
      <c r="BD301" s="16">
        <v>360398.42105263099</v>
      </c>
    </row>
    <row r="302" spans="1:56" x14ac:dyDescent="0.25">
      <c r="A302" s="16" t="s">
        <v>470</v>
      </c>
      <c r="B302" s="16">
        <v>14080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 t="s">
        <v>797</v>
      </c>
      <c r="N302" s="16" t="s">
        <v>806</v>
      </c>
      <c r="O302" s="16" t="s">
        <v>3</v>
      </c>
      <c r="P302" s="16">
        <v>14080</v>
      </c>
      <c r="Q302" s="16">
        <v>456000</v>
      </c>
      <c r="R302" s="16">
        <v>58547.2141559999</v>
      </c>
      <c r="S302" s="16">
        <v>5278700.3070175396</v>
      </c>
      <c r="T302" s="16">
        <v>3342803.55263157</v>
      </c>
      <c r="U302" s="16">
        <v>1935896.7543859601</v>
      </c>
      <c r="V302" s="16">
        <v>0.366737386438166</v>
      </c>
      <c r="W302" s="16">
        <v>4680696.6069104401</v>
      </c>
      <c r="X302" s="16">
        <v>1335431.17889169</v>
      </c>
      <c r="Y302" s="16">
        <v>3345265.4280187502</v>
      </c>
      <c r="Z302" s="16">
        <v>0.714693924635042</v>
      </c>
      <c r="AA302" s="16">
        <v>171979.780701754</v>
      </c>
      <c r="AB302" s="16">
        <v>63769.254385964901</v>
      </c>
      <c r="AC302" s="16">
        <v>108210.526315789</v>
      </c>
      <c r="AD302" s="16">
        <v>0.62920493254638499</v>
      </c>
      <c r="AE302" s="16">
        <v>182091.05034753599</v>
      </c>
      <c r="AF302" s="16">
        <v>46735.3583476313</v>
      </c>
      <c r="AG302" s="16">
        <v>135355.691999904</v>
      </c>
      <c r="AH302" s="16">
        <v>0.74334071741344199</v>
      </c>
      <c r="AI302" s="16">
        <v>2830718.2138627502</v>
      </c>
      <c r="AJ302" s="16">
        <v>-379191.52215609502</v>
      </c>
      <c r="AK302" s="16">
        <v>182091.05034753599</v>
      </c>
      <c r="AL302" s="16">
        <v>182091.05034753599</v>
      </c>
      <c r="AM302" s="16">
        <v>182091.05034753599</v>
      </c>
      <c r="AN302" s="16">
        <v>182091.05034753599</v>
      </c>
      <c r="AO302" s="16">
        <v>182091.05034753599</v>
      </c>
      <c r="AP302" s="16">
        <v>182091.05034753599</v>
      </c>
      <c r="AQ302" s="16">
        <v>182091.05034753599</v>
      </c>
      <c r="AR302" s="16">
        <v>182091.05034753599</v>
      </c>
      <c r="AS302" s="16">
        <v>182091.05034753599</v>
      </c>
      <c r="AT302" s="16">
        <v>182091.05034753599</v>
      </c>
      <c r="AU302" s="16">
        <v>171979.780701754</v>
      </c>
      <c r="AV302" s="16">
        <v>171979.780701754</v>
      </c>
      <c r="AW302" s="16">
        <v>171979.780701754</v>
      </c>
      <c r="AX302" s="16">
        <v>171979.780701754</v>
      </c>
      <c r="AY302" s="16">
        <v>171979.780701754</v>
      </c>
      <c r="AZ302" s="16">
        <v>171979.780701754</v>
      </c>
      <c r="BA302" s="16">
        <v>171979.780701754</v>
      </c>
      <c r="BB302" s="16">
        <v>171979.780701754</v>
      </c>
      <c r="BC302" s="16">
        <v>171979.780701754</v>
      </c>
      <c r="BD302" s="16">
        <v>171979.780701754</v>
      </c>
    </row>
    <row r="303" spans="1:56" x14ac:dyDescent="0.25">
      <c r="A303" s="16" t="s">
        <v>409</v>
      </c>
      <c r="B303" s="16">
        <v>14081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 t="s">
        <v>797</v>
      </c>
      <c r="N303" s="16" t="s">
        <v>806</v>
      </c>
      <c r="O303" s="16" t="s">
        <v>3</v>
      </c>
      <c r="P303" s="16">
        <v>14081</v>
      </c>
      <c r="Q303" s="16">
        <v>532646.52399999998</v>
      </c>
      <c r="R303" s="16">
        <v>78062.952207999901</v>
      </c>
      <c r="S303" s="16">
        <v>4350093.0701754298</v>
      </c>
      <c r="T303" s="16">
        <v>2087368.0263157799</v>
      </c>
      <c r="U303" s="16">
        <v>2262725.0438596499</v>
      </c>
      <c r="V303" s="16">
        <v>0.52015554779116302</v>
      </c>
      <c r="W303" s="16">
        <v>4720746.9628167301</v>
      </c>
      <c r="X303" s="16">
        <v>2135238.7585955001</v>
      </c>
      <c r="Y303" s="16">
        <v>2585508.2042212202</v>
      </c>
      <c r="Z303" s="16">
        <v>0.54769048724410496</v>
      </c>
      <c r="AA303" s="16">
        <v>418686.66666666599</v>
      </c>
      <c r="AB303" s="16">
        <v>90965.614035087696</v>
      </c>
      <c r="AC303" s="16">
        <v>327721.05263157899</v>
      </c>
      <c r="AD303" s="16">
        <v>0.78273582304566403</v>
      </c>
      <c r="AE303" s="16">
        <v>337539.28442838002</v>
      </c>
      <c r="AF303" s="16">
        <v>56531.979286463298</v>
      </c>
      <c r="AG303" s="16">
        <v>281007.30514191702</v>
      </c>
      <c r="AH303" s="16">
        <v>0.83251733384989601</v>
      </c>
      <c r="AI303" s="16">
        <v>1974798.72801322</v>
      </c>
      <c r="AJ303" s="16">
        <v>-329702.17106608202</v>
      </c>
      <c r="AK303" s="16">
        <v>337539.28442838002</v>
      </c>
      <c r="AL303" s="16">
        <v>337539.28442838002</v>
      </c>
      <c r="AM303" s="16">
        <v>337539.28442838002</v>
      </c>
      <c r="AN303" s="16">
        <v>337539.28442838002</v>
      </c>
      <c r="AO303" s="16">
        <v>337539.28442838002</v>
      </c>
      <c r="AP303" s="16">
        <v>337539.28442838002</v>
      </c>
      <c r="AQ303" s="16">
        <v>337539.28442838002</v>
      </c>
      <c r="AR303" s="16">
        <v>337539.28442838002</v>
      </c>
      <c r="AS303" s="16">
        <v>337539.28442838002</v>
      </c>
      <c r="AT303" s="16">
        <v>337539.28442838002</v>
      </c>
      <c r="AU303" s="16">
        <v>418686.66666666599</v>
      </c>
      <c r="AV303" s="16">
        <v>418686.66666666599</v>
      </c>
      <c r="AW303" s="16">
        <v>418686.66666666599</v>
      </c>
      <c r="AX303" s="16">
        <v>418686.66666666599</v>
      </c>
      <c r="AY303" s="16">
        <v>418686.66666666599</v>
      </c>
      <c r="AZ303" s="16">
        <v>418686.66666666599</v>
      </c>
      <c r="BA303" s="16">
        <v>418686.66666666599</v>
      </c>
      <c r="BB303" s="16">
        <v>418686.66666666599</v>
      </c>
      <c r="BC303" s="16">
        <v>418686.66666666599</v>
      </c>
      <c r="BD303" s="16">
        <v>418686.66666666599</v>
      </c>
    </row>
    <row r="304" spans="1:56" x14ac:dyDescent="0.25">
      <c r="A304" s="16" t="s">
        <v>388</v>
      </c>
      <c r="B304" s="16">
        <v>14082</v>
      </c>
      <c r="C304" s="16">
        <v>0</v>
      </c>
      <c r="D304" s="16">
        <v>0</v>
      </c>
      <c r="E304" s="16">
        <v>0</v>
      </c>
      <c r="F304" s="16">
        <v>0</v>
      </c>
      <c r="G304" s="16">
        <v>1</v>
      </c>
      <c r="H304" s="16">
        <v>1</v>
      </c>
      <c r="I304" s="16">
        <v>1</v>
      </c>
      <c r="J304" s="16">
        <v>1</v>
      </c>
      <c r="K304" s="16">
        <v>1</v>
      </c>
      <c r="L304" s="16">
        <v>1</v>
      </c>
      <c r="M304" s="16" t="s">
        <v>797</v>
      </c>
      <c r="N304" s="16" t="s">
        <v>806</v>
      </c>
      <c r="O304" s="16" t="s">
        <v>3</v>
      </c>
      <c r="P304" s="16">
        <v>14082</v>
      </c>
      <c r="Q304" s="16">
        <v>109560</v>
      </c>
      <c r="R304" s="16">
        <v>28133.477118120001</v>
      </c>
      <c r="S304" s="16">
        <v>3768951.31578947</v>
      </c>
      <c r="T304" s="16">
        <v>2899331.05263157</v>
      </c>
      <c r="U304" s="16">
        <v>869620.26315789402</v>
      </c>
      <c r="V304" s="16">
        <v>0.23073268670644401</v>
      </c>
      <c r="W304" s="16">
        <v>1930422.3883813501</v>
      </c>
      <c r="X304" s="16">
        <v>1016037.57542068</v>
      </c>
      <c r="Y304" s="16">
        <v>914384.81296066404</v>
      </c>
      <c r="Z304" s="16">
        <v>0.473670849687653</v>
      </c>
      <c r="AA304" s="16">
        <v>529795.57017543796</v>
      </c>
      <c r="AB304" s="16">
        <v>265771.88596491201</v>
      </c>
      <c r="AC304" s="16">
        <v>264023.684210526</v>
      </c>
      <c r="AD304" s="16">
        <v>0.49835011667443002</v>
      </c>
      <c r="AE304" s="16">
        <v>460204.617044807</v>
      </c>
      <c r="AF304" s="16">
        <v>230304.113693238</v>
      </c>
      <c r="AG304" s="16">
        <v>229900.50335156801</v>
      </c>
      <c r="AH304" s="16">
        <v>0.499561488165567</v>
      </c>
      <c r="AI304" s="16">
        <v>776691.33584254398</v>
      </c>
      <c r="AJ304" s="16">
        <v>92207.026233448705</v>
      </c>
      <c r="AK304" s="16">
        <v>460204.617044807</v>
      </c>
      <c r="AL304" s="16">
        <v>460204.617044807</v>
      </c>
      <c r="AM304" s="16">
        <v>460204.617044807</v>
      </c>
      <c r="AN304" s="16">
        <v>460204.617044807</v>
      </c>
      <c r="AO304" s="16">
        <v>230304.113693238</v>
      </c>
      <c r="AP304" s="16">
        <v>230304.113693238</v>
      </c>
      <c r="AQ304" s="16">
        <v>230304.113693238</v>
      </c>
      <c r="AR304" s="16">
        <v>230304.113693238</v>
      </c>
      <c r="AS304" s="16">
        <v>230304.113693238</v>
      </c>
      <c r="AT304" s="16">
        <v>230304.113693238</v>
      </c>
      <c r="AU304" s="16">
        <v>529795.57017543796</v>
      </c>
      <c r="AV304" s="16">
        <v>529795.57017543796</v>
      </c>
      <c r="AW304" s="16">
        <v>529795.57017543796</v>
      </c>
      <c r="AX304" s="16">
        <v>529795.57017543796</v>
      </c>
      <c r="AY304" s="16">
        <v>265771.88596491201</v>
      </c>
      <c r="AZ304" s="16">
        <v>265771.88596491201</v>
      </c>
      <c r="BA304" s="16">
        <v>265771.88596491201</v>
      </c>
      <c r="BB304" s="16">
        <v>265771.88596491201</v>
      </c>
      <c r="BC304" s="16">
        <v>265771.88596491201</v>
      </c>
      <c r="BD304" s="16">
        <v>265771.88596491201</v>
      </c>
    </row>
    <row r="305" spans="1:56" x14ac:dyDescent="0.25">
      <c r="A305" s="16" t="s">
        <v>779</v>
      </c>
      <c r="B305" s="16">
        <v>14095</v>
      </c>
      <c r="C305" s="16">
        <v>0</v>
      </c>
      <c r="D305" s="16">
        <v>0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 t="s">
        <v>797</v>
      </c>
      <c r="N305" s="16" t="s">
        <v>806</v>
      </c>
      <c r="O305" s="16" t="s">
        <v>3</v>
      </c>
      <c r="P305" s="16">
        <v>14095</v>
      </c>
      <c r="Q305" s="16">
        <v>1017807.122</v>
      </c>
      <c r="R305" s="16">
        <v>58547.2141559999</v>
      </c>
      <c r="S305" s="16">
        <v>1064028.2456140299</v>
      </c>
      <c r="T305" s="16">
        <v>713988.33333333302</v>
      </c>
      <c r="U305" s="16">
        <v>350039.91228070098</v>
      </c>
      <c r="V305" s="16">
        <v>0.328976146755106</v>
      </c>
      <c r="W305" s="16">
        <v>1382081.6137397599</v>
      </c>
      <c r="X305" s="16">
        <v>284154.287789686</v>
      </c>
      <c r="Y305" s="16">
        <v>1097927.3259500701</v>
      </c>
      <c r="Z305" s="16">
        <v>0.79440122423682602</v>
      </c>
      <c r="AA305" s="16">
        <v>1274.7807017543801</v>
      </c>
      <c r="AB305" s="16">
        <v>1274.7807017543801</v>
      </c>
      <c r="AC305" s="16">
        <v>0</v>
      </c>
      <c r="AD305" s="16">
        <v>0</v>
      </c>
      <c r="AE305" s="16">
        <v>28.7469410232674</v>
      </c>
      <c r="AF305" s="16">
        <v>28.7469410232674</v>
      </c>
      <c r="AG305" s="16">
        <v>0</v>
      </c>
      <c r="AH305" s="16">
        <v>0</v>
      </c>
      <c r="AI305" s="16">
        <v>21572.989830436301</v>
      </c>
      <c r="AJ305" s="16">
        <v>-1076354.3361196399</v>
      </c>
      <c r="AK305" s="16">
        <v>28.7469410232674</v>
      </c>
      <c r="AL305" s="16">
        <v>28.7469410232674</v>
      </c>
      <c r="AM305" s="16">
        <v>28.7469410232674</v>
      </c>
      <c r="AN305" s="16">
        <v>28.7469410232674</v>
      </c>
      <c r="AO305" s="16">
        <v>28.7469410232674</v>
      </c>
      <c r="AP305" s="16">
        <v>28.7469410232674</v>
      </c>
      <c r="AQ305" s="16">
        <v>28.7469410232674</v>
      </c>
      <c r="AR305" s="16">
        <v>28.7469410232674</v>
      </c>
      <c r="AS305" s="16">
        <v>28.7469410232674</v>
      </c>
      <c r="AT305" s="16">
        <v>28.7469410232674</v>
      </c>
      <c r="AU305" s="16">
        <v>1274.7807017543801</v>
      </c>
      <c r="AV305" s="16">
        <v>1274.7807017543801</v>
      </c>
      <c r="AW305" s="16">
        <v>1274.7807017543801</v>
      </c>
      <c r="AX305" s="16">
        <v>1274.7807017543801</v>
      </c>
      <c r="AY305" s="16">
        <v>1274.7807017543801</v>
      </c>
      <c r="AZ305" s="16">
        <v>1274.7807017543801</v>
      </c>
      <c r="BA305" s="16">
        <v>1274.7807017543801</v>
      </c>
      <c r="BB305" s="16">
        <v>1274.7807017543801</v>
      </c>
      <c r="BC305" s="16">
        <v>1274.7807017543801</v>
      </c>
      <c r="BD305" s="16">
        <v>1274.7807017543801</v>
      </c>
    </row>
    <row r="306" spans="1:56" x14ac:dyDescent="0.25">
      <c r="A306" s="16" t="s">
        <v>317</v>
      </c>
      <c r="B306" s="16">
        <v>14096</v>
      </c>
      <c r="C306" s="16">
        <v>0</v>
      </c>
      <c r="D306" s="16">
        <v>1</v>
      </c>
      <c r="E306" s="16">
        <v>1</v>
      </c>
      <c r="F306" s="16">
        <v>1</v>
      </c>
      <c r="G306" s="16">
        <v>1</v>
      </c>
      <c r="H306" s="16">
        <v>1</v>
      </c>
      <c r="I306" s="16">
        <v>1</v>
      </c>
      <c r="J306" s="16">
        <v>1</v>
      </c>
      <c r="K306" s="16">
        <v>1</v>
      </c>
      <c r="L306" s="16">
        <v>1</v>
      </c>
      <c r="M306" s="16" t="s">
        <v>797</v>
      </c>
      <c r="N306" s="16" t="s">
        <v>806</v>
      </c>
      <c r="O306" s="16" t="s">
        <v>3</v>
      </c>
      <c r="P306" s="16">
        <v>14096</v>
      </c>
      <c r="Q306" s="16">
        <v>109560</v>
      </c>
      <c r="R306" s="16">
        <v>28133.477118120001</v>
      </c>
      <c r="S306" s="16">
        <v>3008243.3333333302</v>
      </c>
      <c r="T306" s="16">
        <v>1927945.7456140299</v>
      </c>
      <c r="U306" s="16">
        <v>1080297.5877192901</v>
      </c>
      <c r="V306" s="16">
        <v>0.35911243473853399</v>
      </c>
      <c r="W306" s="16">
        <v>2633362.27540049</v>
      </c>
      <c r="X306" s="16">
        <v>1345371.76856003</v>
      </c>
      <c r="Y306" s="16">
        <v>1287990.50684046</v>
      </c>
      <c r="Z306" s="16">
        <v>0.489104943467977</v>
      </c>
      <c r="AA306" s="16">
        <v>1445577.01754385</v>
      </c>
      <c r="AB306" s="16">
        <v>736489.868421052</v>
      </c>
      <c r="AC306" s="16">
        <v>709087.14912280603</v>
      </c>
      <c r="AD306" s="16">
        <v>0.49052187501403199</v>
      </c>
      <c r="AE306" s="16">
        <v>1027628.2070875301</v>
      </c>
      <c r="AF306" s="16">
        <v>514548.35893625399</v>
      </c>
      <c r="AG306" s="16">
        <v>513079.84815128398</v>
      </c>
      <c r="AH306" s="16">
        <v>0.49928548536579498</v>
      </c>
      <c r="AI306" s="16">
        <v>1150297.0297223399</v>
      </c>
      <c r="AJ306" s="16">
        <v>375386.37103316397</v>
      </c>
      <c r="AK306" s="16">
        <v>1027628.2070875301</v>
      </c>
      <c r="AL306" s="16">
        <v>514548.35893625399</v>
      </c>
      <c r="AM306" s="16">
        <v>514548.35893625399</v>
      </c>
      <c r="AN306" s="16">
        <v>514548.35893625399</v>
      </c>
      <c r="AO306" s="16">
        <v>514548.35893625399</v>
      </c>
      <c r="AP306" s="16">
        <v>514548.35893625399</v>
      </c>
      <c r="AQ306" s="16">
        <v>514548.35893625399</v>
      </c>
      <c r="AR306" s="16">
        <v>514548.35893625399</v>
      </c>
      <c r="AS306" s="16">
        <v>514548.35893625399</v>
      </c>
      <c r="AT306" s="16">
        <v>514548.35893625399</v>
      </c>
      <c r="AU306" s="16">
        <v>1445577.01754385</v>
      </c>
      <c r="AV306" s="16">
        <v>736489.868421052</v>
      </c>
      <c r="AW306" s="16">
        <v>736489.868421052</v>
      </c>
      <c r="AX306" s="16">
        <v>736489.868421052</v>
      </c>
      <c r="AY306" s="16">
        <v>736489.868421052</v>
      </c>
      <c r="AZ306" s="16">
        <v>736489.868421052</v>
      </c>
      <c r="BA306" s="16">
        <v>736489.868421052</v>
      </c>
      <c r="BB306" s="16">
        <v>736489.868421052</v>
      </c>
      <c r="BC306" s="16">
        <v>736489.868421052</v>
      </c>
      <c r="BD306" s="16">
        <v>736489.868421052</v>
      </c>
    </row>
    <row r="307" spans="1:56" x14ac:dyDescent="0.25">
      <c r="A307" s="16" t="s">
        <v>780</v>
      </c>
      <c r="B307" s="16">
        <v>14099</v>
      </c>
      <c r="C307" s="16">
        <v>0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 t="s">
        <v>797</v>
      </c>
      <c r="N307" s="16" t="s">
        <v>806</v>
      </c>
      <c r="O307" s="16" t="s">
        <v>3</v>
      </c>
      <c r="P307" s="16">
        <v>14099</v>
      </c>
      <c r="Q307" s="16">
        <v>825660.98600000003</v>
      </c>
      <c r="R307" s="16">
        <v>39031.476103999899</v>
      </c>
      <c r="S307" s="16">
        <v>4362641.8859649096</v>
      </c>
      <c r="T307" s="16">
        <v>2646836.0087719299</v>
      </c>
      <c r="U307" s="16">
        <v>1715805.8771929799</v>
      </c>
      <c r="V307" s="16">
        <v>0.39329514593276899</v>
      </c>
      <c r="W307" s="16">
        <v>3100477.9842990902</v>
      </c>
      <c r="X307" s="16">
        <v>1333371.02843201</v>
      </c>
      <c r="Y307" s="16">
        <v>1767106.95586707</v>
      </c>
      <c r="Z307" s="16">
        <v>0.56994662268713203</v>
      </c>
      <c r="AA307" s="16">
        <v>150203.33333333299</v>
      </c>
      <c r="AB307" s="16">
        <v>150203.33333333299</v>
      </c>
      <c r="AC307" s="16">
        <v>0</v>
      </c>
      <c r="AD307" s="16">
        <v>0</v>
      </c>
      <c r="AE307" s="16">
        <v>45475.263011606599</v>
      </c>
      <c r="AF307" s="16">
        <v>45475.263011606599</v>
      </c>
      <c r="AG307" s="16">
        <v>0</v>
      </c>
      <c r="AH307" s="16">
        <v>0</v>
      </c>
      <c r="AI307" s="16">
        <v>902414.49416307604</v>
      </c>
      <c r="AJ307" s="16">
        <v>-864692.46170400002</v>
      </c>
      <c r="AK307" s="16">
        <v>45475.263011606599</v>
      </c>
      <c r="AL307" s="16">
        <v>45475.263011606599</v>
      </c>
      <c r="AM307" s="16">
        <v>45475.263011606599</v>
      </c>
      <c r="AN307" s="16">
        <v>45475.263011606599</v>
      </c>
      <c r="AO307" s="16">
        <v>45475.263011606599</v>
      </c>
      <c r="AP307" s="16">
        <v>45475.263011606599</v>
      </c>
      <c r="AQ307" s="16">
        <v>45475.263011606599</v>
      </c>
      <c r="AR307" s="16">
        <v>45475.263011606599</v>
      </c>
      <c r="AS307" s="16">
        <v>45475.263011606599</v>
      </c>
      <c r="AT307" s="16">
        <v>45475.263011606599</v>
      </c>
      <c r="AU307" s="16">
        <v>150203.33333333299</v>
      </c>
      <c r="AV307" s="16">
        <v>150203.33333333299</v>
      </c>
      <c r="AW307" s="16">
        <v>150203.33333333299</v>
      </c>
      <c r="AX307" s="16">
        <v>150203.33333333299</v>
      </c>
      <c r="AY307" s="16">
        <v>150203.33333333299</v>
      </c>
      <c r="AZ307" s="16">
        <v>150203.33333333299</v>
      </c>
      <c r="BA307" s="16">
        <v>150203.33333333299</v>
      </c>
      <c r="BB307" s="16">
        <v>150203.33333333299</v>
      </c>
      <c r="BC307" s="16">
        <v>150203.33333333299</v>
      </c>
      <c r="BD307" s="16">
        <v>150203.33333333299</v>
      </c>
    </row>
    <row r="308" spans="1:56" x14ac:dyDescent="0.25">
      <c r="A308" s="16" t="s">
        <v>478</v>
      </c>
      <c r="B308" s="16">
        <v>14101</v>
      </c>
      <c r="C308" s="16">
        <v>0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 t="s">
        <v>797</v>
      </c>
      <c r="N308" s="16" t="s">
        <v>806</v>
      </c>
      <c r="O308" s="16" t="s">
        <v>3</v>
      </c>
      <c r="P308" s="16">
        <v>14101</v>
      </c>
      <c r="Q308" s="16">
        <v>2282000</v>
      </c>
      <c r="R308" s="16">
        <v>78062.952207999901</v>
      </c>
      <c r="S308" s="16">
        <v>2305798.5964912199</v>
      </c>
      <c r="T308" s="16">
        <v>1353760.1754385901</v>
      </c>
      <c r="U308" s="16">
        <v>952038.42105262994</v>
      </c>
      <c r="V308" s="16">
        <v>0.41288880238775499</v>
      </c>
      <c r="W308" s="16">
        <v>1705460.3377630699</v>
      </c>
      <c r="X308" s="16">
        <v>719083.3451867</v>
      </c>
      <c r="Y308" s="16">
        <v>986376.99257637002</v>
      </c>
      <c r="Z308" s="16">
        <v>0.57836407610049101</v>
      </c>
      <c r="AA308" s="16">
        <v>85326.315789473607</v>
      </c>
      <c r="AB308" s="16">
        <v>22105.2631578947</v>
      </c>
      <c r="AC308" s="16">
        <v>63221.052631578903</v>
      </c>
      <c r="AD308" s="16">
        <v>0.74093264248704604</v>
      </c>
      <c r="AE308" s="16">
        <v>160582.42041339699</v>
      </c>
      <c r="AF308" s="16">
        <v>41601.663319533</v>
      </c>
      <c r="AG308" s="16">
        <v>118980.757093864</v>
      </c>
      <c r="AH308" s="16">
        <v>0.74093264248704604</v>
      </c>
      <c r="AI308" s="16">
        <v>-1373685.95963163</v>
      </c>
      <c r="AJ308" s="16">
        <v>-2241082.1951141302</v>
      </c>
      <c r="AK308" s="16">
        <v>160582.42041339699</v>
      </c>
      <c r="AL308" s="16">
        <v>160582.42041339699</v>
      </c>
      <c r="AM308" s="16">
        <v>160582.42041339699</v>
      </c>
      <c r="AN308" s="16">
        <v>160582.42041339699</v>
      </c>
      <c r="AO308" s="16">
        <v>160582.42041339699</v>
      </c>
      <c r="AP308" s="16">
        <v>160582.42041339699</v>
      </c>
      <c r="AQ308" s="16">
        <v>160582.42041339699</v>
      </c>
      <c r="AR308" s="16">
        <v>160582.42041339699</v>
      </c>
      <c r="AS308" s="16">
        <v>160582.42041339699</v>
      </c>
      <c r="AT308" s="16">
        <v>160582.42041339699</v>
      </c>
      <c r="AU308" s="16">
        <v>85326.315789473607</v>
      </c>
      <c r="AV308" s="16">
        <v>85326.315789473607</v>
      </c>
      <c r="AW308" s="16">
        <v>85326.315789473607</v>
      </c>
      <c r="AX308" s="16">
        <v>85326.315789473607</v>
      </c>
      <c r="AY308" s="16">
        <v>85326.315789473607</v>
      </c>
      <c r="AZ308" s="16">
        <v>85326.315789473607</v>
      </c>
      <c r="BA308" s="16">
        <v>85326.315789473607</v>
      </c>
      <c r="BB308" s="16">
        <v>85326.315789473607</v>
      </c>
      <c r="BC308" s="16">
        <v>85326.315789473607</v>
      </c>
      <c r="BD308" s="16">
        <v>85326.315789473607</v>
      </c>
    </row>
    <row r="309" spans="1:56" x14ac:dyDescent="0.25">
      <c r="A309" s="16" t="s">
        <v>782</v>
      </c>
      <c r="B309" s="16">
        <v>14109</v>
      </c>
      <c r="C309" s="16">
        <v>0</v>
      </c>
      <c r="D309" s="16">
        <v>0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 t="s">
        <v>797</v>
      </c>
      <c r="N309" s="16" t="s">
        <v>806</v>
      </c>
      <c r="O309" s="16" t="s">
        <v>3</v>
      </c>
      <c r="P309" s="16">
        <v>14109</v>
      </c>
      <c r="Q309" s="16">
        <v>304000</v>
      </c>
      <c r="R309" s="16">
        <v>28133.477118120001</v>
      </c>
      <c r="S309" s="16">
        <v>1999718.8596491199</v>
      </c>
      <c r="T309" s="16">
        <v>1514205.13157894</v>
      </c>
      <c r="U309" s="16">
        <v>485513.72807017399</v>
      </c>
      <c r="V309" s="16">
        <v>0.24279099320759701</v>
      </c>
      <c r="W309" s="16">
        <v>2068596.73666699</v>
      </c>
      <c r="X309" s="16">
        <v>977004.049532959</v>
      </c>
      <c r="Y309" s="16">
        <v>1091592.68713403</v>
      </c>
      <c r="Z309" s="16">
        <v>0.52769719094348499</v>
      </c>
      <c r="AA309" s="16">
        <v>103320.657894736</v>
      </c>
      <c r="AB309" s="16">
        <v>103320.657894736</v>
      </c>
      <c r="AC309" s="16">
        <v>0</v>
      </c>
      <c r="AD309" s="16">
        <v>0</v>
      </c>
      <c r="AE309" s="16">
        <v>4151.55426971409</v>
      </c>
      <c r="AF309" s="16">
        <v>4151.55426971409</v>
      </c>
      <c r="AG309" s="16">
        <v>0</v>
      </c>
      <c r="AH309" s="16">
        <v>0</v>
      </c>
      <c r="AI309" s="16">
        <v>759459.21001591405</v>
      </c>
      <c r="AJ309" s="16">
        <v>-332133.47711812</v>
      </c>
      <c r="AK309" s="16">
        <v>4151.55426971409</v>
      </c>
      <c r="AL309" s="16">
        <v>4151.55426971409</v>
      </c>
      <c r="AM309" s="16">
        <v>4151.55426971409</v>
      </c>
      <c r="AN309" s="16">
        <v>4151.55426971409</v>
      </c>
      <c r="AO309" s="16">
        <v>4151.55426971409</v>
      </c>
      <c r="AP309" s="16">
        <v>4151.55426971409</v>
      </c>
      <c r="AQ309" s="16">
        <v>4151.55426971409</v>
      </c>
      <c r="AR309" s="16">
        <v>4151.55426971409</v>
      </c>
      <c r="AS309" s="16">
        <v>4151.55426971409</v>
      </c>
      <c r="AT309" s="16">
        <v>4151.55426971409</v>
      </c>
      <c r="AU309" s="16">
        <v>103320.657894736</v>
      </c>
      <c r="AV309" s="16">
        <v>103320.657894736</v>
      </c>
      <c r="AW309" s="16">
        <v>103320.657894736</v>
      </c>
      <c r="AX309" s="16">
        <v>103320.657894736</v>
      </c>
      <c r="AY309" s="16">
        <v>103320.657894736</v>
      </c>
      <c r="AZ309" s="16">
        <v>103320.657894736</v>
      </c>
      <c r="BA309" s="16">
        <v>103320.657894736</v>
      </c>
      <c r="BB309" s="16">
        <v>103320.657894736</v>
      </c>
      <c r="BC309" s="16">
        <v>103320.657894736</v>
      </c>
      <c r="BD309" s="16">
        <v>103320.657894736</v>
      </c>
    </row>
    <row r="310" spans="1:56" x14ac:dyDescent="0.25">
      <c r="A310" s="16" t="s">
        <v>399</v>
      </c>
      <c r="B310" s="16">
        <v>14111</v>
      </c>
      <c r="C310" s="16">
        <v>0</v>
      </c>
      <c r="D310" s="16">
        <v>0</v>
      </c>
      <c r="E310" s="16">
        <v>0</v>
      </c>
      <c r="F310" s="16">
        <v>0</v>
      </c>
      <c r="G310" s="16">
        <v>1</v>
      </c>
      <c r="H310" s="16">
        <v>1</v>
      </c>
      <c r="I310" s="16">
        <v>1</v>
      </c>
      <c r="J310" s="16">
        <v>1</v>
      </c>
      <c r="K310" s="16">
        <v>1</v>
      </c>
      <c r="L310" s="16">
        <v>1</v>
      </c>
      <c r="M310" s="16" t="s">
        <v>797</v>
      </c>
      <c r="N310" s="16" t="s">
        <v>806</v>
      </c>
      <c r="O310" s="16" t="s">
        <v>3</v>
      </c>
      <c r="P310" s="16">
        <v>14111</v>
      </c>
      <c r="Q310" s="16">
        <v>109560</v>
      </c>
      <c r="R310" s="16">
        <v>28133.477118120001</v>
      </c>
      <c r="S310" s="16">
        <v>6804681.2280701697</v>
      </c>
      <c r="T310" s="16">
        <v>5660922.9385964898</v>
      </c>
      <c r="U310" s="16">
        <v>1143758.2894736801</v>
      </c>
      <c r="V310" s="16">
        <v>0.168084036729823</v>
      </c>
      <c r="W310" s="16">
        <v>3529971.2787437602</v>
      </c>
      <c r="X310" s="16">
        <v>1891195.78871773</v>
      </c>
      <c r="Y310" s="16">
        <v>1638775.49002603</v>
      </c>
      <c r="Z310" s="16">
        <v>0.46424612571047102</v>
      </c>
      <c r="AA310" s="16">
        <v>997220.48245613999</v>
      </c>
      <c r="AB310" s="16">
        <v>890801.929824561</v>
      </c>
      <c r="AC310" s="16">
        <v>106418.552631578</v>
      </c>
      <c r="AD310" s="16">
        <v>0.106715169316891</v>
      </c>
      <c r="AE310" s="16">
        <v>470906.485735867</v>
      </c>
      <c r="AF310" s="16">
        <v>242730.55249756799</v>
      </c>
      <c r="AG310" s="16">
        <v>228175.93323829799</v>
      </c>
      <c r="AH310" s="16">
        <v>0.48454616818822599</v>
      </c>
      <c r="AI310" s="16">
        <v>1501082.0129079099</v>
      </c>
      <c r="AJ310" s="16">
        <v>90482.456120178205</v>
      </c>
      <c r="AK310" s="16">
        <v>470906.485735867</v>
      </c>
      <c r="AL310" s="16">
        <v>470906.485735867</v>
      </c>
      <c r="AM310" s="16">
        <v>470906.485735867</v>
      </c>
      <c r="AN310" s="16">
        <v>470906.485735867</v>
      </c>
      <c r="AO310" s="16">
        <v>242730.55249756799</v>
      </c>
      <c r="AP310" s="16">
        <v>242730.55249756799</v>
      </c>
      <c r="AQ310" s="16">
        <v>242730.55249756799</v>
      </c>
      <c r="AR310" s="16">
        <v>242730.55249756799</v>
      </c>
      <c r="AS310" s="16">
        <v>242730.55249756799</v>
      </c>
      <c r="AT310" s="16">
        <v>242730.55249756799</v>
      </c>
      <c r="AU310" s="16">
        <v>997220.48245613999</v>
      </c>
      <c r="AV310" s="16">
        <v>997220.48245613999</v>
      </c>
      <c r="AW310" s="16">
        <v>997220.48245613999</v>
      </c>
      <c r="AX310" s="16">
        <v>997220.48245613999</v>
      </c>
      <c r="AY310" s="16">
        <v>890801.929824561</v>
      </c>
      <c r="AZ310" s="16">
        <v>890801.929824561</v>
      </c>
      <c r="BA310" s="16">
        <v>890801.929824561</v>
      </c>
      <c r="BB310" s="16">
        <v>890801.929824561</v>
      </c>
      <c r="BC310" s="16">
        <v>890801.929824561</v>
      </c>
      <c r="BD310" s="16">
        <v>890801.929824561</v>
      </c>
    </row>
    <row r="311" spans="1:56" x14ac:dyDescent="0.25">
      <c r="A311" s="16" t="s">
        <v>908</v>
      </c>
      <c r="B311" s="16">
        <v>14121</v>
      </c>
      <c r="C311" s="16">
        <v>1</v>
      </c>
      <c r="D311" s="16">
        <v>1</v>
      </c>
      <c r="E311" s="16">
        <v>1</v>
      </c>
      <c r="F311" s="16">
        <v>1</v>
      </c>
      <c r="G311" s="16">
        <v>1</v>
      </c>
      <c r="H311" s="16">
        <v>1</v>
      </c>
      <c r="I311" s="16">
        <v>1</v>
      </c>
      <c r="J311" s="16">
        <v>1</v>
      </c>
      <c r="K311" s="16">
        <v>1</v>
      </c>
      <c r="L311" s="16">
        <v>1</v>
      </c>
      <c r="M311" s="16" t="s">
        <v>797</v>
      </c>
      <c r="N311" s="16" t="s">
        <v>806</v>
      </c>
      <c r="O311" s="16" t="s">
        <v>3</v>
      </c>
      <c r="P311" s="16">
        <v>14121</v>
      </c>
      <c r="Q311" s="16">
        <v>532800</v>
      </c>
      <c r="R311" s="16">
        <v>28133.477118120001</v>
      </c>
      <c r="S311" s="16">
        <v>22984482.324561398</v>
      </c>
      <c r="T311" s="16">
        <v>10507007.4561403</v>
      </c>
      <c r="U311" s="16">
        <v>12477474.868420999</v>
      </c>
      <c r="V311" s="16">
        <v>0.54286516843094301</v>
      </c>
      <c r="W311" s="16">
        <v>7905245.7183206901</v>
      </c>
      <c r="X311" s="16">
        <v>2559385.8364700102</v>
      </c>
      <c r="Y311" s="16">
        <v>5345859.8818506803</v>
      </c>
      <c r="Z311" s="16">
        <v>0.67624208940924502</v>
      </c>
      <c r="AA311" s="16">
        <v>17131904.210526299</v>
      </c>
      <c r="AB311" s="16">
        <v>5964621.5350877102</v>
      </c>
      <c r="AC311" s="16">
        <v>11167282.6754386</v>
      </c>
      <c r="AD311" s="16">
        <v>0.65184129786209699</v>
      </c>
      <c r="AE311" s="16">
        <v>5176915.2834658101</v>
      </c>
      <c r="AF311" s="16">
        <v>1458736.87181225</v>
      </c>
      <c r="AG311" s="16">
        <v>3718178.4116535601</v>
      </c>
      <c r="AH311" s="16">
        <v>0.71822276550068198</v>
      </c>
      <c r="AI311" s="16">
        <v>4784926.4047325598</v>
      </c>
      <c r="AJ311" s="16">
        <v>3157244.9345354401</v>
      </c>
      <c r="AK311" s="16">
        <v>1458736.87181225</v>
      </c>
      <c r="AL311" s="16">
        <v>1458736.87181225</v>
      </c>
      <c r="AM311" s="16">
        <v>1458736.87181225</v>
      </c>
      <c r="AN311" s="16">
        <v>1458736.87181225</v>
      </c>
      <c r="AO311" s="16">
        <v>1458736.87181225</v>
      </c>
      <c r="AP311" s="16">
        <v>1458736.87181225</v>
      </c>
      <c r="AQ311" s="16">
        <v>1458736.87181225</v>
      </c>
      <c r="AR311" s="16">
        <v>1458736.87181225</v>
      </c>
      <c r="AS311" s="16">
        <v>1458736.87181225</v>
      </c>
      <c r="AT311" s="16">
        <v>1458736.87181225</v>
      </c>
      <c r="AU311" s="16">
        <v>5964621.5350877102</v>
      </c>
      <c r="AV311" s="16">
        <v>5964621.5350877102</v>
      </c>
      <c r="AW311" s="16">
        <v>5964621.5350877102</v>
      </c>
      <c r="AX311" s="16">
        <v>5964621.5350877102</v>
      </c>
      <c r="AY311" s="16">
        <v>5964621.5350877102</v>
      </c>
      <c r="AZ311" s="16">
        <v>5964621.5350877102</v>
      </c>
      <c r="BA311" s="16">
        <v>5964621.5350877102</v>
      </c>
      <c r="BB311" s="16">
        <v>5964621.5350877102</v>
      </c>
      <c r="BC311" s="16">
        <v>5964621.5350877102</v>
      </c>
      <c r="BD311" s="16">
        <v>5964621.5350877102</v>
      </c>
    </row>
    <row r="312" spans="1:56" x14ac:dyDescent="0.25">
      <c r="A312" s="16" t="s">
        <v>909</v>
      </c>
      <c r="B312" s="16">
        <v>14123</v>
      </c>
      <c r="C312" s="16">
        <v>0</v>
      </c>
      <c r="D312" s="16">
        <v>0</v>
      </c>
      <c r="E312" s="16">
        <v>1</v>
      </c>
      <c r="F312" s="16">
        <v>1</v>
      </c>
      <c r="G312" s="16">
        <v>1</v>
      </c>
      <c r="H312" s="16">
        <v>1</v>
      </c>
      <c r="I312" s="16">
        <v>1</v>
      </c>
      <c r="J312" s="16">
        <v>1</v>
      </c>
      <c r="K312" s="16">
        <v>1</v>
      </c>
      <c r="L312" s="16">
        <v>1</v>
      </c>
      <c r="M312" s="16" t="s">
        <v>797</v>
      </c>
      <c r="N312" s="16" t="s">
        <v>806</v>
      </c>
      <c r="O312" s="16" t="s">
        <v>3</v>
      </c>
      <c r="P312" s="16">
        <v>14123</v>
      </c>
      <c r="Q312" s="16">
        <v>588000</v>
      </c>
      <c r="R312" s="16">
        <v>28133.477118120001</v>
      </c>
      <c r="S312" s="16">
        <v>14656348.991227999</v>
      </c>
      <c r="T312" s="16">
        <v>8285017.0614035102</v>
      </c>
      <c r="U312" s="16">
        <v>6371331.9298245599</v>
      </c>
      <c r="V312" s="16">
        <v>0.43471480746247498</v>
      </c>
      <c r="W312" s="16">
        <v>5698927.5958507499</v>
      </c>
      <c r="X312" s="16">
        <v>2927208.4751246902</v>
      </c>
      <c r="Y312" s="16">
        <v>2771719.1207260499</v>
      </c>
      <c r="Z312" s="16">
        <v>0.48635801632996201</v>
      </c>
      <c r="AA312" s="16">
        <v>10384665.219298201</v>
      </c>
      <c r="AB312" s="16">
        <v>5455276.6666666605</v>
      </c>
      <c r="AC312" s="16">
        <v>4929388.5526315803</v>
      </c>
      <c r="AD312" s="16">
        <v>0.47467958268612198</v>
      </c>
      <c r="AE312" s="16">
        <v>3025503.72571227</v>
      </c>
      <c r="AF312" s="16">
        <v>1305884.2726599399</v>
      </c>
      <c r="AG312" s="16">
        <v>1719619.4530523301</v>
      </c>
      <c r="AH312" s="16">
        <v>0.56837459443137595</v>
      </c>
      <c r="AI312" s="16">
        <v>2155585.6436079298</v>
      </c>
      <c r="AJ312" s="16">
        <v>1103485.97593421</v>
      </c>
      <c r="AK312" s="16">
        <v>3025503.72571227</v>
      </c>
      <c r="AL312" s="16">
        <v>3025503.72571227</v>
      </c>
      <c r="AM312" s="16">
        <v>1305884.2726599399</v>
      </c>
      <c r="AN312" s="16">
        <v>1305884.2726599399</v>
      </c>
      <c r="AO312" s="16">
        <v>1305884.2726599399</v>
      </c>
      <c r="AP312" s="16">
        <v>1305884.2726599399</v>
      </c>
      <c r="AQ312" s="16">
        <v>1305884.2726599399</v>
      </c>
      <c r="AR312" s="16">
        <v>1305884.2726599399</v>
      </c>
      <c r="AS312" s="16">
        <v>1305884.2726599399</v>
      </c>
      <c r="AT312" s="16">
        <v>1305884.2726599399</v>
      </c>
      <c r="AU312" s="16">
        <v>10384665.219298201</v>
      </c>
      <c r="AV312" s="16">
        <v>10384665.219298201</v>
      </c>
      <c r="AW312" s="16">
        <v>5455276.6666666605</v>
      </c>
      <c r="AX312" s="16">
        <v>5455276.6666666605</v>
      </c>
      <c r="AY312" s="16">
        <v>5455276.6666666605</v>
      </c>
      <c r="AZ312" s="16">
        <v>5455276.6666666605</v>
      </c>
      <c r="BA312" s="16">
        <v>5455276.6666666605</v>
      </c>
      <c r="BB312" s="16">
        <v>5455276.6666666605</v>
      </c>
      <c r="BC312" s="16">
        <v>5455276.6666666605</v>
      </c>
      <c r="BD312" s="16">
        <v>5455276.6666666605</v>
      </c>
    </row>
    <row r="313" spans="1:56" x14ac:dyDescent="0.25">
      <c r="A313" s="16" t="s">
        <v>786</v>
      </c>
      <c r="B313" s="16">
        <v>14144</v>
      </c>
      <c r="C313" s="16">
        <v>0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 t="s">
        <v>797</v>
      </c>
      <c r="N313" s="16" t="s">
        <v>806</v>
      </c>
      <c r="O313" s="16" t="s">
        <v>3</v>
      </c>
      <c r="P313" s="16">
        <v>14144</v>
      </c>
      <c r="Q313" s="16">
        <v>1053660.986</v>
      </c>
      <c r="R313" s="16">
        <v>97578.690259999901</v>
      </c>
      <c r="S313" s="16">
        <v>5062728.0263157897</v>
      </c>
      <c r="T313" s="16">
        <v>2821752.5877192998</v>
      </c>
      <c r="U313" s="16">
        <v>2240975.4385964898</v>
      </c>
      <c r="V313" s="16">
        <v>0.44264187745184402</v>
      </c>
      <c r="W313" s="16">
        <v>3459543.8121407698</v>
      </c>
      <c r="X313" s="16">
        <v>957583.34258196596</v>
      </c>
      <c r="Y313" s="16">
        <v>2501960.4695588099</v>
      </c>
      <c r="Z313" s="16">
        <v>0.72320531417423795</v>
      </c>
      <c r="AA313" s="16">
        <v>198441.096491228</v>
      </c>
      <c r="AB313" s="16">
        <v>198441.096491228</v>
      </c>
      <c r="AC313" s="16">
        <v>0</v>
      </c>
      <c r="AD313" s="16">
        <v>0</v>
      </c>
      <c r="AE313" s="16">
        <v>4440.3016029411901</v>
      </c>
      <c r="AF313" s="16">
        <v>4440.3016029411901</v>
      </c>
      <c r="AG313" s="16">
        <v>0</v>
      </c>
      <c r="AH313" s="16">
        <v>0</v>
      </c>
      <c r="AI313" s="16">
        <v>1350720.79369881</v>
      </c>
      <c r="AJ313" s="16">
        <v>-1151239.6758600001</v>
      </c>
      <c r="AK313" s="16">
        <v>4440.3016029411901</v>
      </c>
      <c r="AL313" s="16">
        <v>4440.3016029411901</v>
      </c>
      <c r="AM313" s="16">
        <v>4440.3016029411901</v>
      </c>
      <c r="AN313" s="16">
        <v>4440.3016029411901</v>
      </c>
      <c r="AO313" s="16">
        <v>4440.3016029411901</v>
      </c>
      <c r="AP313" s="16">
        <v>4440.3016029411901</v>
      </c>
      <c r="AQ313" s="16">
        <v>4440.3016029411901</v>
      </c>
      <c r="AR313" s="16">
        <v>4440.3016029411901</v>
      </c>
      <c r="AS313" s="16">
        <v>4440.3016029411901</v>
      </c>
      <c r="AT313" s="16">
        <v>4440.3016029411901</v>
      </c>
      <c r="AU313" s="16">
        <v>198441.096491228</v>
      </c>
      <c r="AV313" s="16">
        <v>198441.096491228</v>
      </c>
      <c r="AW313" s="16">
        <v>198441.096491228</v>
      </c>
      <c r="AX313" s="16">
        <v>198441.096491228</v>
      </c>
      <c r="AY313" s="16">
        <v>198441.096491228</v>
      </c>
      <c r="AZ313" s="16">
        <v>198441.096491228</v>
      </c>
      <c r="BA313" s="16">
        <v>198441.096491228</v>
      </c>
      <c r="BB313" s="16">
        <v>198441.096491228</v>
      </c>
      <c r="BC313" s="16">
        <v>198441.096491228</v>
      </c>
      <c r="BD313" s="16">
        <v>198441.096491228</v>
      </c>
    </row>
    <row r="314" spans="1:56" x14ac:dyDescent="0.25">
      <c r="A314" s="16" t="s">
        <v>787</v>
      </c>
      <c r="B314" s="16">
        <v>14145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 t="s">
        <v>797</v>
      </c>
      <c r="N314" s="16" t="s">
        <v>806</v>
      </c>
      <c r="O314" s="16" t="s">
        <v>3</v>
      </c>
      <c r="P314" s="16">
        <v>14145</v>
      </c>
      <c r="Q314" s="16">
        <v>608862.03200000001</v>
      </c>
      <c r="R314" s="16">
        <v>97578.690259999901</v>
      </c>
      <c r="S314" s="16">
        <v>1929672.1929824499</v>
      </c>
      <c r="T314" s="16">
        <v>1488536.2280701699</v>
      </c>
      <c r="U314" s="16">
        <v>441135.96491227997</v>
      </c>
      <c r="V314" s="16">
        <v>0.22860668590060901</v>
      </c>
      <c r="W314" s="16">
        <v>645510.37605419301</v>
      </c>
      <c r="X314" s="16">
        <v>364741.327487748</v>
      </c>
      <c r="Y314" s="16">
        <v>280769.04856644402</v>
      </c>
      <c r="Z314" s="16">
        <v>0.43495667766442397</v>
      </c>
      <c r="AA314" s="16">
        <v>1665.7017543859599</v>
      </c>
      <c r="AB314" s="16">
        <v>1665.7017543859599</v>
      </c>
      <c r="AC314" s="16">
        <v>0</v>
      </c>
      <c r="AD314" s="16">
        <v>0</v>
      </c>
      <c r="AE314" s="16">
        <v>34.858196531294702</v>
      </c>
      <c r="AF314" s="16">
        <v>34.858196531294702</v>
      </c>
      <c r="AG314" s="16">
        <v>0</v>
      </c>
      <c r="AH314" s="16">
        <v>0</v>
      </c>
      <c r="AI314" s="16">
        <v>-425671.673693555</v>
      </c>
      <c r="AJ314" s="16">
        <v>-706440.72225999995</v>
      </c>
      <c r="AK314" s="16">
        <v>34.858196531294702</v>
      </c>
      <c r="AL314" s="16">
        <v>34.858196531294702</v>
      </c>
      <c r="AM314" s="16">
        <v>34.858196531294702</v>
      </c>
      <c r="AN314" s="16">
        <v>34.858196531294702</v>
      </c>
      <c r="AO314" s="16">
        <v>34.858196531294702</v>
      </c>
      <c r="AP314" s="16">
        <v>34.858196531294702</v>
      </c>
      <c r="AQ314" s="16">
        <v>34.858196531294702</v>
      </c>
      <c r="AR314" s="16">
        <v>34.858196531294702</v>
      </c>
      <c r="AS314" s="16">
        <v>34.858196531294702</v>
      </c>
      <c r="AT314" s="16">
        <v>34.858196531294702</v>
      </c>
      <c r="AU314" s="16">
        <v>1665.7017543859599</v>
      </c>
      <c r="AV314" s="16">
        <v>1665.7017543859599</v>
      </c>
      <c r="AW314" s="16">
        <v>1665.7017543859599</v>
      </c>
      <c r="AX314" s="16">
        <v>1665.7017543859599</v>
      </c>
      <c r="AY314" s="16">
        <v>1665.7017543859599</v>
      </c>
      <c r="AZ314" s="16">
        <v>1665.7017543859599</v>
      </c>
      <c r="BA314" s="16">
        <v>1665.7017543859599</v>
      </c>
      <c r="BB314" s="16">
        <v>1665.7017543859599</v>
      </c>
      <c r="BC314" s="16">
        <v>1665.7017543859599</v>
      </c>
      <c r="BD314" s="16">
        <v>1665.7017543859599</v>
      </c>
    </row>
    <row r="315" spans="1:56" x14ac:dyDescent="0.25">
      <c r="A315" s="16" t="s">
        <v>867</v>
      </c>
      <c r="B315" s="16">
        <v>14266</v>
      </c>
      <c r="C315" s="16">
        <v>0</v>
      </c>
      <c r="D315" s="16">
        <v>0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 t="s">
        <v>797</v>
      </c>
      <c r="N315" s="16" t="s">
        <v>806</v>
      </c>
      <c r="O315" s="16" t="s">
        <v>3</v>
      </c>
      <c r="P315" s="16">
        <v>14266</v>
      </c>
      <c r="Q315" s="16">
        <v>1894310.1710000001</v>
      </c>
      <c r="R315" s="16">
        <v>136610.16636399899</v>
      </c>
      <c r="S315" s="16">
        <v>19873.333333333299</v>
      </c>
      <c r="T315" s="16">
        <v>19873.333333333299</v>
      </c>
      <c r="U315" s="16">
        <v>0</v>
      </c>
      <c r="V315" s="16">
        <v>0</v>
      </c>
      <c r="W315" s="16">
        <v>652.47458392951296</v>
      </c>
      <c r="X315" s="16">
        <v>652.47458392951296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0</v>
      </c>
      <c r="AI315" s="16">
        <v>-2030920.3370246</v>
      </c>
      <c r="AJ315" s="16">
        <v>-2030920.3370246</v>
      </c>
      <c r="AK315" s="16">
        <v>0</v>
      </c>
      <c r="AL315" s="16">
        <v>0</v>
      </c>
      <c r="AM315" s="16">
        <v>0</v>
      </c>
      <c r="AN315" s="16">
        <v>0</v>
      </c>
      <c r="AO315" s="16">
        <v>0</v>
      </c>
      <c r="AP315" s="16">
        <v>0</v>
      </c>
      <c r="AQ315" s="16">
        <v>0</v>
      </c>
      <c r="AR315" s="16">
        <v>0</v>
      </c>
      <c r="AS315" s="16">
        <v>0</v>
      </c>
      <c r="AT315" s="16">
        <v>0</v>
      </c>
      <c r="AU315" s="16">
        <v>0</v>
      </c>
      <c r="AV315" s="16">
        <v>0</v>
      </c>
      <c r="AW315" s="16">
        <v>0</v>
      </c>
      <c r="AX315" s="16">
        <v>0</v>
      </c>
      <c r="AY315" s="16">
        <v>0</v>
      </c>
      <c r="AZ315" s="16">
        <v>0</v>
      </c>
      <c r="BA315" s="16">
        <v>0</v>
      </c>
      <c r="BB315" s="16">
        <v>0</v>
      </c>
      <c r="BC315" s="16">
        <v>0</v>
      </c>
      <c r="BD315" s="16">
        <v>0</v>
      </c>
    </row>
    <row r="316" spans="1:56" x14ac:dyDescent="0.25">
      <c r="A316" s="16" t="s">
        <v>868</v>
      </c>
      <c r="B316" s="16">
        <v>14267</v>
      </c>
      <c r="C316" s="16">
        <v>0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 t="s">
        <v>797</v>
      </c>
      <c r="N316" s="16" t="s">
        <v>806</v>
      </c>
      <c r="O316" s="16" t="s">
        <v>3</v>
      </c>
      <c r="P316" s="16">
        <v>14267</v>
      </c>
      <c r="Q316" s="16">
        <v>1286190.4129999999</v>
      </c>
      <c r="R316" s="16">
        <v>78062.952207999901</v>
      </c>
      <c r="S316" s="16">
        <v>143645.614035087</v>
      </c>
      <c r="T316" s="16">
        <v>143645.614035087</v>
      </c>
      <c r="U316" s="16">
        <v>0</v>
      </c>
      <c r="V316" s="16">
        <v>0</v>
      </c>
      <c r="W316" s="16">
        <v>10888.6074028446</v>
      </c>
      <c r="X316" s="16">
        <v>10888.6074028446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0</v>
      </c>
      <c r="AG316" s="16">
        <v>0</v>
      </c>
      <c r="AH316" s="16">
        <v>0</v>
      </c>
      <c r="AI316" s="16">
        <v>-1364253.3650867799</v>
      </c>
      <c r="AJ316" s="16">
        <v>-1364253.3650867799</v>
      </c>
      <c r="AK316" s="16">
        <v>0</v>
      </c>
      <c r="AL316" s="16">
        <v>0</v>
      </c>
      <c r="AM316" s="16">
        <v>0</v>
      </c>
      <c r="AN316" s="16">
        <v>0</v>
      </c>
      <c r="AO316" s="16">
        <v>0</v>
      </c>
      <c r="AP316" s="16">
        <v>0</v>
      </c>
      <c r="AQ316" s="16">
        <v>0</v>
      </c>
      <c r="AR316" s="16">
        <v>0</v>
      </c>
      <c r="AS316" s="16">
        <v>0</v>
      </c>
      <c r="AT316" s="16">
        <v>0</v>
      </c>
      <c r="AU316" s="16">
        <v>0</v>
      </c>
      <c r="AV316" s="16">
        <v>0</v>
      </c>
      <c r="AW316" s="16">
        <v>0</v>
      </c>
      <c r="AX316" s="16">
        <v>0</v>
      </c>
      <c r="AY316" s="16">
        <v>0</v>
      </c>
      <c r="AZ316" s="16">
        <v>0</v>
      </c>
      <c r="BA316" s="16">
        <v>0</v>
      </c>
      <c r="BB316" s="16">
        <v>0</v>
      </c>
      <c r="BC316" s="16">
        <v>0</v>
      </c>
      <c r="BD316" s="16">
        <v>0</v>
      </c>
    </row>
    <row r="317" spans="1:56" x14ac:dyDescent="0.25">
      <c r="A317" s="16" t="s">
        <v>869</v>
      </c>
      <c r="B317" s="16">
        <v>14268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 t="s">
        <v>797</v>
      </c>
      <c r="N317" s="16" t="s">
        <v>806</v>
      </c>
      <c r="O317" s="16" t="s">
        <v>3</v>
      </c>
      <c r="P317" s="16">
        <v>14268</v>
      </c>
      <c r="Q317" s="16">
        <v>963333.33299999998</v>
      </c>
      <c r="R317" s="16">
        <v>39031.476103999899</v>
      </c>
      <c r="S317" s="16">
        <v>34630.4824561403</v>
      </c>
      <c r="T317" s="16">
        <v>34630.4824561403</v>
      </c>
      <c r="U317" s="16">
        <v>0</v>
      </c>
      <c r="V317" s="16">
        <v>0</v>
      </c>
      <c r="W317" s="16">
        <v>1033.9535768219</v>
      </c>
      <c r="X317" s="16">
        <v>1033.9535768219</v>
      </c>
      <c r="Y317" s="16">
        <v>0</v>
      </c>
      <c r="Z317" s="16">
        <v>0</v>
      </c>
      <c r="AA317" s="16">
        <v>0</v>
      </c>
      <c r="AB317" s="16">
        <v>0</v>
      </c>
      <c r="AC317" s="16">
        <v>0</v>
      </c>
      <c r="AD317" s="16">
        <v>0</v>
      </c>
      <c r="AE317" s="16">
        <v>0</v>
      </c>
      <c r="AF317" s="16">
        <v>0</v>
      </c>
      <c r="AG317" s="16">
        <v>0</v>
      </c>
      <c r="AH317" s="16">
        <v>0</v>
      </c>
      <c r="AI317" s="16">
        <v>-1002364.80943733</v>
      </c>
      <c r="AJ317" s="16">
        <v>-1002364.80943733</v>
      </c>
      <c r="AK317" s="16">
        <v>0</v>
      </c>
      <c r="AL317" s="16">
        <v>0</v>
      </c>
      <c r="AM317" s="16">
        <v>0</v>
      </c>
      <c r="AN317" s="16">
        <v>0</v>
      </c>
      <c r="AO317" s="16">
        <v>0</v>
      </c>
      <c r="AP317" s="16">
        <v>0</v>
      </c>
      <c r="AQ317" s="16">
        <v>0</v>
      </c>
      <c r="AR317" s="16">
        <v>0</v>
      </c>
      <c r="AS317" s="16">
        <v>0</v>
      </c>
      <c r="AT317" s="16">
        <v>0</v>
      </c>
      <c r="AU317" s="16">
        <v>0</v>
      </c>
      <c r="AV317" s="16">
        <v>0</v>
      </c>
      <c r="AW317" s="16">
        <v>0</v>
      </c>
      <c r="AX317" s="16">
        <v>0</v>
      </c>
      <c r="AY317" s="16">
        <v>0</v>
      </c>
      <c r="AZ317" s="16">
        <v>0</v>
      </c>
      <c r="BA317" s="16">
        <v>0</v>
      </c>
      <c r="BB317" s="16">
        <v>0</v>
      </c>
      <c r="BC317" s="16">
        <v>0</v>
      </c>
      <c r="BD317" s="16">
        <v>0</v>
      </c>
    </row>
    <row r="318" spans="1:56" x14ac:dyDescent="0.25">
      <c r="A318" s="16" t="s">
        <v>463</v>
      </c>
      <c r="B318" s="16">
        <v>14274</v>
      </c>
      <c r="C318" s="16">
        <v>0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 t="s">
        <v>797</v>
      </c>
      <c r="N318" s="16" t="s">
        <v>806</v>
      </c>
      <c r="O318" s="16" t="s">
        <v>3</v>
      </c>
      <c r="P318" s="16">
        <v>14274</v>
      </c>
      <c r="Q318" s="16">
        <v>771018.81900000002</v>
      </c>
      <c r="R318" s="16">
        <v>58547.2141559999</v>
      </c>
      <c r="S318" s="16">
        <v>5370991.5350877102</v>
      </c>
      <c r="T318" s="16">
        <v>4724456.8859649096</v>
      </c>
      <c r="U318" s="16">
        <v>646534.64912280603</v>
      </c>
      <c r="V318" s="16">
        <v>0.12037528730013999</v>
      </c>
      <c r="W318" s="16">
        <v>6309184.7201595902</v>
      </c>
      <c r="X318" s="16">
        <v>5194360.5832619602</v>
      </c>
      <c r="Y318" s="16">
        <v>1114824.13689762</v>
      </c>
      <c r="Z318" s="16">
        <v>0.17669860470806201</v>
      </c>
      <c r="AA318" s="16">
        <v>1369605.96491228</v>
      </c>
      <c r="AB318" s="16">
        <v>1284704.16666666</v>
      </c>
      <c r="AC318" s="16">
        <v>84901.7982456139</v>
      </c>
      <c r="AD318" s="16">
        <v>6.1989944860565499E-2</v>
      </c>
      <c r="AE318" s="16">
        <v>1269176.39704043</v>
      </c>
      <c r="AF318" s="16">
        <v>1091580.8776477301</v>
      </c>
      <c r="AG318" s="16">
        <v>177595.519392705</v>
      </c>
      <c r="AH318" s="16">
        <v>0.13992973695920899</v>
      </c>
      <c r="AI318" s="16">
        <v>285258.10374162701</v>
      </c>
      <c r="AJ318" s="16">
        <v>-651970.51376329397</v>
      </c>
      <c r="AK318" s="16">
        <v>1269176.39704043</v>
      </c>
      <c r="AL318" s="16">
        <v>1269176.39704043</v>
      </c>
      <c r="AM318" s="16">
        <v>1269176.39704043</v>
      </c>
      <c r="AN318" s="16">
        <v>1269176.39704043</v>
      </c>
      <c r="AO318" s="16">
        <v>1269176.39704043</v>
      </c>
      <c r="AP318" s="16">
        <v>1269176.39704043</v>
      </c>
      <c r="AQ318" s="16">
        <v>1269176.39704043</v>
      </c>
      <c r="AR318" s="16">
        <v>1269176.39704043</v>
      </c>
      <c r="AS318" s="16">
        <v>1269176.39704043</v>
      </c>
      <c r="AT318" s="16">
        <v>1269176.39704043</v>
      </c>
      <c r="AU318" s="16">
        <v>1369605.96491228</v>
      </c>
      <c r="AV318" s="16">
        <v>1369605.96491228</v>
      </c>
      <c r="AW318" s="16">
        <v>1369605.96491228</v>
      </c>
      <c r="AX318" s="16">
        <v>1369605.96491228</v>
      </c>
      <c r="AY318" s="16">
        <v>1369605.96491228</v>
      </c>
      <c r="AZ318" s="16">
        <v>1369605.96491228</v>
      </c>
      <c r="BA318" s="16">
        <v>1369605.96491228</v>
      </c>
      <c r="BB318" s="16">
        <v>1369605.96491228</v>
      </c>
      <c r="BC318" s="16">
        <v>1369605.96491228</v>
      </c>
      <c r="BD318" s="16">
        <v>1369605.96491228</v>
      </c>
    </row>
    <row r="319" spans="1:56" x14ac:dyDescent="0.25">
      <c r="A319" s="16" t="s">
        <v>436</v>
      </c>
      <c r="B319" s="16">
        <v>14275</v>
      </c>
      <c r="C319" s="16">
        <v>0</v>
      </c>
      <c r="D319" s="16">
        <v>0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 t="s">
        <v>797</v>
      </c>
      <c r="N319" s="16" t="s">
        <v>806</v>
      </c>
      <c r="O319" s="16" t="s">
        <v>3</v>
      </c>
      <c r="P319" s="16">
        <v>14275</v>
      </c>
      <c r="Q319" s="16">
        <v>1064512.797</v>
      </c>
      <c r="R319" s="16">
        <v>58547.2141559999</v>
      </c>
      <c r="S319" s="16">
        <v>4784987.7631578902</v>
      </c>
      <c r="T319" s="16">
        <v>3321833.9473684202</v>
      </c>
      <c r="U319" s="16">
        <v>1463153.81578947</v>
      </c>
      <c r="V319" s="16">
        <v>0.30578005382898799</v>
      </c>
      <c r="W319" s="16">
        <v>3353489.62353282</v>
      </c>
      <c r="X319" s="16">
        <v>1497139.2833787401</v>
      </c>
      <c r="Y319" s="16">
        <v>1856350.3401540699</v>
      </c>
      <c r="Z319" s="16">
        <v>0.55355780054522896</v>
      </c>
      <c r="AA319" s="16">
        <v>381651.35964912199</v>
      </c>
      <c r="AB319" s="16">
        <v>216399.95614035</v>
      </c>
      <c r="AC319" s="16">
        <v>165251.40350877101</v>
      </c>
      <c r="AD319" s="16">
        <v>0.43299047502594601</v>
      </c>
      <c r="AE319" s="16">
        <v>366470.39509789902</v>
      </c>
      <c r="AF319" s="16">
        <v>150897.59123169599</v>
      </c>
      <c r="AG319" s="16">
        <v>215572.803866203</v>
      </c>
      <c r="AH319" s="16">
        <v>0.58824070579729903</v>
      </c>
      <c r="AI319" s="16">
        <v>733290.32903443801</v>
      </c>
      <c r="AJ319" s="16">
        <v>-907487.20725343598</v>
      </c>
      <c r="AK319" s="16">
        <v>366470.39509789902</v>
      </c>
      <c r="AL319" s="16">
        <v>366470.39509789902</v>
      </c>
      <c r="AM319" s="16">
        <v>366470.39509789902</v>
      </c>
      <c r="AN319" s="16">
        <v>366470.39509789902</v>
      </c>
      <c r="AO319" s="16">
        <v>366470.39509789902</v>
      </c>
      <c r="AP319" s="16">
        <v>366470.39509789902</v>
      </c>
      <c r="AQ319" s="16">
        <v>366470.39509789902</v>
      </c>
      <c r="AR319" s="16">
        <v>366470.39509789902</v>
      </c>
      <c r="AS319" s="16">
        <v>366470.39509789902</v>
      </c>
      <c r="AT319" s="16">
        <v>366470.39509789902</v>
      </c>
      <c r="AU319" s="16">
        <v>381651.35964912199</v>
      </c>
      <c r="AV319" s="16">
        <v>381651.35964912199</v>
      </c>
      <c r="AW319" s="16">
        <v>381651.35964912199</v>
      </c>
      <c r="AX319" s="16">
        <v>381651.35964912199</v>
      </c>
      <c r="AY319" s="16">
        <v>381651.35964912199</v>
      </c>
      <c r="AZ319" s="16">
        <v>381651.35964912199</v>
      </c>
      <c r="BA319" s="16">
        <v>381651.35964912199</v>
      </c>
      <c r="BB319" s="16">
        <v>381651.35964912199</v>
      </c>
      <c r="BC319" s="16">
        <v>381651.35964912199</v>
      </c>
      <c r="BD319" s="16">
        <v>381651.35964912199</v>
      </c>
    </row>
    <row r="320" spans="1:56" x14ac:dyDescent="0.25">
      <c r="A320" s="16" t="s">
        <v>871</v>
      </c>
      <c r="B320" s="16">
        <v>14355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 t="s">
        <v>797</v>
      </c>
      <c r="N320" s="16" t="s">
        <v>806</v>
      </c>
      <c r="O320" s="16" t="s">
        <v>3</v>
      </c>
      <c r="P320" s="16">
        <v>14355</v>
      </c>
      <c r="Q320" s="16">
        <v>1512197.8859999999</v>
      </c>
      <c r="R320" s="16">
        <v>136610.16636399899</v>
      </c>
      <c r="S320" s="16">
        <v>161296.31578947301</v>
      </c>
      <c r="T320" s="16">
        <v>161296.31578947301</v>
      </c>
      <c r="U320" s="16">
        <v>0</v>
      </c>
      <c r="V320" s="16">
        <v>0</v>
      </c>
      <c r="W320" s="16">
        <v>99782.6591535466</v>
      </c>
      <c r="X320" s="16">
        <v>99782.6591535466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6">
        <v>-1648808.0521458101</v>
      </c>
      <c r="AJ320" s="16">
        <v>-1648808.0521458101</v>
      </c>
      <c r="AK320" s="16">
        <v>0</v>
      </c>
      <c r="AL320" s="16">
        <v>0</v>
      </c>
      <c r="AM320" s="16">
        <v>0</v>
      </c>
      <c r="AN320" s="16">
        <v>0</v>
      </c>
      <c r="AO320" s="16">
        <v>0</v>
      </c>
      <c r="AP320" s="16">
        <v>0</v>
      </c>
      <c r="AQ320" s="16">
        <v>0</v>
      </c>
      <c r="AR320" s="16">
        <v>0</v>
      </c>
      <c r="AS320" s="16">
        <v>0</v>
      </c>
      <c r="AT320" s="16">
        <v>0</v>
      </c>
      <c r="AU320" s="16">
        <v>0</v>
      </c>
      <c r="AV320" s="16">
        <v>0</v>
      </c>
      <c r="AW320" s="16">
        <v>0</v>
      </c>
      <c r="AX320" s="16">
        <v>0</v>
      </c>
      <c r="AY320" s="16">
        <v>0</v>
      </c>
      <c r="AZ320" s="16">
        <v>0</v>
      </c>
      <c r="BA320" s="16">
        <v>0</v>
      </c>
      <c r="BB320" s="16">
        <v>0</v>
      </c>
      <c r="BC320" s="16">
        <v>0</v>
      </c>
      <c r="BD320" s="16">
        <v>0</v>
      </c>
    </row>
    <row r="321" spans="1:56" x14ac:dyDescent="0.25">
      <c r="A321" s="16" t="s">
        <v>872</v>
      </c>
      <c r="B321" s="16">
        <v>14356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 t="s">
        <v>797</v>
      </c>
      <c r="N321" s="16" t="s">
        <v>806</v>
      </c>
      <c r="O321" s="16" t="s">
        <v>3</v>
      </c>
      <c r="P321" s="16">
        <v>14356</v>
      </c>
      <c r="Q321" s="16">
        <v>532000</v>
      </c>
      <c r="R321" s="16">
        <v>78062.952207999901</v>
      </c>
      <c r="S321" s="16">
        <v>62944.078947368398</v>
      </c>
      <c r="T321" s="16">
        <v>62944.078947368398</v>
      </c>
      <c r="U321" s="16">
        <v>0</v>
      </c>
      <c r="V321" s="16">
        <v>0</v>
      </c>
      <c r="W321" s="16">
        <v>25605.496362342401</v>
      </c>
      <c r="X321" s="16">
        <v>25605.496362342401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>
        <v>-610062.952208</v>
      </c>
      <c r="AJ321" s="16">
        <v>-610062.952208</v>
      </c>
      <c r="AK321" s="16">
        <v>0</v>
      </c>
      <c r="AL321" s="16">
        <v>0</v>
      </c>
      <c r="AM321" s="16">
        <v>0</v>
      </c>
      <c r="AN321" s="16">
        <v>0</v>
      </c>
      <c r="AO321" s="16">
        <v>0</v>
      </c>
      <c r="AP321" s="16">
        <v>0</v>
      </c>
      <c r="AQ321" s="16">
        <v>0</v>
      </c>
      <c r="AR321" s="16">
        <v>0</v>
      </c>
      <c r="AS321" s="16">
        <v>0</v>
      </c>
      <c r="AT321" s="16">
        <v>0</v>
      </c>
      <c r="AU321" s="16">
        <v>0</v>
      </c>
      <c r="AV321" s="16">
        <v>0</v>
      </c>
      <c r="AW321" s="16">
        <v>0</v>
      </c>
      <c r="AX321" s="16">
        <v>0</v>
      </c>
      <c r="AY321" s="16">
        <v>0</v>
      </c>
      <c r="AZ321" s="16">
        <v>0</v>
      </c>
      <c r="BA321" s="16">
        <v>0</v>
      </c>
      <c r="BB321" s="16">
        <v>0</v>
      </c>
      <c r="BC321" s="16">
        <v>0</v>
      </c>
      <c r="BD321" s="16">
        <v>0</v>
      </c>
    </row>
    <row r="322" spans="1:56" x14ac:dyDescent="0.25">
      <c r="A322" s="16" t="s">
        <v>576</v>
      </c>
      <c r="B322" s="16">
        <v>13002</v>
      </c>
      <c r="C322" s="16">
        <v>0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 t="s">
        <v>797</v>
      </c>
      <c r="N322" s="16" t="s">
        <v>806</v>
      </c>
      <c r="O322" s="16" t="s">
        <v>3</v>
      </c>
      <c r="P322" s="16">
        <v>13002</v>
      </c>
      <c r="Q322" s="16">
        <v>800000</v>
      </c>
      <c r="R322" s="16">
        <v>28133.477118120001</v>
      </c>
      <c r="S322" s="16">
        <v>1695341.9736842101</v>
      </c>
      <c r="T322" s="16">
        <v>1029005.83333333</v>
      </c>
      <c r="U322" s="16">
        <v>666336.14035087696</v>
      </c>
      <c r="V322" s="16">
        <v>0.393039369457029</v>
      </c>
      <c r="W322" s="16">
        <v>10880799.0387889</v>
      </c>
      <c r="X322" s="16">
        <v>4319789.8505873596</v>
      </c>
      <c r="Y322" s="16">
        <v>6561009.1882015401</v>
      </c>
      <c r="Z322" s="16">
        <v>0.60298964853704495</v>
      </c>
      <c r="AA322" s="16">
        <v>20751.842105263098</v>
      </c>
      <c r="AB322" s="16">
        <v>20751.842105263098</v>
      </c>
      <c r="AC322" s="16">
        <v>0</v>
      </c>
      <c r="AD322" s="16">
        <v>0</v>
      </c>
      <c r="AE322" s="16">
        <v>498.85811783642799</v>
      </c>
      <c r="AF322" s="16">
        <v>498.85811783642799</v>
      </c>
      <c r="AG322" s="16">
        <v>0</v>
      </c>
      <c r="AH322" s="16">
        <v>0</v>
      </c>
      <c r="AI322" s="16">
        <v>6423315.7110834196</v>
      </c>
      <c r="AJ322" s="16">
        <v>-137693.47711812</v>
      </c>
      <c r="AK322" s="16">
        <v>498.85811783642799</v>
      </c>
      <c r="AL322" s="16">
        <v>498.85811783642799</v>
      </c>
      <c r="AM322" s="16">
        <v>498.85811783642799</v>
      </c>
      <c r="AN322" s="16">
        <v>498.85811783642799</v>
      </c>
      <c r="AO322" s="16">
        <v>498.85811783642799</v>
      </c>
      <c r="AP322" s="16">
        <v>498.85811783642799</v>
      </c>
      <c r="AQ322" s="16">
        <v>498.85811783642799</v>
      </c>
      <c r="AR322" s="16">
        <v>498.85811783642799</v>
      </c>
      <c r="AS322" s="16">
        <v>498.85811783642799</v>
      </c>
      <c r="AT322" s="16">
        <v>498.85811783642799</v>
      </c>
      <c r="AU322" s="16">
        <v>20751.842105263098</v>
      </c>
      <c r="AV322" s="16">
        <v>20751.842105263098</v>
      </c>
      <c r="AW322" s="16">
        <v>20751.842105263098</v>
      </c>
      <c r="AX322" s="16">
        <v>20751.842105263098</v>
      </c>
      <c r="AY322" s="16">
        <v>20751.842105263098</v>
      </c>
      <c r="AZ322" s="16">
        <v>20751.842105263098</v>
      </c>
      <c r="BA322" s="16">
        <v>20751.842105263098</v>
      </c>
      <c r="BB322" s="16">
        <v>20751.842105263098</v>
      </c>
      <c r="BC322" s="16">
        <v>20751.842105263098</v>
      </c>
      <c r="BD322" s="16">
        <v>20751.842105263098</v>
      </c>
    </row>
    <row r="323" spans="1:56" x14ac:dyDescent="0.25">
      <c r="A323" s="16" t="s">
        <v>153</v>
      </c>
      <c r="B323" s="16">
        <v>13004</v>
      </c>
      <c r="C323" s="16">
        <v>0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 t="s">
        <v>797</v>
      </c>
      <c r="N323" s="16" t="s">
        <v>806</v>
      </c>
      <c r="O323" s="16" t="s">
        <v>3</v>
      </c>
      <c r="P323" s="16">
        <v>13004</v>
      </c>
      <c r="Q323" s="16">
        <v>800000</v>
      </c>
      <c r="R323" s="16">
        <v>43137.9982477839</v>
      </c>
      <c r="S323" s="16">
        <v>12881483.9473684</v>
      </c>
      <c r="T323" s="16">
        <v>5739298.9035087703</v>
      </c>
      <c r="U323" s="16">
        <v>7142185.0438596299</v>
      </c>
      <c r="V323" s="16">
        <v>0.55445359191855503</v>
      </c>
      <c r="W323" s="16">
        <v>12988023.2569129</v>
      </c>
      <c r="X323" s="16">
        <v>4507564.8546489002</v>
      </c>
      <c r="Y323" s="16">
        <v>8480458.4022640493</v>
      </c>
      <c r="Z323" s="16">
        <v>0.65294450391057501</v>
      </c>
      <c r="AA323" s="16">
        <v>7438662.1491227997</v>
      </c>
      <c r="AB323" s="16">
        <v>2451952.8070175401</v>
      </c>
      <c r="AC323" s="16">
        <v>4986709.3421052601</v>
      </c>
      <c r="AD323" s="16">
        <v>0.67037717833351396</v>
      </c>
      <c r="AE323" s="16">
        <v>7730797.8604008602</v>
      </c>
      <c r="AF323" s="16">
        <v>2227000.30410909</v>
      </c>
      <c r="AG323" s="16">
        <v>5503797.5562917702</v>
      </c>
      <c r="AH323" s="16">
        <v>0.711931375735956</v>
      </c>
      <c r="AI323" s="16">
        <v>8038886.4040162601</v>
      </c>
      <c r="AJ323" s="16">
        <v>5062225.5580439903</v>
      </c>
      <c r="AK323" s="16">
        <v>7730797.8604008602</v>
      </c>
      <c r="AL323" s="16">
        <v>7730797.8604008602</v>
      </c>
      <c r="AM323" s="16">
        <v>7730797.8604008602</v>
      </c>
      <c r="AN323" s="16">
        <v>7730797.8604008602</v>
      </c>
      <c r="AO323" s="16">
        <v>7730797.8604008602</v>
      </c>
      <c r="AP323" s="16">
        <v>7730797.8604008602</v>
      </c>
      <c r="AQ323" s="16">
        <v>7730797.8604008602</v>
      </c>
      <c r="AR323" s="16">
        <v>7730797.8604008602</v>
      </c>
      <c r="AS323" s="16">
        <v>7730797.8604008602</v>
      </c>
      <c r="AT323" s="16">
        <v>7730797.8604008602</v>
      </c>
      <c r="AU323" s="16">
        <v>7438662.1491227997</v>
      </c>
      <c r="AV323" s="16">
        <v>7438662.1491227997</v>
      </c>
      <c r="AW323" s="16">
        <v>7438662.1491227997</v>
      </c>
      <c r="AX323" s="16">
        <v>7438662.1491227997</v>
      </c>
      <c r="AY323" s="16">
        <v>7438662.1491227997</v>
      </c>
      <c r="AZ323" s="16">
        <v>7438662.1491227997</v>
      </c>
      <c r="BA323" s="16">
        <v>7438662.1491227997</v>
      </c>
      <c r="BB323" s="16">
        <v>7438662.1491227997</v>
      </c>
      <c r="BC323" s="16">
        <v>7438662.1491227997</v>
      </c>
      <c r="BD323" s="16">
        <v>7438662.1491227997</v>
      </c>
    </row>
    <row r="324" spans="1:56" x14ac:dyDescent="0.25">
      <c r="A324" s="16" t="s">
        <v>351</v>
      </c>
      <c r="B324" s="16">
        <v>13007</v>
      </c>
      <c r="C324" s="16">
        <v>0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 t="s">
        <v>797</v>
      </c>
      <c r="N324" s="16" t="s">
        <v>806</v>
      </c>
      <c r="O324" s="16" t="s">
        <v>3</v>
      </c>
      <c r="P324" s="16">
        <v>13007</v>
      </c>
      <c r="Q324" s="16">
        <v>800000</v>
      </c>
      <c r="R324" s="16">
        <v>28133.477118120001</v>
      </c>
      <c r="S324" s="16">
        <v>12761109.0789473</v>
      </c>
      <c r="T324" s="16">
        <v>10307921.710526301</v>
      </c>
      <c r="U324" s="16">
        <v>2453187.3684210498</v>
      </c>
      <c r="V324" s="16">
        <v>0.19223935421633501</v>
      </c>
      <c r="W324" s="16">
        <v>15139397.164612999</v>
      </c>
      <c r="X324" s="16">
        <v>11231634.532227499</v>
      </c>
      <c r="Y324" s="16">
        <v>3907762.6323855701</v>
      </c>
      <c r="Z324" s="16">
        <v>0.25811877381218301</v>
      </c>
      <c r="AA324" s="16">
        <v>4525641.7543859603</v>
      </c>
      <c r="AB324" s="16">
        <v>3474007.4561403501</v>
      </c>
      <c r="AC324" s="16">
        <v>1051634.29824561</v>
      </c>
      <c r="AD324" s="16">
        <v>0.23237241375246601</v>
      </c>
      <c r="AE324" s="16">
        <v>3552113.9581276001</v>
      </c>
      <c r="AF324" s="16">
        <v>2901420.89551898</v>
      </c>
      <c r="AG324" s="16">
        <v>650693.06260862399</v>
      </c>
      <c r="AH324" s="16">
        <v>0.18318473739272101</v>
      </c>
      <c r="AI324" s="16">
        <v>3686573.15526745</v>
      </c>
      <c r="AJ324" s="16">
        <v>429503.58549050399</v>
      </c>
      <c r="AK324" s="16">
        <v>3552113.9581276001</v>
      </c>
      <c r="AL324" s="16">
        <v>3552113.9581276001</v>
      </c>
      <c r="AM324" s="16">
        <v>3552113.9581276001</v>
      </c>
      <c r="AN324" s="16">
        <v>3552113.9581276001</v>
      </c>
      <c r="AO324" s="16">
        <v>3552113.9581276001</v>
      </c>
      <c r="AP324" s="16">
        <v>3552113.9581276001</v>
      </c>
      <c r="AQ324" s="16">
        <v>3552113.9581276001</v>
      </c>
      <c r="AR324" s="16">
        <v>3552113.9581276001</v>
      </c>
      <c r="AS324" s="16">
        <v>3552113.9581276001</v>
      </c>
      <c r="AT324" s="16">
        <v>3552113.9581276001</v>
      </c>
      <c r="AU324" s="16">
        <v>4525641.7543859603</v>
      </c>
      <c r="AV324" s="16">
        <v>4525641.7543859603</v>
      </c>
      <c r="AW324" s="16">
        <v>4525641.7543859603</v>
      </c>
      <c r="AX324" s="16">
        <v>4525641.7543859603</v>
      </c>
      <c r="AY324" s="16">
        <v>4525641.7543859603</v>
      </c>
      <c r="AZ324" s="16">
        <v>4525641.7543859603</v>
      </c>
      <c r="BA324" s="16">
        <v>4525641.7543859603</v>
      </c>
      <c r="BB324" s="16">
        <v>4525641.7543859603</v>
      </c>
      <c r="BC324" s="16">
        <v>4525641.7543859603</v>
      </c>
      <c r="BD324" s="16">
        <v>4525641.7543859603</v>
      </c>
    </row>
    <row r="325" spans="1:56" x14ac:dyDescent="0.25">
      <c r="A325" s="16" t="s">
        <v>526</v>
      </c>
      <c r="B325" s="16">
        <v>13008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 t="s">
        <v>797</v>
      </c>
      <c r="N325" s="16" t="s">
        <v>806</v>
      </c>
      <c r="O325" s="16" t="s">
        <v>3</v>
      </c>
      <c r="P325" s="16">
        <v>13008</v>
      </c>
      <c r="Q325" s="16">
        <v>800000</v>
      </c>
      <c r="R325" s="16">
        <v>28133.477118120001</v>
      </c>
      <c r="S325" s="16">
        <v>6056285.8771929797</v>
      </c>
      <c r="T325" s="16">
        <v>5501402.9385964898</v>
      </c>
      <c r="U325" s="16">
        <v>554882.93859648996</v>
      </c>
      <c r="V325" s="16">
        <v>9.1620995086459198E-2</v>
      </c>
      <c r="W325" s="16">
        <v>9678668.1435136292</v>
      </c>
      <c r="X325" s="16">
        <v>8590274.6983318496</v>
      </c>
      <c r="Y325" s="16">
        <v>1088393.44518178</v>
      </c>
      <c r="Z325" s="16">
        <v>0.112452811589701</v>
      </c>
      <c r="AA325" s="16">
        <v>1279763.81578947</v>
      </c>
      <c r="AB325" s="16">
        <v>1097256.79824561</v>
      </c>
      <c r="AC325" s="16">
        <v>182507.01754385899</v>
      </c>
      <c r="AD325" s="16">
        <v>0.14260992168408201</v>
      </c>
      <c r="AE325" s="16">
        <v>773532.03509961499</v>
      </c>
      <c r="AF325" s="16">
        <v>631949.67925174499</v>
      </c>
      <c r="AG325" s="16">
        <v>141582.35584786901</v>
      </c>
      <c r="AH325" s="16">
        <v>0.18303360355287199</v>
      </c>
      <c r="AI325" s="16">
        <v>905357.96806366695</v>
      </c>
      <c r="AJ325" s="16">
        <v>-41453.1212702501</v>
      </c>
      <c r="AK325" s="16">
        <v>773532.03509961499</v>
      </c>
      <c r="AL325" s="16">
        <v>773532.03509961499</v>
      </c>
      <c r="AM325" s="16">
        <v>773532.03509961499</v>
      </c>
      <c r="AN325" s="16">
        <v>773532.03509961499</v>
      </c>
      <c r="AO325" s="16">
        <v>773532.03509961499</v>
      </c>
      <c r="AP325" s="16">
        <v>773532.03509961499</v>
      </c>
      <c r="AQ325" s="16">
        <v>773532.03509961499</v>
      </c>
      <c r="AR325" s="16">
        <v>773532.03509961499</v>
      </c>
      <c r="AS325" s="16">
        <v>773532.03509961499</v>
      </c>
      <c r="AT325" s="16">
        <v>773532.03509961499</v>
      </c>
      <c r="AU325" s="16">
        <v>1279763.81578947</v>
      </c>
      <c r="AV325" s="16">
        <v>1279763.81578947</v>
      </c>
      <c r="AW325" s="16">
        <v>1279763.81578947</v>
      </c>
      <c r="AX325" s="16">
        <v>1279763.81578947</v>
      </c>
      <c r="AY325" s="16">
        <v>1279763.81578947</v>
      </c>
      <c r="AZ325" s="16">
        <v>1279763.81578947</v>
      </c>
      <c r="BA325" s="16">
        <v>1279763.81578947</v>
      </c>
      <c r="BB325" s="16">
        <v>1279763.81578947</v>
      </c>
      <c r="BC325" s="16">
        <v>1279763.81578947</v>
      </c>
      <c r="BD325" s="16">
        <v>1279763.81578947</v>
      </c>
    </row>
    <row r="326" spans="1:56" x14ac:dyDescent="0.25">
      <c r="A326" s="16" t="s">
        <v>577</v>
      </c>
      <c r="B326" s="16">
        <v>13009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 t="s">
        <v>797</v>
      </c>
      <c r="N326" s="16" t="s">
        <v>806</v>
      </c>
      <c r="O326" s="16" t="s">
        <v>3</v>
      </c>
      <c r="P326" s="16">
        <v>13009</v>
      </c>
      <c r="Q326" s="16">
        <v>800000</v>
      </c>
      <c r="R326" s="16">
        <v>28133.477118120001</v>
      </c>
      <c r="S326" s="16">
        <v>3273483.8596491199</v>
      </c>
      <c r="T326" s="16">
        <v>3271700.7017543898</v>
      </c>
      <c r="U326" s="16">
        <v>1783.1578947366199</v>
      </c>
      <c r="V326" s="16">
        <v>5.4472787134125398E-4</v>
      </c>
      <c r="W326" s="16">
        <v>7398834.2133915098</v>
      </c>
      <c r="X326" s="16">
        <v>7014798.8717222102</v>
      </c>
      <c r="Y326" s="16">
        <v>384035.34166930302</v>
      </c>
      <c r="Z326" s="16">
        <v>5.1904844816527802E-2</v>
      </c>
      <c r="AA326" s="16">
        <v>2554670.4385964898</v>
      </c>
      <c r="AB326" s="16">
        <v>2554670.4385964898</v>
      </c>
      <c r="AC326" s="16">
        <v>0</v>
      </c>
      <c r="AD326" s="16">
        <v>0</v>
      </c>
      <c r="AE326" s="16">
        <v>4634158.74445331</v>
      </c>
      <c r="AF326" s="16">
        <v>4634158.74445331</v>
      </c>
      <c r="AG326" s="16">
        <v>0</v>
      </c>
      <c r="AH326" s="16">
        <v>0</v>
      </c>
      <c r="AI326" s="16">
        <v>246341.86455118301</v>
      </c>
      <c r="AJ326" s="16">
        <v>-137693.47711812</v>
      </c>
      <c r="AK326" s="16">
        <v>4634158.74445331</v>
      </c>
      <c r="AL326" s="16">
        <v>4634158.74445331</v>
      </c>
      <c r="AM326" s="16">
        <v>4634158.74445331</v>
      </c>
      <c r="AN326" s="16">
        <v>4634158.74445331</v>
      </c>
      <c r="AO326" s="16">
        <v>4634158.74445331</v>
      </c>
      <c r="AP326" s="16">
        <v>4634158.74445331</v>
      </c>
      <c r="AQ326" s="16">
        <v>4634158.74445331</v>
      </c>
      <c r="AR326" s="16">
        <v>4634158.74445331</v>
      </c>
      <c r="AS326" s="16">
        <v>4634158.74445331</v>
      </c>
      <c r="AT326" s="16">
        <v>4634158.74445331</v>
      </c>
      <c r="AU326" s="16">
        <v>2554670.4385964898</v>
      </c>
      <c r="AV326" s="16">
        <v>2554670.4385964898</v>
      </c>
      <c r="AW326" s="16">
        <v>2554670.4385964898</v>
      </c>
      <c r="AX326" s="16">
        <v>2554670.4385964898</v>
      </c>
      <c r="AY326" s="16">
        <v>2554670.4385964898</v>
      </c>
      <c r="AZ326" s="16">
        <v>2554670.4385964898</v>
      </c>
      <c r="BA326" s="16">
        <v>2554670.4385964898</v>
      </c>
      <c r="BB326" s="16">
        <v>2554670.4385964898</v>
      </c>
      <c r="BC326" s="16">
        <v>2554670.4385964898</v>
      </c>
      <c r="BD326" s="16">
        <v>2554670.4385964898</v>
      </c>
    </row>
    <row r="327" spans="1:56" x14ac:dyDescent="0.25">
      <c r="A327" s="16" t="s">
        <v>302</v>
      </c>
      <c r="B327" s="16">
        <v>13011</v>
      </c>
      <c r="C327" s="16">
        <v>0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 t="s">
        <v>797</v>
      </c>
      <c r="N327" s="16" t="s">
        <v>806</v>
      </c>
      <c r="O327" s="16" t="s">
        <v>3</v>
      </c>
      <c r="P327" s="16">
        <v>13011</v>
      </c>
      <c r="Q327" s="16">
        <v>800000</v>
      </c>
      <c r="R327" s="16">
        <v>63769.214801071903</v>
      </c>
      <c r="S327" s="16">
        <v>20662848.6403508</v>
      </c>
      <c r="T327" s="16">
        <v>12138011.622807</v>
      </c>
      <c r="U327" s="16">
        <v>8524837.01754383</v>
      </c>
      <c r="V327" s="16">
        <v>0.41256833294981099</v>
      </c>
      <c r="W327" s="16">
        <v>17092544.466365099</v>
      </c>
      <c r="X327" s="16">
        <v>5090583.6261989502</v>
      </c>
      <c r="Y327" s="16">
        <v>12001960.8401662</v>
      </c>
      <c r="Z327" s="16">
        <v>0.70217520064281502</v>
      </c>
      <c r="AA327" s="16">
        <v>3575452.5</v>
      </c>
      <c r="AB327" s="16">
        <v>2183096.7982456102</v>
      </c>
      <c r="AC327" s="16">
        <v>1392355.70175438</v>
      </c>
      <c r="AD327" s="16">
        <v>0.389420836035267</v>
      </c>
      <c r="AE327" s="16">
        <v>1259560.9101467901</v>
      </c>
      <c r="AF327" s="16">
        <v>352636.96427617501</v>
      </c>
      <c r="AG327" s="16">
        <v>906923.94587062299</v>
      </c>
      <c r="AH327" s="16">
        <v>0.72003182900056995</v>
      </c>
      <c r="AI327" s="16">
        <v>11361176.625365101</v>
      </c>
      <c r="AJ327" s="16">
        <v>266139.73106955102</v>
      </c>
      <c r="AK327" s="16">
        <v>1259560.9101467901</v>
      </c>
      <c r="AL327" s="16">
        <v>1259560.9101467901</v>
      </c>
      <c r="AM327" s="16">
        <v>1259560.9101467901</v>
      </c>
      <c r="AN327" s="16">
        <v>1259560.9101467901</v>
      </c>
      <c r="AO327" s="16">
        <v>1259560.9101467901</v>
      </c>
      <c r="AP327" s="16">
        <v>1259560.9101467901</v>
      </c>
      <c r="AQ327" s="16">
        <v>1259560.9101467901</v>
      </c>
      <c r="AR327" s="16">
        <v>1259560.9101467901</v>
      </c>
      <c r="AS327" s="16">
        <v>1259560.9101467901</v>
      </c>
      <c r="AT327" s="16">
        <v>1259560.9101467901</v>
      </c>
      <c r="AU327" s="16">
        <v>3575452.5</v>
      </c>
      <c r="AV327" s="16">
        <v>3575452.5</v>
      </c>
      <c r="AW327" s="16">
        <v>3575452.5</v>
      </c>
      <c r="AX327" s="16">
        <v>3575452.5</v>
      </c>
      <c r="AY327" s="16">
        <v>3575452.5</v>
      </c>
      <c r="AZ327" s="16">
        <v>3575452.5</v>
      </c>
      <c r="BA327" s="16">
        <v>3575452.5</v>
      </c>
      <c r="BB327" s="16">
        <v>3575452.5</v>
      </c>
      <c r="BC327" s="16">
        <v>3575452.5</v>
      </c>
      <c r="BD327" s="16">
        <v>3575452.5</v>
      </c>
    </row>
    <row r="328" spans="1:56" x14ac:dyDescent="0.25">
      <c r="A328" s="16" t="s">
        <v>578</v>
      </c>
      <c r="B328" s="16">
        <v>13012</v>
      </c>
      <c r="C328" s="16">
        <v>0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 t="s">
        <v>797</v>
      </c>
      <c r="N328" s="16" t="s">
        <v>806</v>
      </c>
      <c r="O328" s="16" t="s">
        <v>3</v>
      </c>
      <c r="P328" s="16">
        <v>13012</v>
      </c>
      <c r="Q328" s="16">
        <v>800000</v>
      </c>
      <c r="R328" s="16">
        <v>28133.477118120001</v>
      </c>
      <c r="S328" s="16">
        <v>566460.83333333302</v>
      </c>
      <c r="T328" s="16">
        <v>481172.32456140302</v>
      </c>
      <c r="U328" s="16">
        <v>85288.508771929701</v>
      </c>
      <c r="V328" s="16">
        <v>0.15056382322154599</v>
      </c>
      <c r="W328" s="16">
        <v>1305219.6389575701</v>
      </c>
      <c r="X328" s="16">
        <v>778235.40192102897</v>
      </c>
      <c r="Y328" s="16">
        <v>526984.23703654006</v>
      </c>
      <c r="Z328" s="16">
        <v>0.40375138505992902</v>
      </c>
      <c r="AA328" s="16">
        <v>6409.8684210526299</v>
      </c>
      <c r="AB328" s="16">
        <v>6409.8684210526299</v>
      </c>
      <c r="AC328" s="16">
        <v>0</v>
      </c>
      <c r="AD328" s="16">
        <v>0</v>
      </c>
      <c r="AE328" s="16">
        <v>169.672746092436</v>
      </c>
      <c r="AF328" s="16">
        <v>169.672746092436</v>
      </c>
      <c r="AG328" s="16">
        <v>0</v>
      </c>
      <c r="AH328" s="16">
        <v>0</v>
      </c>
      <c r="AI328" s="16">
        <v>389290.75991841999</v>
      </c>
      <c r="AJ328" s="16">
        <v>-137693.47711812</v>
      </c>
      <c r="AK328" s="16">
        <v>169.672746092436</v>
      </c>
      <c r="AL328" s="16">
        <v>169.672746092436</v>
      </c>
      <c r="AM328" s="16">
        <v>169.672746092436</v>
      </c>
      <c r="AN328" s="16">
        <v>169.672746092436</v>
      </c>
      <c r="AO328" s="16">
        <v>169.672746092436</v>
      </c>
      <c r="AP328" s="16">
        <v>169.672746092436</v>
      </c>
      <c r="AQ328" s="16">
        <v>169.672746092436</v>
      </c>
      <c r="AR328" s="16">
        <v>169.672746092436</v>
      </c>
      <c r="AS328" s="16">
        <v>169.672746092436</v>
      </c>
      <c r="AT328" s="16">
        <v>169.672746092436</v>
      </c>
      <c r="AU328" s="16">
        <v>6409.8684210526299</v>
      </c>
      <c r="AV328" s="16">
        <v>6409.8684210526299</v>
      </c>
      <c r="AW328" s="16">
        <v>6409.8684210526299</v>
      </c>
      <c r="AX328" s="16">
        <v>6409.8684210526299</v>
      </c>
      <c r="AY328" s="16">
        <v>6409.8684210526299</v>
      </c>
      <c r="AZ328" s="16">
        <v>6409.8684210526299</v>
      </c>
      <c r="BA328" s="16">
        <v>6409.8684210526299</v>
      </c>
      <c r="BB328" s="16">
        <v>6409.8684210526299</v>
      </c>
      <c r="BC328" s="16">
        <v>6409.8684210526299</v>
      </c>
      <c r="BD328" s="16">
        <v>6409.8684210526299</v>
      </c>
    </row>
    <row r="329" spans="1:56" x14ac:dyDescent="0.25">
      <c r="A329" s="16" t="s">
        <v>579</v>
      </c>
      <c r="B329" s="16">
        <v>13013</v>
      </c>
      <c r="C329" s="16">
        <v>0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 t="s">
        <v>797</v>
      </c>
      <c r="N329" s="16" t="s">
        <v>806</v>
      </c>
      <c r="O329" s="16" t="s">
        <v>3</v>
      </c>
      <c r="P329" s="16">
        <v>13013</v>
      </c>
      <c r="Q329" s="16">
        <v>800000</v>
      </c>
      <c r="R329" s="16">
        <v>28133.477118120001</v>
      </c>
      <c r="S329" s="16">
        <v>766011.14035087696</v>
      </c>
      <c r="T329" s="16">
        <v>763859.29824561405</v>
      </c>
      <c r="U329" s="16">
        <v>2151.8421052631402</v>
      </c>
      <c r="V329" s="16">
        <v>2.8091524938886302E-3</v>
      </c>
      <c r="W329" s="16">
        <v>683045.40732564696</v>
      </c>
      <c r="X329" s="16">
        <v>656776.92848674196</v>
      </c>
      <c r="Y329" s="16">
        <v>26268.478838904899</v>
      </c>
      <c r="Z329" s="16">
        <v>3.8457880775093503E-2</v>
      </c>
      <c r="AA329" s="16">
        <v>23383.464912280699</v>
      </c>
      <c r="AB329" s="16">
        <v>23383.464912280699</v>
      </c>
      <c r="AC329" s="16">
        <v>0</v>
      </c>
      <c r="AD329" s="16">
        <v>0</v>
      </c>
      <c r="AE329" s="16">
        <v>472.94538226615902</v>
      </c>
      <c r="AF329" s="16">
        <v>472.94538226615902</v>
      </c>
      <c r="AG329" s="16">
        <v>0</v>
      </c>
      <c r="AH329" s="16">
        <v>0</v>
      </c>
      <c r="AI329" s="16">
        <v>-111424.998279215</v>
      </c>
      <c r="AJ329" s="16">
        <v>-137693.47711812</v>
      </c>
      <c r="AK329" s="16">
        <v>472.94538226615902</v>
      </c>
      <c r="AL329" s="16">
        <v>472.94538226615902</v>
      </c>
      <c r="AM329" s="16">
        <v>472.94538226615902</v>
      </c>
      <c r="AN329" s="16">
        <v>472.94538226615902</v>
      </c>
      <c r="AO329" s="16">
        <v>472.94538226615902</v>
      </c>
      <c r="AP329" s="16">
        <v>472.94538226615902</v>
      </c>
      <c r="AQ329" s="16">
        <v>472.94538226615902</v>
      </c>
      <c r="AR329" s="16">
        <v>472.94538226615902</v>
      </c>
      <c r="AS329" s="16">
        <v>472.94538226615902</v>
      </c>
      <c r="AT329" s="16">
        <v>472.94538226615902</v>
      </c>
      <c r="AU329" s="16">
        <v>23383.464912280699</v>
      </c>
      <c r="AV329" s="16">
        <v>23383.464912280699</v>
      </c>
      <c r="AW329" s="16">
        <v>23383.464912280699</v>
      </c>
      <c r="AX329" s="16">
        <v>23383.464912280699</v>
      </c>
      <c r="AY329" s="16">
        <v>23383.464912280699</v>
      </c>
      <c r="AZ329" s="16">
        <v>23383.464912280699</v>
      </c>
      <c r="BA329" s="16">
        <v>23383.464912280699</v>
      </c>
      <c r="BB329" s="16">
        <v>23383.464912280699</v>
      </c>
      <c r="BC329" s="16">
        <v>23383.464912280699</v>
      </c>
      <c r="BD329" s="16">
        <v>23383.464912280699</v>
      </c>
    </row>
    <row r="330" spans="1:56" x14ac:dyDescent="0.25">
      <c r="A330" s="16" t="s">
        <v>580</v>
      </c>
      <c r="B330" s="16">
        <v>13016</v>
      </c>
      <c r="C330" s="16">
        <v>0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 t="s">
        <v>797</v>
      </c>
      <c r="N330" s="16" t="s">
        <v>806</v>
      </c>
      <c r="O330" s="16" t="s">
        <v>3</v>
      </c>
      <c r="P330" s="16">
        <v>13016</v>
      </c>
      <c r="Q330" s="16">
        <v>800000</v>
      </c>
      <c r="R330" s="16">
        <v>28133.477118120001</v>
      </c>
      <c r="S330" s="16">
        <v>2535038.2456140299</v>
      </c>
      <c r="T330" s="16">
        <v>2535038.2456140299</v>
      </c>
      <c r="U330" s="16">
        <v>0</v>
      </c>
      <c r="V330" s="16">
        <v>0</v>
      </c>
      <c r="W330" s="16">
        <v>8193315.5499352198</v>
      </c>
      <c r="X330" s="16">
        <v>8193315.5499352198</v>
      </c>
      <c r="Y330" s="16">
        <v>0</v>
      </c>
      <c r="Z330" s="16">
        <v>0</v>
      </c>
      <c r="AA330" s="16">
        <v>1820679.16666666</v>
      </c>
      <c r="AB330" s="16">
        <v>1820679.16666666</v>
      </c>
      <c r="AC330" s="16">
        <v>0</v>
      </c>
      <c r="AD330" s="16">
        <v>0</v>
      </c>
      <c r="AE330" s="16">
        <v>5963052.8185681896</v>
      </c>
      <c r="AF330" s="16">
        <v>5963052.8185681896</v>
      </c>
      <c r="AG330" s="16">
        <v>0</v>
      </c>
      <c r="AH330" s="16">
        <v>0</v>
      </c>
      <c r="AI330" s="16">
        <v>-137693.47711812</v>
      </c>
      <c r="AJ330" s="16">
        <v>-137693.47711812</v>
      </c>
      <c r="AK330" s="16">
        <v>5963052.8185681896</v>
      </c>
      <c r="AL330" s="16">
        <v>5963052.8185681896</v>
      </c>
      <c r="AM330" s="16">
        <v>5963052.8185681896</v>
      </c>
      <c r="AN330" s="16">
        <v>5963052.8185681896</v>
      </c>
      <c r="AO330" s="16">
        <v>5963052.8185681896</v>
      </c>
      <c r="AP330" s="16">
        <v>5963052.8185681896</v>
      </c>
      <c r="AQ330" s="16">
        <v>5963052.8185681896</v>
      </c>
      <c r="AR330" s="16">
        <v>5963052.8185681896</v>
      </c>
      <c r="AS330" s="16">
        <v>5963052.8185681896</v>
      </c>
      <c r="AT330" s="16">
        <v>5963052.8185681896</v>
      </c>
      <c r="AU330" s="16">
        <v>1820679.16666666</v>
      </c>
      <c r="AV330" s="16">
        <v>1820679.16666666</v>
      </c>
      <c r="AW330" s="16">
        <v>1820679.16666666</v>
      </c>
      <c r="AX330" s="16">
        <v>1820679.16666666</v>
      </c>
      <c r="AY330" s="16">
        <v>1820679.16666666</v>
      </c>
      <c r="AZ330" s="16">
        <v>1820679.16666666</v>
      </c>
      <c r="BA330" s="16">
        <v>1820679.16666666</v>
      </c>
      <c r="BB330" s="16">
        <v>1820679.16666666</v>
      </c>
      <c r="BC330" s="16">
        <v>1820679.16666666</v>
      </c>
      <c r="BD330" s="16">
        <v>1820679.16666666</v>
      </c>
    </row>
    <row r="331" spans="1:56" x14ac:dyDescent="0.25">
      <c r="A331" s="16" t="s">
        <v>464</v>
      </c>
      <c r="B331" s="16">
        <v>13017</v>
      </c>
      <c r="C331" s="16">
        <v>0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 t="s">
        <v>797</v>
      </c>
      <c r="N331" s="16" t="s">
        <v>806</v>
      </c>
      <c r="O331" s="16" t="s">
        <v>3</v>
      </c>
      <c r="P331" s="16">
        <v>13017</v>
      </c>
      <c r="Q331" s="16">
        <v>800000</v>
      </c>
      <c r="R331" s="16">
        <v>56266.954236239901</v>
      </c>
      <c r="S331" s="16">
        <v>4887724.9122807002</v>
      </c>
      <c r="T331" s="16">
        <v>3065650.1754385899</v>
      </c>
      <c r="U331" s="16">
        <v>1822074.7368421</v>
      </c>
      <c r="V331" s="16">
        <v>0.372785860403893</v>
      </c>
      <c r="W331" s="16">
        <v>3704688.8812236902</v>
      </c>
      <c r="X331" s="16">
        <v>1086001.9684953101</v>
      </c>
      <c r="Y331" s="16">
        <v>2618686.9127283702</v>
      </c>
      <c r="Z331" s="16">
        <v>0.70685744381951998</v>
      </c>
      <c r="AA331" s="16">
        <v>145791.97368421001</v>
      </c>
      <c r="AB331" s="16">
        <v>54760.3947368421</v>
      </c>
      <c r="AC331" s="16">
        <v>91031.578947368398</v>
      </c>
      <c r="AD331" s="16">
        <v>0.62439362501906503</v>
      </c>
      <c r="AE331" s="16">
        <v>190292.263304769</v>
      </c>
      <c r="AF331" s="16">
        <v>47958.1163671264</v>
      </c>
      <c r="AG331" s="16">
        <v>142334.14693764201</v>
      </c>
      <c r="AH331" s="16">
        <v>0.74797653076248505</v>
      </c>
      <c r="AI331" s="16">
        <v>2052448.95849213</v>
      </c>
      <c r="AJ331" s="16">
        <v>-423903.80729859701</v>
      </c>
      <c r="AK331" s="16">
        <v>190292.263304769</v>
      </c>
      <c r="AL331" s="16">
        <v>190292.263304769</v>
      </c>
      <c r="AM331" s="16">
        <v>190292.263304769</v>
      </c>
      <c r="AN331" s="16">
        <v>190292.263304769</v>
      </c>
      <c r="AO331" s="16">
        <v>190292.263304769</v>
      </c>
      <c r="AP331" s="16">
        <v>190292.263304769</v>
      </c>
      <c r="AQ331" s="16">
        <v>190292.263304769</v>
      </c>
      <c r="AR331" s="16">
        <v>190292.263304769</v>
      </c>
      <c r="AS331" s="16">
        <v>190292.263304769</v>
      </c>
      <c r="AT331" s="16">
        <v>190292.263304769</v>
      </c>
      <c r="AU331" s="16">
        <v>145791.97368421001</v>
      </c>
      <c r="AV331" s="16">
        <v>145791.97368421001</v>
      </c>
      <c r="AW331" s="16">
        <v>145791.97368421001</v>
      </c>
      <c r="AX331" s="16">
        <v>145791.97368421001</v>
      </c>
      <c r="AY331" s="16">
        <v>145791.97368421001</v>
      </c>
      <c r="AZ331" s="16">
        <v>145791.97368421001</v>
      </c>
      <c r="BA331" s="16">
        <v>145791.97368421001</v>
      </c>
      <c r="BB331" s="16">
        <v>145791.97368421001</v>
      </c>
      <c r="BC331" s="16">
        <v>145791.97368421001</v>
      </c>
      <c r="BD331" s="16">
        <v>145791.97368421001</v>
      </c>
    </row>
    <row r="332" spans="1:56" x14ac:dyDescent="0.25">
      <c r="A332" s="16" t="s">
        <v>172</v>
      </c>
      <c r="B332" s="16">
        <v>13021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 t="s">
        <v>797</v>
      </c>
      <c r="N332" s="16" t="s">
        <v>806</v>
      </c>
      <c r="O332" s="16" t="s">
        <v>3</v>
      </c>
      <c r="P332" s="16">
        <v>13021</v>
      </c>
      <c r="Q332" s="16">
        <v>800000</v>
      </c>
      <c r="R332" s="16">
        <v>50640.258812615997</v>
      </c>
      <c r="S332" s="16">
        <v>19889366.4035087</v>
      </c>
      <c r="T332" s="16">
        <v>6633306.8859649198</v>
      </c>
      <c r="U332" s="16">
        <v>13256059.5175438</v>
      </c>
      <c r="V332" s="16">
        <v>0.66648978396844705</v>
      </c>
      <c r="W332" s="16">
        <v>17523683.879000101</v>
      </c>
      <c r="X332" s="16">
        <v>5133141.3271079799</v>
      </c>
      <c r="Y332" s="16">
        <v>12390542.5518921</v>
      </c>
      <c r="Z332" s="16">
        <v>0.70707407400453104</v>
      </c>
      <c r="AA332" s="16">
        <v>13524875.789473601</v>
      </c>
      <c r="AB332" s="16">
        <v>3710117.5438596401</v>
      </c>
      <c r="AC332" s="16">
        <v>9814758.2456140295</v>
      </c>
      <c r="AD332" s="16">
        <v>0.72568195068029995</v>
      </c>
      <c r="AE332" s="16">
        <v>9629647.3883839492</v>
      </c>
      <c r="AF332" s="16">
        <v>2639923.2757784901</v>
      </c>
      <c r="AG332" s="16">
        <v>6989724.1126054497</v>
      </c>
      <c r="AH332" s="16">
        <v>0.72585462693442004</v>
      </c>
      <c r="AI332" s="16">
        <v>11876547.293079499</v>
      </c>
      <c r="AJ332" s="16">
        <v>6475728.8537928397</v>
      </c>
      <c r="AK332" s="16">
        <v>9629647.3883839492</v>
      </c>
      <c r="AL332" s="16">
        <v>9629647.3883839492</v>
      </c>
      <c r="AM332" s="16">
        <v>9629647.3883839492</v>
      </c>
      <c r="AN332" s="16">
        <v>9629647.3883839492</v>
      </c>
      <c r="AO332" s="16">
        <v>9629647.3883839492</v>
      </c>
      <c r="AP332" s="16">
        <v>9629647.3883839492</v>
      </c>
      <c r="AQ332" s="16">
        <v>9629647.3883839492</v>
      </c>
      <c r="AR332" s="16">
        <v>9629647.3883839492</v>
      </c>
      <c r="AS332" s="16">
        <v>9629647.3883839492</v>
      </c>
      <c r="AT332" s="16">
        <v>9629647.3883839492</v>
      </c>
      <c r="AU332" s="16">
        <v>13524875.789473601</v>
      </c>
      <c r="AV332" s="16">
        <v>13524875.789473601</v>
      </c>
      <c r="AW332" s="16">
        <v>13524875.789473601</v>
      </c>
      <c r="AX332" s="16">
        <v>13524875.789473601</v>
      </c>
      <c r="AY332" s="16">
        <v>13524875.789473601</v>
      </c>
      <c r="AZ332" s="16">
        <v>13524875.789473601</v>
      </c>
      <c r="BA332" s="16">
        <v>13524875.789473601</v>
      </c>
      <c r="BB332" s="16">
        <v>13524875.789473601</v>
      </c>
      <c r="BC332" s="16">
        <v>13524875.789473601</v>
      </c>
      <c r="BD332" s="16">
        <v>13524875.789473601</v>
      </c>
    </row>
    <row r="333" spans="1:56" x14ac:dyDescent="0.25">
      <c r="A333" s="16" t="s">
        <v>182</v>
      </c>
      <c r="B333" s="16">
        <v>13030</v>
      </c>
      <c r="C333" s="16">
        <v>0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 t="s">
        <v>797</v>
      </c>
      <c r="N333" s="16" t="s">
        <v>806</v>
      </c>
      <c r="O333" s="16" t="s">
        <v>3</v>
      </c>
      <c r="P333" s="16">
        <v>13030</v>
      </c>
      <c r="Q333" s="16">
        <v>800000</v>
      </c>
      <c r="R333" s="16">
        <v>67520.345083487904</v>
      </c>
      <c r="S333" s="16">
        <v>19441038.421052601</v>
      </c>
      <c r="T333" s="16">
        <v>7696258.2017543903</v>
      </c>
      <c r="U333" s="16">
        <v>11744780.219298201</v>
      </c>
      <c r="V333" s="16">
        <v>0.60412309080053295</v>
      </c>
      <c r="W333" s="16">
        <v>13657060.099928601</v>
      </c>
      <c r="X333" s="16">
        <v>3764821.6729251901</v>
      </c>
      <c r="Y333" s="16">
        <v>9892238.4270034805</v>
      </c>
      <c r="Z333" s="16">
        <v>0.72433147065488401</v>
      </c>
      <c r="AA333" s="16">
        <v>10910821.973684199</v>
      </c>
      <c r="AB333" s="16">
        <v>4082024.5614034999</v>
      </c>
      <c r="AC333" s="16">
        <v>6828797.4122807002</v>
      </c>
      <c r="AD333" s="16">
        <v>0.62587378189755605</v>
      </c>
      <c r="AE333" s="16">
        <v>5593322.9745472604</v>
      </c>
      <c r="AF333" s="16">
        <v>1321365.2654238699</v>
      </c>
      <c r="AG333" s="16">
        <v>4271957.7091233796</v>
      </c>
      <c r="AH333" s="16">
        <v>0.763760242089214</v>
      </c>
      <c r="AI333" s="16">
        <v>9206654.0819199905</v>
      </c>
      <c r="AJ333" s="16">
        <v>3586373.36403989</v>
      </c>
      <c r="AK333" s="16">
        <v>5593322.9745472604</v>
      </c>
      <c r="AL333" s="16">
        <v>5593322.9745472604</v>
      </c>
      <c r="AM333" s="16">
        <v>5593322.9745472604</v>
      </c>
      <c r="AN333" s="16">
        <v>5593322.9745472604</v>
      </c>
      <c r="AO333" s="16">
        <v>5593322.9745472604</v>
      </c>
      <c r="AP333" s="16">
        <v>5593322.9745472604</v>
      </c>
      <c r="AQ333" s="16">
        <v>5593322.9745472604</v>
      </c>
      <c r="AR333" s="16">
        <v>5593322.9745472604</v>
      </c>
      <c r="AS333" s="16">
        <v>5593322.9745472604</v>
      </c>
      <c r="AT333" s="16">
        <v>5593322.9745472604</v>
      </c>
      <c r="AU333" s="16">
        <v>10910821.973684199</v>
      </c>
      <c r="AV333" s="16">
        <v>10910821.973684199</v>
      </c>
      <c r="AW333" s="16">
        <v>10910821.973684199</v>
      </c>
      <c r="AX333" s="16">
        <v>10910821.973684199</v>
      </c>
      <c r="AY333" s="16">
        <v>10910821.973684199</v>
      </c>
      <c r="AZ333" s="16">
        <v>10910821.973684199</v>
      </c>
      <c r="BA333" s="16">
        <v>10910821.973684199</v>
      </c>
      <c r="BB333" s="16">
        <v>10910821.973684199</v>
      </c>
      <c r="BC333" s="16">
        <v>10910821.973684199</v>
      </c>
      <c r="BD333" s="16">
        <v>10910821.973684199</v>
      </c>
    </row>
    <row r="334" spans="1:56" x14ac:dyDescent="0.25">
      <c r="A334" s="16" t="s">
        <v>584</v>
      </c>
      <c r="B334" s="16">
        <v>13034</v>
      </c>
      <c r="C334" s="16">
        <v>0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 t="s">
        <v>797</v>
      </c>
      <c r="N334" s="16" t="s">
        <v>806</v>
      </c>
      <c r="O334" s="16" t="s">
        <v>3</v>
      </c>
      <c r="P334" s="16">
        <v>13034</v>
      </c>
      <c r="Q334" s="16">
        <v>800000</v>
      </c>
      <c r="R334" s="16">
        <v>56266.954236239901</v>
      </c>
      <c r="S334" s="16">
        <v>5749834.7368420996</v>
      </c>
      <c r="T334" s="16">
        <v>3069179.5614035102</v>
      </c>
      <c r="U334" s="16">
        <v>2680655.1754385801</v>
      </c>
      <c r="V334" s="16">
        <v>0.46621429973669898</v>
      </c>
      <c r="W334" s="16">
        <v>6820755.7714969497</v>
      </c>
      <c r="X334" s="16">
        <v>1875239.2501930799</v>
      </c>
      <c r="Y334" s="16">
        <v>4945516.5213038595</v>
      </c>
      <c r="Z334" s="16">
        <v>0.72506870015351299</v>
      </c>
      <c r="AA334" s="16">
        <v>239133.114035087</v>
      </c>
      <c r="AB334" s="16">
        <v>239133.114035087</v>
      </c>
      <c r="AC334" s="16">
        <v>0</v>
      </c>
      <c r="AD334" s="16">
        <v>0</v>
      </c>
      <c r="AE334" s="16">
        <v>4260.7344431690899</v>
      </c>
      <c r="AF334" s="16">
        <v>4260.7344431690899</v>
      </c>
      <c r="AG334" s="16">
        <v>0</v>
      </c>
      <c r="AH334" s="16">
        <v>0</v>
      </c>
      <c r="AI334" s="16">
        <v>4375418.5670676203</v>
      </c>
      <c r="AJ334" s="16">
        <v>-570097.95423624001</v>
      </c>
      <c r="AK334" s="16">
        <v>4260.7344431690899</v>
      </c>
      <c r="AL334" s="16">
        <v>4260.7344431690899</v>
      </c>
      <c r="AM334" s="16">
        <v>4260.7344431690899</v>
      </c>
      <c r="AN334" s="16">
        <v>4260.7344431690899</v>
      </c>
      <c r="AO334" s="16">
        <v>4260.7344431690899</v>
      </c>
      <c r="AP334" s="16">
        <v>4260.7344431690899</v>
      </c>
      <c r="AQ334" s="16">
        <v>4260.7344431690899</v>
      </c>
      <c r="AR334" s="16">
        <v>4260.7344431690899</v>
      </c>
      <c r="AS334" s="16">
        <v>4260.7344431690899</v>
      </c>
      <c r="AT334" s="16">
        <v>4260.7344431690899</v>
      </c>
      <c r="AU334" s="16">
        <v>239133.114035087</v>
      </c>
      <c r="AV334" s="16">
        <v>239133.114035087</v>
      </c>
      <c r="AW334" s="16">
        <v>239133.114035087</v>
      </c>
      <c r="AX334" s="16">
        <v>239133.114035087</v>
      </c>
      <c r="AY334" s="16">
        <v>239133.114035087</v>
      </c>
      <c r="AZ334" s="16">
        <v>239133.114035087</v>
      </c>
      <c r="BA334" s="16">
        <v>239133.114035087</v>
      </c>
      <c r="BB334" s="16">
        <v>239133.114035087</v>
      </c>
      <c r="BC334" s="16">
        <v>239133.114035087</v>
      </c>
      <c r="BD334" s="16">
        <v>239133.114035087</v>
      </c>
    </row>
    <row r="335" spans="1:56" x14ac:dyDescent="0.25">
      <c r="A335" s="16" t="s">
        <v>237</v>
      </c>
      <c r="B335" s="16">
        <v>13035</v>
      </c>
      <c r="C335" s="16">
        <v>0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 t="s">
        <v>797</v>
      </c>
      <c r="N335" s="16" t="s">
        <v>806</v>
      </c>
      <c r="O335" s="16" t="s">
        <v>3</v>
      </c>
      <c r="P335" s="16">
        <v>13035</v>
      </c>
      <c r="Q335" s="16">
        <v>800000</v>
      </c>
      <c r="R335" s="16">
        <v>28133.477118120001</v>
      </c>
      <c r="S335" s="16">
        <v>4388328.90350876</v>
      </c>
      <c r="T335" s="16">
        <v>2834187.01754385</v>
      </c>
      <c r="U335" s="16">
        <v>1554141.8859649</v>
      </c>
      <c r="V335" s="16">
        <v>0.35415346482399401</v>
      </c>
      <c r="W335" s="16">
        <v>10646494.001524899</v>
      </c>
      <c r="X335" s="16">
        <v>6185586.8606165797</v>
      </c>
      <c r="Y335" s="16">
        <v>4460907.14090834</v>
      </c>
      <c r="Z335" s="16">
        <v>0.41900245660866298</v>
      </c>
      <c r="AA335" s="16">
        <v>2054323.07017543</v>
      </c>
      <c r="AB335" s="16">
        <v>1186989.78070175</v>
      </c>
      <c r="AC335" s="16">
        <v>867333.28947368299</v>
      </c>
      <c r="AD335" s="16">
        <v>0.42219906988612699</v>
      </c>
      <c r="AE335" s="16">
        <v>5298571.4847019901</v>
      </c>
      <c r="AF335" s="16">
        <v>2853213.8474706798</v>
      </c>
      <c r="AG335" s="16">
        <v>2445357.6372313001</v>
      </c>
      <c r="AH335" s="16">
        <v>0.46151262548623301</v>
      </c>
      <c r="AI335" s="16">
        <v>4208704.6637902204</v>
      </c>
      <c r="AJ335" s="16">
        <v>2193155.1601131801</v>
      </c>
      <c r="AK335" s="16">
        <v>5298571.4847019901</v>
      </c>
      <c r="AL335" s="16">
        <v>5298571.4847019901</v>
      </c>
      <c r="AM335" s="16">
        <v>5298571.4847019901</v>
      </c>
      <c r="AN335" s="16">
        <v>5298571.4847019901</v>
      </c>
      <c r="AO335" s="16">
        <v>5298571.4847019901</v>
      </c>
      <c r="AP335" s="16">
        <v>5298571.4847019901</v>
      </c>
      <c r="AQ335" s="16">
        <v>5298571.4847019901</v>
      </c>
      <c r="AR335" s="16">
        <v>5298571.4847019901</v>
      </c>
      <c r="AS335" s="16">
        <v>5298571.4847019901</v>
      </c>
      <c r="AT335" s="16">
        <v>5298571.4847019901</v>
      </c>
      <c r="AU335" s="16">
        <v>2054323.07017543</v>
      </c>
      <c r="AV335" s="16">
        <v>2054323.07017543</v>
      </c>
      <c r="AW335" s="16">
        <v>2054323.07017543</v>
      </c>
      <c r="AX335" s="16">
        <v>2054323.07017543</v>
      </c>
      <c r="AY335" s="16">
        <v>2054323.07017543</v>
      </c>
      <c r="AZ335" s="16">
        <v>2054323.07017543</v>
      </c>
      <c r="BA335" s="16">
        <v>2054323.07017543</v>
      </c>
      <c r="BB335" s="16">
        <v>2054323.07017543</v>
      </c>
      <c r="BC335" s="16">
        <v>2054323.07017543</v>
      </c>
      <c r="BD335" s="16">
        <v>2054323.07017543</v>
      </c>
    </row>
    <row r="336" spans="1:56" x14ac:dyDescent="0.25">
      <c r="A336" s="16" t="s">
        <v>199</v>
      </c>
      <c r="B336" s="16">
        <v>13036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 t="s">
        <v>797</v>
      </c>
      <c r="N336" s="16" t="s">
        <v>806</v>
      </c>
      <c r="O336" s="16" t="s">
        <v>3</v>
      </c>
      <c r="P336" s="16">
        <v>13036</v>
      </c>
      <c r="Q336" s="16">
        <v>800000</v>
      </c>
      <c r="R336" s="16">
        <v>50640.258812615997</v>
      </c>
      <c r="S336" s="16">
        <v>13891684.912280699</v>
      </c>
      <c r="T336" s="16">
        <v>6243064.8684210498</v>
      </c>
      <c r="U336" s="16">
        <v>7648620.0438596504</v>
      </c>
      <c r="V336" s="16">
        <v>0.55058980189638596</v>
      </c>
      <c r="W336" s="16">
        <v>12579139.4108645</v>
      </c>
      <c r="X336" s="16">
        <v>3870706.18264037</v>
      </c>
      <c r="Y336" s="16">
        <v>8708433.2282242198</v>
      </c>
      <c r="Z336" s="16">
        <v>0.69229165396662595</v>
      </c>
      <c r="AA336" s="16">
        <v>5894627.4122807002</v>
      </c>
      <c r="AB336" s="16">
        <v>1609941.66666666</v>
      </c>
      <c r="AC336" s="16">
        <v>4284685.7456140304</v>
      </c>
      <c r="AD336" s="16">
        <v>0.72687982563366704</v>
      </c>
      <c r="AE336" s="16">
        <v>5463646.3565718802</v>
      </c>
      <c r="AF336" s="16">
        <v>1386004.0886975401</v>
      </c>
      <c r="AG336" s="16">
        <v>4077642.2678743298</v>
      </c>
      <c r="AH336" s="16">
        <v>0.74632251096734903</v>
      </c>
      <c r="AI336" s="16">
        <v>8199648.9694116004</v>
      </c>
      <c r="AJ336" s="16">
        <v>3568858.0090617202</v>
      </c>
      <c r="AK336" s="16">
        <v>5463646.3565718802</v>
      </c>
      <c r="AL336" s="16">
        <v>5463646.3565718802</v>
      </c>
      <c r="AM336" s="16">
        <v>5463646.3565718802</v>
      </c>
      <c r="AN336" s="16">
        <v>5463646.3565718802</v>
      </c>
      <c r="AO336" s="16">
        <v>5463646.3565718802</v>
      </c>
      <c r="AP336" s="16">
        <v>5463646.3565718802</v>
      </c>
      <c r="AQ336" s="16">
        <v>5463646.3565718802</v>
      </c>
      <c r="AR336" s="16">
        <v>5463646.3565718802</v>
      </c>
      <c r="AS336" s="16">
        <v>5463646.3565718802</v>
      </c>
      <c r="AT336" s="16">
        <v>5463646.3565718802</v>
      </c>
      <c r="AU336" s="16">
        <v>5894627.4122807002</v>
      </c>
      <c r="AV336" s="16">
        <v>5894627.4122807002</v>
      </c>
      <c r="AW336" s="16">
        <v>5894627.4122807002</v>
      </c>
      <c r="AX336" s="16">
        <v>5894627.4122807002</v>
      </c>
      <c r="AY336" s="16">
        <v>5894627.4122807002</v>
      </c>
      <c r="AZ336" s="16">
        <v>5894627.4122807002</v>
      </c>
      <c r="BA336" s="16">
        <v>5894627.4122807002</v>
      </c>
      <c r="BB336" s="16">
        <v>5894627.4122807002</v>
      </c>
      <c r="BC336" s="16">
        <v>5894627.4122807002</v>
      </c>
      <c r="BD336" s="16">
        <v>5894627.4122807002</v>
      </c>
    </row>
    <row r="337" spans="1:56" x14ac:dyDescent="0.25">
      <c r="A337" s="16" t="s">
        <v>520</v>
      </c>
      <c r="B337" s="16">
        <v>13043</v>
      </c>
      <c r="C337" s="16">
        <v>0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 t="s">
        <v>797</v>
      </c>
      <c r="N337" s="16" t="s">
        <v>806</v>
      </c>
      <c r="O337" s="16" t="s">
        <v>3</v>
      </c>
      <c r="P337" s="16">
        <v>13043</v>
      </c>
      <c r="Q337" s="16">
        <v>800000</v>
      </c>
      <c r="R337" s="16">
        <v>86275.996495567902</v>
      </c>
      <c r="S337" s="16">
        <v>14388194.035087699</v>
      </c>
      <c r="T337" s="16">
        <v>9771324.8684210498</v>
      </c>
      <c r="U337" s="16">
        <v>4616869.16666664</v>
      </c>
      <c r="V337" s="16">
        <v>0.32087898977507101</v>
      </c>
      <c r="W337" s="16">
        <v>11450260.157058099</v>
      </c>
      <c r="X337" s="16">
        <v>2707764.0257333699</v>
      </c>
      <c r="Y337" s="16">
        <v>8742496.1313247904</v>
      </c>
      <c r="Z337" s="16">
        <v>0.76351943199611405</v>
      </c>
      <c r="AA337" s="16">
        <v>3514763.7280701702</v>
      </c>
      <c r="AB337" s="16">
        <v>3399145.3070175401</v>
      </c>
      <c r="AC337" s="16">
        <v>115618.42105263101</v>
      </c>
      <c r="AD337" s="16">
        <v>3.2895076311747699E-2</v>
      </c>
      <c r="AE337" s="16">
        <v>475086.09020021302</v>
      </c>
      <c r="AF337" s="16">
        <v>399434.94025585701</v>
      </c>
      <c r="AG337" s="16">
        <v>75651.149944355697</v>
      </c>
      <c r="AH337" s="16">
        <v>0.159236718365032</v>
      </c>
      <c r="AI337" s="16">
        <v>7874406.1348292204</v>
      </c>
      <c r="AJ337" s="16">
        <v>-792438.84655121202</v>
      </c>
      <c r="AK337" s="16">
        <v>475086.09020021302</v>
      </c>
      <c r="AL337" s="16">
        <v>475086.09020021302</v>
      </c>
      <c r="AM337" s="16">
        <v>475086.09020021302</v>
      </c>
      <c r="AN337" s="16">
        <v>475086.09020021302</v>
      </c>
      <c r="AO337" s="16">
        <v>475086.09020021302</v>
      </c>
      <c r="AP337" s="16">
        <v>475086.09020021302</v>
      </c>
      <c r="AQ337" s="16">
        <v>475086.09020021302</v>
      </c>
      <c r="AR337" s="16">
        <v>475086.09020021302</v>
      </c>
      <c r="AS337" s="16">
        <v>475086.09020021302</v>
      </c>
      <c r="AT337" s="16">
        <v>475086.09020021302</v>
      </c>
      <c r="AU337" s="16">
        <v>3514763.7280701702</v>
      </c>
      <c r="AV337" s="16">
        <v>3514763.7280701702</v>
      </c>
      <c r="AW337" s="16">
        <v>3514763.7280701702</v>
      </c>
      <c r="AX337" s="16">
        <v>3514763.7280701702</v>
      </c>
      <c r="AY337" s="16">
        <v>3514763.7280701702</v>
      </c>
      <c r="AZ337" s="16">
        <v>3514763.7280701702</v>
      </c>
      <c r="BA337" s="16">
        <v>3514763.7280701702</v>
      </c>
      <c r="BB337" s="16">
        <v>3514763.7280701702</v>
      </c>
      <c r="BC337" s="16">
        <v>3514763.7280701702</v>
      </c>
      <c r="BD337" s="16">
        <v>3514763.7280701702</v>
      </c>
    </row>
    <row r="338" spans="1:56" x14ac:dyDescent="0.25">
      <c r="A338" s="16" t="s">
        <v>292</v>
      </c>
      <c r="B338" s="16">
        <v>13044</v>
      </c>
      <c r="C338" s="16">
        <v>0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 t="s">
        <v>797</v>
      </c>
      <c r="N338" s="16" t="s">
        <v>806</v>
      </c>
      <c r="O338" s="16" t="s">
        <v>3</v>
      </c>
      <c r="P338" s="16">
        <v>13044</v>
      </c>
      <c r="Q338" s="16">
        <v>800000</v>
      </c>
      <c r="R338" s="16">
        <v>71271.475365903898</v>
      </c>
      <c r="S338" s="16">
        <v>14202455.087719301</v>
      </c>
      <c r="T338" s="16">
        <v>7912699.3421052499</v>
      </c>
      <c r="U338" s="16">
        <v>6289755.7456140602</v>
      </c>
      <c r="V338" s="16">
        <v>0.44286397716214099</v>
      </c>
      <c r="W338" s="16">
        <v>9783206.1932958905</v>
      </c>
      <c r="X338" s="16">
        <v>2338827.3451517401</v>
      </c>
      <c r="Y338" s="16">
        <v>7444378.8481441503</v>
      </c>
      <c r="Z338" s="16">
        <v>0.76093447291804295</v>
      </c>
      <c r="AA338" s="16">
        <v>4478782.98245613</v>
      </c>
      <c r="AB338" s="16">
        <v>3088572.4561403501</v>
      </c>
      <c r="AC338" s="16">
        <v>1390210.5263157799</v>
      </c>
      <c r="AD338" s="16">
        <v>0.31039917132877098</v>
      </c>
      <c r="AE338" s="16">
        <v>1429502.84522674</v>
      </c>
      <c r="AF338" s="16">
        <v>378323.39684119599</v>
      </c>
      <c r="AG338" s="16">
        <v>1051179.4483855399</v>
      </c>
      <c r="AH338" s="16">
        <v>0.735346174297968</v>
      </c>
      <c r="AI338" s="16">
        <v>6727890.3727782397</v>
      </c>
      <c r="AJ338" s="16">
        <v>334690.97301964002</v>
      </c>
      <c r="AK338" s="16">
        <v>1429502.84522674</v>
      </c>
      <c r="AL338" s="16">
        <v>1429502.84522674</v>
      </c>
      <c r="AM338" s="16">
        <v>1429502.84522674</v>
      </c>
      <c r="AN338" s="16">
        <v>1429502.84522674</v>
      </c>
      <c r="AO338" s="16">
        <v>1429502.84522674</v>
      </c>
      <c r="AP338" s="16">
        <v>1429502.84522674</v>
      </c>
      <c r="AQ338" s="16">
        <v>1429502.84522674</v>
      </c>
      <c r="AR338" s="16">
        <v>1429502.84522674</v>
      </c>
      <c r="AS338" s="16">
        <v>1429502.84522674</v>
      </c>
      <c r="AT338" s="16">
        <v>1429502.84522674</v>
      </c>
      <c r="AU338" s="16">
        <v>4478782.98245613</v>
      </c>
      <c r="AV338" s="16">
        <v>4478782.98245613</v>
      </c>
      <c r="AW338" s="16">
        <v>4478782.98245613</v>
      </c>
      <c r="AX338" s="16">
        <v>4478782.98245613</v>
      </c>
      <c r="AY338" s="16">
        <v>4478782.98245613</v>
      </c>
      <c r="AZ338" s="16">
        <v>4478782.98245613</v>
      </c>
      <c r="BA338" s="16">
        <v>4478782.98245613</v>
      </c>
      <c r="BB338" s="16">
        <v>4478782.98245613</v>
      </c>
      <c r="BC338" s="16">
        <v>4478782.98245613</v>
      </c>
      <c r="BD338" s="16">
        <v>4478782.98245613</v>
      </c>
    </row>
    <row r="339" spans="1:56" x14ac:dyDescent="0.25">
      <c r="A339" s="16" t="s">
        <v>475</v>
      </c>
      <c r="B339" s="16">
        <v>13049</v>
      </c>
      <c r="C339" s="16">
        <v>0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 t="s">
        <v>797</v>
      </c>
      <c r="N339" s="16" t="s">
        <v>806</v>
      </c>
      <c r="O339" s="16" t="s">
        <v>3</v>
      </c>
      <c r="P339" s="16">
        <v>13049</v>
      </c>
      <c r="Q339" s="16">
        <v>800000</v>
      </c>
      <c r="R339" s="16">
        <v>48764.693671407898</v>
      </c>
      <c r="S339" s="16">
        <v>3164192.1929824501</v>
      </c>
      <c r="T339" s="16">
        <v>1831547.01754386</v>
      </c>
      <c r="U339" s="16">
        <v>1332645.1754385901</v>
      </c>
      <c r="V339" s="16">
        <v>0.42116442180539299</v>
      </c>
      <c r="W339" s="16">
        <v>3123290.9032336599</v>
      </c>
      <c r="X339" s="16">
        <v>1048806.7260794099</v>
      </c>
      <c r="Y339" s="16">
        <v>2074484.17715425</v>
      </c>
      <c r="Z339" s="16">
        <v>0.66419819396472501</v>
      </c>
      <c r="AA339" s="16">
        <v>422187.06140350801</v>
      </c>
      <c r="AB339" s="16">
        <v>298434.56140350801</v>
      </c>
      <c r="AC339" s="16">
        <v>123752.5</v>
      </c>
      <c r="AD339" s="16">
        <v>0.29312243626936302</v>
      </c>
      <c r="AE339" s="16">
        <v>177135.22170288299</v>
      </c>
      <c r="AF339" s="16">
        <v>55108.695714590198</v>
      </c>
      <c r="AG339" s="16">
        <v>122026.525988293</v>
      </c>
      <c r="AH339" s="16">
        <v>0.68888911428904698</v>
      </c>
      <c r="AI339" s="16">
        <v>1581634.48348284</v>
      </c>
      <c r="AJ339" s="16">
        <v>-370823.16768311401</v>
      </c>
      <c r="AK339" s="16">
        <v>177135.22170288299</v>
      </c>
      <c r="AL339" s="16">
        <v>177135.22170288299</v>
      </c>
      <c r="AM339" s="16">
        <v>177135.22170288299</v>
      </c>
      <c r="AN339" s="16">
        <v>177135.22170288299</v>
      </c>
      <c r="AO339" s="16">
        <v>177135.22170288299</v>
      </c>
      <c r="AP339" s="16">
        <v>177135.22170288299</v>
      </c>
      <c r="AQ339" s="16">
        <v>177135.22170288299</v>
      </c>
      <c r="AR339" s="16">
        <v>177135.22170288299</v>
      </c>
      <c r="AS339" s="16">
        <v>177135.22170288299</v>
      </c>
      <c r="AT339" s="16">
        <v>177135.22170288299</v>
      </c>
      <c r="AU339" s="16">
        <v>422187.06140350801</v>
      </c>
      <c r="AV339" s="16">
        <v>422187.06140350801</v>
      </c>
      <c r="AW339" s="16">
        <v>422187.06140350801</v>
      </c>
      <c r="AX339" s="16">
        <v>422187.06140350801</v>
      </c>
      <c r="AY339" s="16">
        <v>422187.06140350801</v>
      </c>
      <c r="AZ339" s="16">
        <v>422187.06140350801</v>
      </c>
      <c r="BA339" s="16">
        <v>422187.06140350801</v>
      </c>
      <c r="BB339" s="16">
        <v>422187.06140350801</v>
      </c>
      <c r="BC339" s="16">
        <v>422187.06140350801</v>
      </c>
      <c r="BD339" s="16">
        <v>422187.06140350801</v>
      </c>
    </row>
    <row r="340" spans="1:56" x14ac:dyDescent="0.25">
      <c r="A340" s="16" t="s">
        <v>807</v>
      </c>
      <c r="B340" s="16">
        <v>13050</v>
      </c>
      <c r="C340" s="16">
        <v>0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 t="s">
        <v>797</v>
      </c>
      <c r="N340" s="16" t="s">
        <v>806</v>
      </c>
      <c r="O340" s="16" t="s">
        <v>3</v>
      </c>
      <c r="P340" s="16">
        <v>13050</v>
      </c>
      <c r="Q340" s="16">
        <v>800000</v>
      </c>
      <c r="R340" s="16">
        <v>28133.477118120001</v>
      </c>
      <c r="S340" s="16">
        <v>145935.13157894701</v>
      </c>
      <c r="T340" s="16">
        <v>145935.13157894701</v>
      </c>
      <c r="U340" s="16">
        <v>0</v>
      </c>
      <c r="V340" s="16">
        <v>0</v>
      </c>
      <c r="W340" s="16">
        <v>380584.88359289902</v>
      </c>
      <c r="X340" s="16">
        <v>380584.88359289902</v>
      </c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0</v>
      </c>
      <c r="AF340" s="16">
        <v>0</v>
      </c>
      <c r="AG340" s="16">
        <v>0</v>
      </c>
      <c r="AH340" s="16">
        <v>0</v>
      </c>
      <c r="AI340" s="16">
        <v>-137693.47711812</v>
      </c>
      <c r="AJ340" s="16">
        <v>-137693.47711812</v>
      </c>
      <c r="AK340" s="16">
        <v>0</v>
      </c>
      <c r="AL340" s="16">
        <v>0</v>
      </c>
      <c r="AM340" s="16">
        <v>0</v>
      </c>
      <c r="AN340" s="16">
        <v>0</v>
      </c>
      <c r="AO340" s="16">
        <v>0</v>
      </c>
      <c r="AP340" s="16">
        <v>0</v>
      </c>
      <c r="AQ340" s="16">
        <v>0</v>
      </c>
      <c r="AR340" s="16">
        <v>0</v>
      </c>
      <c r="AS340" s="16">
        <v>0</v>
      </c>
      <c r="AT340" s="16">
        <v>0</v>
      </c>
      <c r="AU340" s="16">
        <v>0</v>
      </c>
      <c r="AV340" s="16">
        <v>0</v>
      </c>
      <c r="AW340" s="16">
        <v>0</v>
      </c>
      <c r="AX340" s="16">
        <v>0</v>
      </c>
      <c r="AY340" s="16">
        <v>0</v>
      </c>
      <c r="AZ340" s="16">
        <v>0</v>
      </c>
      <c r="BA340" s="16">
        <v>0</v>
      </c>
      <c r="BB340" s="16">
        <v>0</v>
      </c>
      <c r="BC340" s="16">
        <v>0</v>
      </c>
      <c r="BD340" s="16">
        <v>0</v>
      </c>
    </row>
    <row r="341" spans="1:56" x14ac:dyDescent="0.25">
      <c r="A341" s="16" t="s">
        <v>586</v>
      </c>
      <c r="B341" s="16">
        <v>13052</v>
      </c>
      <c r="C341" s="16">
        <v>0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 t="s">
        <v>797</v>
      </c>
      <c r="N341" s="16" t="s">
        <v>806</v>
      </c>
      <c r="O341" s="16" t="s">
        <v>3</v>
      </c>
      <c r="P341" s="16">
        <v>13052</v>
      </c>
      <c r="Q341" s="16">
        <v>800000</v>
      </c>
      <c r="R341" s="16">
        <v>28133.477118120001</v>
      </c>
      <c r="S341" s="16">
        <v>487530.78947368398</v>
      </c>
      <c r="T341" s="16">
        <v>484690.08771929803</v>
      </c>
      <c r="U341" s="16">
        <v>2840.7017543860102</v>
      </c>
      <c r="V341" s="16">
        <v>5.8267125189215303E-3</v>
      </c>
      <c r="W341" s="16">
        <v>276908.111628593</v>
      </c>
      <c r="X341" s="16">
        <v>224608.87774118001</v>
      </c>
      <c r="Y341" s="16">
        <v>52299.233887412898</v>
      </c>
      <c r="Z341" s="16">
        <v>0.188868551303256</v>
      </c>
      <c r="AA341" s="16">
        <v>8522.8947368420995</v>
      </c>
      <c r="AB341" s="16">
        <v>8522.8947368420995</v>
      </c>
      <c r="AC341" s="16">
        <v>0</v>
      </c>
      <c r="AD341" s="16">
        <v>0</v>
      </c>
      <c r="AE341" s="16">
        <v>169.116027164169</v>
      </c>
      <c r="AF341" s="16">
        <v>169.116027164169</v>
      </c>
      <c r="AG341" s="16">
        <v>0</v>
      </c>
      <c r="AH341" s="16">
        <v>0</v>
      </c>
      <c r="AI341" s="16">
        <v>-85394.243230707099</v>
      </c>
      <c r="AJ341" s="16">
        <v>-137693.47711812</v>
      </c>
      <c r="AK341" s="16">
        <v>169.116027164169</v>
      </c>
      <c r="AL341" s="16">
        <v>169.116027164169</v>
      </c>
      <c r="AM341" s="16">
        <v>169.116027164169</v>
      </c>
      <c r="AN341" s="16">
        <v>169.116027164169</v>
      </c>
      <c r="AO341" s="16">
        <v>169.116027164169</v>
      </c>
      <c r="AP341" s="16">
        <v>169.116027164169</v>
      </c>
      <c r="AQ341" s="16">
        <v>169.116027164169</v>
      </c>
      <c r="AR341" s="16">
        <v>169.116027164169</v>
      </c>
      <c r="AS341" s="16">
        <v>169.116027164169</v>
      </c>
      <c r="AT341" s="16">
        <v>169.116027164169</v>
      </c>
      <c r="AU341" s="16">
        <v>8522.8947368420995</v>
      </c>
      <c r="AV341" s="16">
        <v>8522.8947368420995</v>
      </c>
      <c r="AW341" s="16">
        <v>8522.8947368420995</v>
      </c>
      <c r="AX341" s="16">
        <v>8522.8947368420995</v>
      </c>
      <c r="AY341" s="16">
        <v>8522.8947368420995</v>
      </c>
      <c r="AZ341" s="16">
        <v>8522.8947368420995</v>
      </c>
      <c r="BA341" s="16">
        <v>8522.8947368420995</v>
      </c>
      <c r="BB341" s="16">
        <v>8522.8947368420995</v>
      </c>
      <c r="BC341" s="16">
        <v>8522.8947368420995</v>
      </c>
      <c r="BD341" s="16">
        <v>8522.8947368420995</v>
      </c>
    </row>
    <row r="342" spans="1:56" x14ac:dyDescent="0.25">
      <c r="A342" s="16" t="s">
        <v>449</v>
      </c>
      <c r="B342" s="16">
        <v>13053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 t="s">
        <v>797</v>
      </c>
      <c r="N342" s="16" t="s">
        <v>806</v>
      </c>
      <c r="O342" s="16" t="s">
        <v>3</v>
      </c>
      <c r="P342" s="16">
        <v>13053</v>
      </c>
      <c r="Q342" s="16">
        <v>800000</v>
      </c>
      <c r="R342" s="16">
        <v>63769.214801071903</v>
      </c>
      <c r="S342" s="16">
        <v>8367593.94736843</v>
      </c>
      <c r="T342" s="16">
        <v>5855541.0964912204</v>
      </c>
      <c r="U342" s="16">
        <v>2512052.8508771998</v>
      </c>
      <c r="V342" s="16">
        <v>0.30021208804798999</v>
      </c>
      <c r="W342" s="16">
        <v>5312025.7127495501</v>
      </c>
      <c r="X342" s="16">
        <v>1670500.1923412101</v>
      </c>
      <c r="Y342" s="16">
        <v>3641525.52040833</v>
      </c>
      <c r="Z342" s="16">
        <v>0.685524829382546</v>
      </c>
      <c r="AA342" s="16">
        <v>1961359.6052631501</v>
      </c>
      <c r="AB342" s="16">
        <v>1812101.7105263099</v>
      </c>
      <c r="AC342" s="16">
        <v>149257.89473684199</v>
      </c>
      <c r="AD342" s="16">
        <v>7.6099198910959495E-2</v>
      </c>
      <c r="AE342" s="16">
        <v>319948.93139653897</v>
      </c>
      <c r="AF342" s="16">
        <v>140617.93432435099</v>
      </c>
      <c r="AG342" s="16">
        <v>179330.99707218801</v>
      </c>
      <c r="AH342" s="16">
        <v>0.56049881551230496</v>
      </c>
      <c r="AI342" s="16">
        <v>2998811.3056072602</v>
      </c>
      <c r="AJ342" s="16">
        <v>-463383.21772888303</v>
      </c>
      <c r="AK342" s="16">
        <v>319948.93139653897</v>
      </c>
      <c r="AL342" s="16">
        <v>319948.93139653897</v>
      </c>
      <c r="AM342" s="16">
        <v>319948.93139653897</v>
      </c>
      <c r="AN342" s="16">
        <v>319948.93139653897</v>
      </c>
      <c r="AO342" s="16">
        <v>319948.93139653897</v>
      </c>
      <c r="AP342" s="16">
        <v>319948.93139653897</v>
      </c>
      <c r="AQ342" s="16">
        <v>319948.93139653897</v>
      </c>
      <c r="AR342" s="16">
        <v>319948.93139653897</v>
      </c>
      <c r="AS342" s="16">
        <v>319948.93139653897</v>
      </c>
      <c r="AT342" s="16">
        <v>319948.93139653897</v>
      </c>
      <c r="AU342" s="16">
        <v>1961359.6052631501</v>
      </c>
      <c r="AV342" s="16">
        <v>1961359.6052631501</v>
      </c>
      <c r="AW342" s="16">
        <v>1961359.6052631501</v>
      </c>
      <c r="AX342" s="16">
        <v>1961359.6052631501</v>
      </c>
      <c r="AY342" s="16">
        <v>1961359.6052631501</v>
      </c>
      <c r="AZ342" s="16">
        <v>1961359.6052631501</v>
      </c>
      <c r="BA342" s="16">
        <v>1961359.6052631501</v>
      </c>
      <c r="BB342" s="16">
        <v>1961359.6052631501</v>
      </c>
      <c r="BC342" s="16">
        <v>1961359.6052631501</v>
      </c>
      <c r="BD342" s="16">
        <v>1961359.6052631501</v>
      </c>
    </row>
    <row r="343" spans="1:56" x14ac:dyDescent="0.25">
      <c r="A343" s="16" t="s">
        <v>571</v>
      </c>
      <c r="B343" s="16">
        <v>13054</v>
      </c>
      <c r="C343" s="16">
        <v>0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 t="s">
        <v>797</v>
      </c>
      <c r="N343" s="16" t="s">
        <v>806</v>
      </c>
      <c r="O343" s="16" t="s">
        <v>3</v>
      </c>
      <c r="P343" s="16">
        <v>13054</v>
      </c>
      <c r="Q343" s="16">
        <v>800000</v>
      </c>
      <c r="R343" s="16">
        <v>28133.477118120001</v>
      </c>
      <c r="S343" s="16">
        <v>806364.82456140302</v>
      </c>
      <c r="T343" s="16">
        <v>409133.07017543801</v>
      </c>
      <c r="U343" s="16">
        <v>397231.75438596401</v>
      </c>
      <c r="V343" s="16">
        <v>0.492620390035026</v>
      </c>
      <c r="W343" s="16">
        <v>977053.86767808802</v>
      </c>
      <c r="X343" s="16">
        <v>458316.98947402497</v>
      </c>
      <c r="Y343" s="16">
        <v>518736.878204062</v>
      </c>
      <c r="Z343" s="16">
        <v>0.53091942559606298</v>
      </c>
      <c r="AA343" s="16">
        <v>131167.85087719301</v>
      </c>
      <c r="AB343" s="16">
        <v>114115.21929824501</v>
      </c>
      <c r="AC343" s="16">
        <v>17052.631578947301</v>
      </c>
      <c r="AD343" s="16">
        <v>0.130006182649992</v>
      </c>
      <c r="AE343" s="16">
        <v>88487.092795289806</v>
      </c>
      <c r="AF343" s="16">
        <v>75845.653316254393</v>
      </c>
      <c r="AG343" s="16">
        <v>12641.4394790354</v>
      </c>
      <c r="AH343" s="16">
        <v>0.142861959633827</v>
      </c>
      <c r="AI343" s="16">
        <v>345514.40108594199</v>
      </c>
      <c r="AJ343" s="16">
        <v>-160581.03763908401</v>
      </c>
      <c r="AK343" s="16">
        <v>88487.092795289806</v>
      </c>
      <c r="AL343" s="16">
        <v>88487.092795289806</v>
      </c>
      <c r="AM343" s="16">
        <v>88487.092795289806</v>
      </c>
      <c r="AN343" s="16">
        <v>88487.092795289806</v>
      </c>
      <c r="AO343" s="16">
        <v>88487.092795289806</v>
      </c>
      <c r="AP343" s="16">
        <v>88487.092795289806</v>
      </c>
      <c r="AQ343" s="16">
        <v>88487.092795289806</v>
      </c>
      <c r="AR343" s="16">
        <v>88487.092795289806</v>
      </c>
      <c r="AS343" s="16">
        <v>88487.092795289806</v>
      </c>
      <c r="AT343" s="16">
        <v>88487.092795289806</v>
      </c>
      <c r="AU343" s="16">
        <v>131167.85087719301</v>
      </c>
      <c r="AV343" s="16">
        <v>131167.85087719301</v>
      </c>
      <c r="AW343" s="16">
        <v>131167.85087719301</v>
      </c>
      <c r="AX343" s="16">
        <v>131167.85087719301</v>
      </c>
      <c r="AY343" s="16">
        <v>131167.85087719301</v>
      </c>
      <c r="AZ343" s="16">
        <v>131167.85087719301</v>
      </c>
      <c r="BA343" s="16">
        <v>131167.85087719301</v>
      </c>
      <c r="BB343" s="16">
        <v>131167.85087719301</v>
      </c>
      <c r="BC343" s="16">
        <v>131167.85087719301</v>
      </c>
      <c r="BD343" s="16">
        <v>131167.85087719301</v>
      </c>
    </row>
    <row r="344" spans="1:56" x14ac:dyDescent="0.25">
      <c r="A344" s="16" t="s">
        <v>587</v>
      </c>
      <c r="B344" s="16">
        <v>13055</v>
      </c>
      <c r="C344" s="16">
        <v>0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 t="s">
        <v>797</v>
      </c>
      <c r="N344" s="16" t="s">
        <v>806</v>
      </c>
      <c r="O344" s="16" t="s">
        <v>3</v>
      </c>
      <c r="P344" s="16">
        <v>13055</v>
      </c>
      <c r="Q344" s="16">
        <v>800000</v>
      </c>
      <c r="R344" s="16">
        <v>28133.477118120001</v>
      </c>
      <c r="S344" s="16">
        <v>743518.64035087696</v>
      </c>
      <c r="T344" s="16">
        <v>741890.21929824504</v>
      </c>
      <c r="U344" s="16">
        <v>1628.4210526315701</v>
      </c>
      <c r="V344" s="16">
        <v>2.19015497965605E-3</v>
      </c>
      <c r="W344" s="16">
        <v>335847.28034798102</v>
      </c>
      <c r="X344" s="16">
        <v>307558.14929069899</v>
      </c>
      <c r="Y344" s="16">
        <v>28289.131057282601</v>
      </c>
      <c r="Z344" s="16">
        <v>8.4232127852788899E-2</v>
      </c>
      <c r="AA344" s="16">
        <v>664074.47368420998</v>
      </c>
      <c r="AB344" s="16">
        <v>664074.47368420998</v>
      </c>
      <c r="AC344" s="16">
        <v>0</v>
      </c>
      <c r="AD344" s="16">
        <v>0</v>
      </c>
      <c r="AE344" s="16">
        <v>9245.5451160646498</v>
      </c>
      <c r="AF344" s="16">
        <v>9245.5451160646498</v>
      </c>
      <c r="AG344" s="16">
        <v>0</v>
      </c>
      <c r="AH344" s="16">
        <v>0</v>
      </c>
      <c r="AI344" s="16">
        <v>-109404.34606083699</v>
      </c>
      <c r="AJ344" s="16">
        <v>-137693.47711812</v>
      </c>
      <c r="AK344" s="16">
        <v>9245.5451160646498</v>
      </c>
      <c r="AL344" s="16">
        <v>9245.5451160646498</v>
      </c>
      <c r="AM344" s="16">
        <v>9245.5451160646498</v>
      </c>
      <c r="AN344" s="16">
        <v>9245.5451160646498</v>
      </c>
      <c r="AO344" s="16">
        <v>9245.5451160646498</v>
      </c>
      <c r="AP344" s="16">
        <v>9245.5451160646498</v>
      </c>
      <c r="AQ344" s="16">
        <v>9245.5451160646498</v>
      </c>
      <c r="AR344" s="16">
        <v>9245.5451160646498</v>
      </c>
      <c r="AS344" s="16">
        <v>9245.5451160646498</v>
      </c>
      <c r="AT344" s="16">
        <v>9245.5451160646498</v>
      </c>
      <c r="AU344" s="16">
        <v>664074.47368420998</v>
      </c>
      <c r="AV344" s="16">
        <v>664074.47368420998</v>
      </c>
      <c r="AW344" s="16">
        <v>664074.47368420998</v>
      </c>
      <c r="AX344" s="16">
        <v>664074.47368420998</v>
      </c>
      <c r="AY344" s="16">
        <v>664074.47368420998</v>
      </c>
      <c r="AZ344" s="16">
        <v>664074.47368420998</v>
      </c>
      <c r="BA344" s="16">
        <v>664074.47368420998</v>
      </c>
      <c r="BB344" s="16">
        <v>664074.47368420998</v>
      </c>
      <c r="BC344" s="16">
        <v>664074.47368420998</v>
      </c>
      <c r="BD344" s="16">
        <v>664074.47368420998</v>
      </c>
    </row>
    <row r="345" spans="1:56" x14ac:dyDescent="0.25">
      <c r="A345" s="16" t="s">
        <v>588</v>
      </c>
      <c r="B345" s="16">
        <v>13057</v>
      </c>
      <c r="C345" s="16">
        <v>0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 t="s">
        <v>797</v>
      </c>
      <c r="N345" s="16" t="s">
        <v>806</v>
      </c>
      <c r="O345" s="16" t="s">
        <v>3</v>
      </c>
      <c r="P345" s="16">
        <v>13057</v>
      </c>
      <c r="Q345" s="16">
        <v>800000</v>
      </c>
      <c r="R345" s="16">
        <v>28133.477118120001</v>
      </c>
      <c r="S345" s="16">
        <v>1643763.33333333</v>
      </c>
      <c r="T345" s="16">
        <v>1604046.2719298201</v>
      </c>
      <c r="U345" s="16">
        <v>39717.061403508502</v>
      </c>
      <c r="V345" s="16">
        <v>2.4162274822718901E-2</v>
      </c>
      <c r="W345" s="16">
        <v>549019.37635607703</v>
      </c>
      <c r="X345" s="16">
        <v>338039.51237844501</v>
      </c>
      <c r="Y345" s="16">
        <v>210979.86397763199</v>
      </c>
      <c r="Z345" s="16">
        <v>0.38428491427376599</v>
      </c>
      <c r="AA345" s="16">
        <v>11664.8245614035</v>
      </c>
      <c r="AB345" s="16">
        <v>11664.8245614035</v>
      </c>
      <c r="AC345" s="16">
        <v>0</v>
      </c>
      <c r="AD345" s="16">
        <v>0</v>
      </c>
      <c r="AE345" s="16">
        <v>435.53133974599899</v>
      </c>
      <c r="AF345" s="16">
        <v>435.53133974599899</v>
      </c>
      <c r="AG345" s="16">
        <v>0</v>
      </c>
      <c r="AH345" s="16">
        <v>0</v>
      </c>
      <c r="AI345" s="16">
        <v>73286.386859511898</v>
      </c>
      <c r="AJ345" s="16">
        <v>-137693.47711812</v>
      </c>
      <c r="AK345" s="16">
        <v>435.53133974599899</v>
      </c>
      <c r="AL345" s="16">
        <v>435.53133974599899</v>
      </c>
      <c r="AM345" s="16">
        <v>435.53133974599899</v>
      </c>
      <c r="AN345" s="16">
        <v>435.53133974599899</v>
      </c>
      <c r="AO345" s="16">
        <v>435.53133974599899</v>
      </c>
      <c r="AP345" s="16">
        <v>435.53133974599899</v>
      </c>
      <c r="AQ345" s="16">
        <v>435.53133974599899</v>
      </c>
      <c r="AR345" s="16">
        <v>435.53133974599899</v>
      </c>
      <c r="AS345" s="16">
        <v>435.53133974599899</v>
      </c>
      <c r="AT345" s="16">
        <v>435.53133974599899</v>
      </c>
      <c r="AU345" s="16">
        <v>11664.8245614035</v>
      </c>
      <c r="AV345" s="16">
        <v>11664.8245614035</v>
      </c>
      <c r="AW345" s="16">
        <v>11664.8245614035</v>
      </c>
      <c r="AX345" s="16">
        <v>11664.8245614035</v>
      </c>
      <c r="AY345" s="16">
        <v>11664.8245614035</v>
      </c>
      <c r="AZ345" s="16">
        <v>11664.8245614035</v>
      </c>
      <c r="BA345" s="16">
        <v>11664.8245614035</v>
      </c>
      <c r="BB345" s="16">
        <v>11664.8245614035</v>
      </c>
      <c r="BC345" s="16">
        <v>11664.8245614035</v>
      </c>
      <c r="BD345" s="16">
        <v>11664.8245614035</v>
      </c>
    </row>
    <row r="346" spans="1:56" x14ac:dyDescent="0.25">
      <c r="A346" s="16" t="s">
        <v>547</v>
      </c>
      <c r="B346" s="16">
        <v>13059</v>
      </c>
      <c r="C346" s="16">
        <v>0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 t="s">
        <v>797</v>
      </c>
      <c r="N346" s="16" t="s">
        <v>806</v>
      </c>
      <c r="O346" s="16" t="s">
        <v>3</v>
      </c>
      <c r="P346" s="16">
        <v>13059</v>
      </c>
      <c r="Q346" s="16">
        <v>800000</v>
      </c>
      <c r="R346" s="16">
        <v>45013.563388991897</v>
      </c>
      <c r="S346" s="16">
        <v>5593997.2368420996</v>
      </c>
      <c r="T346" s="16">
        <v>4155944.0789473602</v>
      </c>
      <c r="U346" s="16">
        <v>1438053.1578947301</v>
      </c>
      <c r="V346" s="16">
        <v>0.25707076657523298</v>
      </c>
      <c r="W346" s="16">
        <v>3193354.8978365199</v>
      </c>
      <c r="X346" s="16">
        <v>1154253.84161257</v>
      </c>
      <c r="Y346" s="16">
        <v>2039101.0562239401</v>
      </c>
      <c r="Z346" s="16">
        <v>0.63854507922230197</v>
      </c>
      <c r="AA346" s="16">
        <v>945298.99122806999</v>
      </c>
      <c r="AB346" s="16">
        <v>903820.04385964898</v>
      </c>
      <c r="AC346" s="16">
        <v>41478.947368421002</v>
      </c>
      <c r="AD346" s="16">
        <v>4.3879182939288101E-2</v>
      </c>
      <c r="AE346" s="16">
        <v>105251.243999192</v>
      </c>
      <c r="AF346" s="16">
        <v>69684.754978950194</v>
      </c>
      <c r="AG346" s="16">
        <v>35566.489020242603</v>
      </c>
      <c r="AH346" s="16">
        <v>0.33791989214412899</v>
      </c>
      <c r="AI346" s="16">
        <v>1579664.4928349501</v>
      </c>
      <c r="AJ346" s="16">
        <v>-423870.07436874899</v>
      </c>
      <c r="AK346" s="16">
        <v>105251.243999192</v>
      </c>
      <c r="AL346" s="16">
        <v>105251.243999192</v>
      </c>
      <c r="AM346" s="16">
        <v>105251.243999192</v>
      </c>
      <c r="AN346" s="16">
        <v>105251.243999192</v>
      </c>
      <c r="AO346" s="16">
        <v>105251.243999192</v>
      </c>
      <c r="AP346" s="16">
        <v>105251.243999192</v>
      </c>
      <c r="AQ346" s="16">
        <v>105251.243999192</v>
      </c>
      <c r="AR346" s="16">
        <v>105251.243999192</v>
      </c>
      <c r="AS346" s="16">
        <v>105251.243999192</v>
      </c>
      <c r="AT346" s="16">
        <v>105251.243999192</v>
      </c>
      <c r="AU346" s="16">
        <v>945298.99122806999</v>
      </c>
      <c r="AV346" s="16">
        <v>945298.99122806999</v>
      </c>
      <c r="AW346" s="16">
        <v>945298.99122806999</v>
      </c>
      <c r="AX346" s="16">
        <v>945298.99122806999</v>
      </c>
      <c r="AY346" s="16">
        <v>945298.99122806999</v>
      </c>
      <c r="AZ346" s="16">
        <v>945298.99122806999</v>
      </c>
      <c r="BA346" s="16">
        <v>945298.99122806999</v>
      </c>
      <c r="BB346" s="16">
        <v>945298.99122806999</v>
      </c>
      <c r="BC346" s="16">
        <v>945298.99122806999</v>
      </c>
      <c r="BD346" s="16">
        <v>945298.99122806999</v>
      </c>
    </row>
    <row r="347" spans="1:56" x14ac:dyDescent="0.25">
      <c r="A347" s="16" t="s">
        <v>450</v>
      </c>
      <c r="B347" s="16">
        <v>13063</v>
      </c>
      <c r="C347" s="16">
        <v>0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 t="s">
        <v>797</v>
      </c>
      <c r="N347" s="16" t="s">
        <v>806</v>
      </c>
      <c r="O347" s="16" t="s">
        <v>3</v>
      </c>
      <c r="P347" s="16">
        <v>13063</v>
      </c>
      <c r="Q347" s="16">
        <v>800000</v>
      </c>
      <c r="R347" s="16">
        <v>78773.7359307359</v>
      </c>
      <c r="S347" s="16">
        <v>10662077.3245614</v>
      </c>
      <c r="T347" s="16">
        <v>5228069.2982456004</v>
      </c>
      <c r="U347" s="16">
        <v>5434008.0263157897</v>
      </c>
      <c r="V347" s="16">
        <v>0.50965753303982197</v>
      </c>
      <c r="W347" s="16">
        <v>10236281.726472801</v>
      </c>
      <c r="X347" s="16">
        <v>3059972.3733719401</v>
      </c>
      <c r="Y347" s="16">
        <v>7176309.3531008996</v>
      </c>
      <c r="Z347" s="16">
        <v>0.70106602620575498</v>
      </c>
      <c r="AA347" s="16">
        <v>282135.57017543801</v>
      </c>
      <c r="AB347" s="16">
        <v>274340.83333333302</v>
      </c>
      <c r="AC347" s="16">
        <v>7794.7368421052797</v>
      </c>
      <c r="AD347" s="16">
        <v>2.76276289347646E-2</v>
      </c>
      <c r="AE347" s="16">
        <v>237122.54853071601</v>
      </c>
      <c r="AF347" s="16">
        <v>61088.081741492402</v>
      </c>
      <c r="AG347" s="16">
        <v>176034.46678922401</v>
      </c>
      <c r="AH347" s="16">
        <v>0.74237759285224902</v>
      </c>
      <c r="AI347" s="16">
        <v>6381993.6171701699</v>
      </c>
      <c r="AJ347" s="16">
        <v>-618281.26914151094</v>
      </c>
      <c r="AK347" s="16">
        <v>237122.54853071601</v>
      </c>
      <c r="AL347" s="16">
        <v>237122.54853071601</v>
      </c>
      <c r="AM347" s="16">
        <v>237122.54853071601</v>
      </c>
      <c r="AN347" s="16">
        <v>237122.54853071601</v>
      </c>
      <c r="AO347" s="16">
        <v>237122.54853071601</v>
      </c>
      <c r="AP347" s="16">
        <v>237122.54853071601</v>
      </c>
      <c r="AQ347" s="16">
        <v>237122.54853071601</v>
      </c>
      <c r="AR347" s="16">
        <v>237122.54853071601</v>
      </c>
      <c r="AS347" s="16">
        <v>237122.54853071601</v>
      </c>
      <c r="AT347" s="16">
        <v>237122.54853071601</v>
      </c>
      <c r="AU347" s="16">
        <v>282135.57017543801</v>
      </c>
      <c r="AV347" s="16">
        <v>282135.57017543801</v>
      </c>
      <c r="AW347" s="16">
        <v>282135.57017543801</v>
      </c>
      <c r="AX347" s="16">
        <v>282135.57017543801</v>
      </c>
      <c r="AY347" s="16">
        <v>282135.57017543801</v>
      </c>
      <c r="AZ347" s="16">
        <v>282135.57017543801</v>
      </c>
      <c r="BA347" s="16">
        <v>282135.57017543801</v>
      </c>
      <c r="BB347" s="16">
        <v>282135.57017543801</v>
      </c>
      <c r="BC347" s="16">
        <v>282135.57017543801</v>
      </c>
      <c r="BD347" s="16">
        <v>282135.57017543801</v>
      </c>
    </row>
    <row r="348" spans="1:56" x14ac:dyDescent="0.25">
      <c r="A348" s="16" t="s">
        <v>590</v>
      </c>
      <c r="B348" s="16">
        <v>13067</v>
      </c>
      <c r="C348" s="16">
        <v>0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 t="s">
        <v>797</v>
      </c>
      <c r="N348" s="16" t="s">
        <v>806</v>
      </c>
      <c r="O348" s="16" t="s">
        <v>3</v>
      </c>
      <c r="P348" s="16">
        <v>13067</v>
      </c>
      <c r="Q348" s="16">
        <v>800000</v>
      </c>
      <c r="R348" s="16">
        <v>28133.477118120001</v>
      </c>
      <c r="S348" s="16">
        <v>2038303.2456140299</v>
      </c>
      <c r="T348" s="16">
        <v>1632381.66666666</v>
      </c>
      <c r="U348" s="16">
        <v>405921.57894736802</v>
      </c>
      <c r="V348" s="16">
        <v>0.19914680498145601</v>
      </c>
      <c r="W348" s="16">
        <v>2592783.16750579</v>
      </c>
      <c r="X348" s="16">
        <v>1679751.23204028</v>
      </c>
      <c r="Y348" s="16">
        <v>913031.93546550698</v>
      </c>
      <c r="Z348" s="16">
        <v>0.35214357564031201</v>
      </c>
      <c r="AA348" s="16">
        <v>115973.947368421</v>
      </c>
      <c r="AB348" s="16">
        <v>115973.947368421</v>
      </c>
      <c r="AC348" s="16">
        <v>0</v>
      </c>
      <c r="AD348" s="16">
        <v>0</v>
      </c>
      <c r="AE348" s="16">
        <v>2256.8120081673001</v>
      </c>
      <c r="AF348" s="16">
        <v>2256.8120081673001</v>
      </c>
      <c r="AG348" s="16">
        <v>0</v>
      </c>
      <c r="AH348" s="16">
        <v>0</v>
      </c>
      <c r="AI348" s="16">
        <v>627693.45834738703</v>
      </c>
      <c r="AJ348" s="16">
        <v>-285338.47711812</v>
      </c>
      <c r="AK348" s="16">
        <v>2256.8120081673001</v>
      </c>
      <c r="AL348" s="16">
        <v>2256.8120081673001</v>
      </c>
      <c r="AM348" s="16">
        <v>2256.8120081673001</v>
      </c>
      <c r="AN348" s="16">
        <v>2256.8120081673001</v>
      </c>
      <c r="AO348" s="16">
        <v>2256.8120081673001</v>
      </c>
      <c r="AP348" s="16">
        <v>2256.8120081673001</v>
      </c>
      <c r="AQ348" s="16">
        <v>2256.8120081673001</v>
      </c>
      <c r="AR348" s="16">
        <v>2256.8120081673001</v>
      </c>
      <c r="AS348" s="16">
        <v>2256.8120081673001</v>
      </c>
      <c r="AT348" s="16">
        <v>2256.8120081673001</v>
      </c>
      <c r="AU348" s="16">
        <v>115973.947368421</v>
      </c>
      <c r="AV348" s="16">
        <v>115973.947368421</v>
      </c>
      <c r="AW348" s="16">
        <v>115973.947368421</v>
      </c>
      <c r="AX348" s="16">
        <v>115973.947368421</v>
      </c>
      <c r="AY348" s="16">
        <v>115973.947368421</v>
      </c>
      <c r="AZ348" s="16">
        <v>115973.947368421</v>
      </c>
      <c r="BA348" s="16">
        <v>115973.947368421</v>
      </c>
      <c r="BB348" s="16">
        <v>115973.947368421</v>
      </c>
      <c r="BC348" s="16">
        <v>115973.947368421</v>
      </c>
      <c r="BD348" s="16">
        <v>115973.947368421</v>
      </c>
    </row>
    <row r="349" spans="1:56" x14ac:dyDescent="0.25">
      <c r="A349" s="16" t="s">
        <v>171</v>
      </c>
      <c r="B349" s="16">
        <v>13069</v>
      </c>
      <c r="C349" s="16">
        <v>0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 t="s">
        <v>797</v>
      </c>
      <c r="N349" s="16" t="s">
        <v>806</v>
      </c>
      <c r="O349" s="16" t="s">
        <v>3</v>
      </c>
      <c r="P349" s="16">
        <v>13069</v>
      </c>
      <c r="Q349" s="16">
        <v>800000</v>
      </c>
      <c r="R349" s="16">
        <v>39386.867965367899</v>
      </c>
      <c r="S349" s="16">
        <v>13256570.3070175</v>
      </c>
      <c r="T349" s="16">
        <v>5542267.85087719</v>
      </c>
      <c r="U349" s="16">
        <v>7714302.4561403403</v>
      </c>
      <c r="V349" s="16">
        <v>0.58192294669584899</v>
      </c>
      <c r="W349" s="16">
        <v>14420502.200874001</v>
      </c>
      <c r="X349" s="16">
        <v>5306249.5578682804</v>
      </c>
      <c r="Y349" s="16">
        <v>9114252.6430057492</v>
      </c>
      <c r="Z349" s="16">
        <v>0.632034343606516</v>
      </c>
      <c r="AA349" s="16">
        <v>10327780.3947368</v>
      </c>
      <c r="AB349" s="16">
        <v>3559546.0087719201</v>
      </c>
      <c r="AC349" s="16">
        <v>6768234.3859649096</v>
      </c>
      <c r="AD349" s="16">
        <v>0.65534259320754695</v>
      </c>
      <c r="AE349" s="16">
        <v>10885416.5072554</v>
      </c>
      <c r="AF349" s="16">
        <v>3668666.78940026</v>
      </c>
      <c r="AG349" s="16">
        <v>7216749.7178551704</v>
      </c>
      <c r="AH349" s="16">
        <v>0.66297414646881003</v>
      </c>
      <c r="AI349" s="16">
        <v>8713620.7750403807</v>
      </c>
      <c r="AJ349" s="16">
        <v>6816117.8498898</v>
      </c>
      <c r="AK349" s="16">
        <v>10885416.5072554</v>
      </c>
      <c r="AL349" s="16">
        <v>10885416.5072554</v>
      </c>
      <c r="AM349" s="16">
        <v>10885416.5072554</v>
      </c>
      <c r="AN349" s="16">
        <v>10885416.5072554</v>
      </c>
      <c r="AO349" s="16">
        <v>10885416.5072554</v>
      </c>
      <c r="AP349" s="16">
        <v>10885416.5072554</v>
      </c>
      <c r="AQ349" s="16">
        <v>10885416.5072554</v>
      </c>
      <c r="AR349" s="16">
        <v>10885416.5072554</v>
      </c>
      <c r="AS349" s="16">
        <v>10885416.5072554</v>
      </c>
      <c r="AT349" s="16">
        <v>10885416.5072554</v>
      </c>
      <c r="AU349" s="16">
        <v>10327780.3947368</v>
      </c>
      <c r="AV349" s="16">
        <v>10327780.3947368</v>
      </c>
      <c r="AW349" s="16">
        <v>10327780.3947368</v>
      </c>
      <c r="AX349" s="16">
        <v>10327780.3947368</v>
      </c>
      <c r="AY349" s="16">
        <v>10327780.3947368</v>
      </c>
      <c r="AZ349" s="16">
        <v>10327780.3947368</v>
      </c>
      <c r="BA349" s="16">
        <v>10327780.3947368</v>
      </c>
      <c r="BB349" s="16">
        <v>10327780.3947368</v>
      </c>
      <c r="BC349" s="16">
        <v>10327780.3947368</v>
      </c>
      <c r="BD349" s="16">
        <v>10327780.3947368</v>
      </c>
    </row>
    <row r="350" spans="1:56" x14ac:dyDescent="0.25">
      <c r="A350" s="16" t="s">
        <v>592</v>
      </c>
      <c r="B350" s="16">
        <v>13071</v>
      </c>
      <c r="C350" s="16">
        <v>0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 t="s">
        <v>797</v>
      </c>
      <c r="N350" s="16" t="s">
        <v>806</v>
      </c>
      <c r="O350" s="16" t="s">
        <v>3</v>
      </c>
      <c r="P350" s="16">
        <v>13071</v>
      </c>
      <c r="Q350" s="16">
        <v>800000</v>
      </c>
      <c r="R350" s="16">
        <v>50640.258812615997</v>
      </c>
      <c r="S350" s="16">
        <v>6879505.7456140304</v>
      </c>
      <c r="T350" s="16">
        <v>5363707.0614035102</v>
      </c>
      <c r="U350" s="16">
        <v>1515798.68421051</v>
      </c>
      <c r="V350" s="16">
        <v>0.22033540493470799</v>
      </c>
      <c r="W350" s="16">
        <v>5452617.8392671896</v>
      </c>
      <c r="X350" s="16">
        <v>2227468.7805744</v>
      </c>
      <c r="Y350" s="16">
        <v>3225149.0586927901</v>
      </c>
      <c r="Z350" s="16">
        <v>0.59148635641889002</v>
      </c>
      <c r="AA350" s="16">
        <v>350330.614035087</v>
      </c>
      <c r="AB350" s="16">
        <v>350330.614035087</v>
      </c>
      <c r="AC350" s="16">
        <v>0</v>
      </c>
      <c r="AD350" s="16">
        <v>0</v>
      </c>
      <c r="AE350" s="16">
        <v>166371.21161232801</v>
      </c>
      <c r="AF350" s="16">
        <v>166371.21161232801</v>
      </c>
      <c r="AG350" s="16">
        <v>0</v>
      </c>
      <c r="AH350" s="16">
        <v>0</v>
      </c>
      <c r="AI350" s="16">
        <v>2707486.79988018</v>
      </c>
      <c r="AJ350" s="16">
        <v>-517662.258812616</v>
      </c>
      <c r="AK350" s="16">
        <v>166371.21161232801</v>
      </c>
      <c r="AL350" s="16">
        <v>166371.21161232801</v>
      </c>
      <c r="AM350" s="16">
        <v>166371.21161232801</v>
      </c>
      <c r="AN350" s="16">
        <v>166371.21161232801</v>
      </c>
      <c r="AO350" s="16">
        <v>166371.21161232801</v>
      </c>
      <c r="AP350" s="16">
        <v>166371.21161232801</v>
      </c>
      <c r="AQ350" s="16">
        <v>166371.21161232801</v>
      </c>
      <c r="AR350" s="16">
        <v>166371.21161232801</v>
      </c>
      <c r="AS350" s="16">
        <v>166371.21161232801</v>
      </c>
      <c r="AT350" s="16">
        <v>166371.21161232801</v>
      </c>
      <c r="AU350" s="16">
        <v>350330.614035087</v>
      </c>
      <c r="AV350" s="16">
        <v>350330.614035087</v>
      </c>
      <c r="AW350" s="16">
        <v>350330.614035087</v>
      </c>
      <c r="AX350" s="16">
        <v>350330.614035087</v>
      </c>
      <c r="AY350" s="16">
        <v>350330.614035087</v>
      </c>
      <c r="AZ350" s="16">
        <v>350330.614035087</v>
      </c>
      <c r="BA350" s="16">
        <v>350330.614035087</v>
      </c>
      <c r="BB350" s="16">
        <v>350330.614035087</v>
      </c>
      <c r="BC350" s="16">
        <v>350330.614035087</v>
      </c>
      <c r="BD350" s="16">
        <v>350330.614035087</v>
      </c>
    </row>
    <row r="351" spans="1:56" x14ac:dyDescent="0.25">
      <c r="A351" s="16" t="s">
        <v>528</v>
      </c>
      <c r="B351" s="16">
        <v>13073</v>
      </c>
      <c r="C351" s="16">
        <v>0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 t="s">
        <v>797</v>
      </c>
      <c r="N351" s="16" t="s">
        <v>806</v>
      </c>
      <c r="O351" s="16" t="s">
        <v>3</v>
      </c>
      <c r="P351" s="16">
        <v>13073</v>
      </c>
      <c r="Q351" s="16">
        <v>800000</v>
      </c>
      <c r="R351" s="16">
        <v>31884.607400535901</v>
      </c>
      <c r="S351" s="16">
        <v>6145750.8771929797</v>
      </c>
      <c r="T351" s="16">
        <v>4441561.5789473597</v>
      </c>
      <c r="U351" s="16">
        <v>1704189.29824562</v>
      </c>
      <c r="V351" s="16">
        <v>0.277295538380819</v>
      </c>
      <c r="W351" s="16">
        <v>4007309.4946086099</v>
      </c>
      <c r="X351" s="16">
        <v>1902456.79514415</v>
      </c>
      <c r="Y351" s="16">
        <v>2104852.6994644501</v>
      </c>
      <c r="Z351" s="16">
        <v>0.52525334075052099</v>
      </c>
      <c r="AA351" s="16">
        <v>252113.15789473601</v>
      </c>
      <c r="AB351" s="16">
        <v>243252.63157894701</v>
      </c>
      <c r="AC351" s="16">
        <v>8860.5263157894897</v>
      </c>
      <c r="AD351" s="16">
        <v>3.5145037211778397E-2</v>
      </c>
      <c r="AE351" s="16">
        <v>102945.04659364199</v>
      </c>
      <c r="AF351" s="16">
        <v>45772.475003083899</v>
      </c>
      <c r="AG351" s="16">
        <v>57172.571590558196</v>
      </c>
      <c r="AH351" s="16">
        <v>0.555369816055716</v>
      </c>
      <c r="AI351" s="16">
        <v>1783592.0920639201</v>
      </c>
      <c r="AJ351" s="16">
        <v>-264088.03580997698</v>
      </c>
      <c r="AK351" s="16">
        <v>102945.04659364199</v>
      </c>
      <c r="AL351" s="16">
        <v>102945.04659364199</v>
      </c>
      <c r="AM351" s="16">
        <v>102945.04659364199</v>
      </c>
      <c r="AN351" s="16">
        <v>102945.04659364199</v>
      </c>
      <c r="AO351" s="16">
        <v>102945.04659364199</v>
      </c>
      <c r="AP351" s="16">
        <v>102945.04659364199</v>
      </c>
      <c r="AQ351" s="16">
        <v>102945.04659364199</v>
      </c>
      <c r="AR351" s="16">
        <v>102945.04659364199</v>
      </c>
      <c r="AS351" s="16">
        <v>102945.04659364199</v>
      </c>
      <c r="AT351" s="16">
        <v>102945.04659364199</v>
      </c>
      <c r="AU351" s="16">
        <v>252113.15789473601</v>
      </c>
      <c r="AV351" s="16">
        <v>252113.15789473601</v>
      </c>
      <c r="AW351" s="16">
        <v>252113.15789473601</v>
      </c>
      <c r="AX351" s="16">
        <v>252113.15789473601</v>
      </c>
      <c r="AY351" s="16">
        <v>252113.15789473601</v>
      </c>
      <c r="AZ351" s="16">
        <v>252113.15789473601</v>
      </c>
      <c r="BA351" s="16">
        <v>252113.15789473601</v>
      </c>
      <c r="BB351" s="16">
        <v>252113.15789473601</v>
      </c>
      <c r="BC351" s="16">
        <v>252113.15789473601</v>
      </c>
      <c r="BD351" s="16">
        <v>252113.15789473601</v>
      </c>
    </row>
    <row r="352" spans="1:56" x14ac:dyDescent="0.25">
      <c r="A352" s="16" t="s">
        <v>594</v>
      </c>
      <c r="B352" s="16">
        <v>13076</v>
      </c>
      <c r="C352" s="16">
        <v>0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 t="s">
        <v>797</v>
      </c>
      <c r="N352" s="16" t="s">
        <v>806</v>
      </c>
      <c r="O352" s="16" t="s">
        <v>3</v>
      </c>
      <c r="P352" s="16">
        <v>13076</v>
      </c>
      <c r="Q352" s="16">
        <v>800000</v>
      </c>
      <c r="R352" s="16">
        <v>28133.477118120001</v>
      </c>
      <c r="S352" s="16">
        <v>4007617.8947368399</v>
      </c>
      <c r="T352" s="16">
        <v>4007617.8947368399</v>
      </c>
      <c r="U352" s="16">
        <v>0</v>
      </c>
      <c r="V352" s="16">
        <v>0</v>
      </c>
      <c r="W352" s="16">
        <v>16459838.1784715</v>
      </c>
      <c r="X352" s="16">
        <v>16459838.1784715</v>
      </c>
      <c r="Y352" s="16">
        <v>0</v>
      </c>
      <c r="Z352" s="16">
        <v>0</v>
      </c>
      <c r="AA352" s="16">
        <v>2567252.2368421</v>
      </c>
      <c r="AB352" s="16">
        <v>2567252.2368421</v>
      </c>
      <c r="AC352" s="16">
        <v>0</v>
      </c>
      <c r="AD352" s="16">
        <v>0</v>
      </c>
      <c r="AE352" s="16">
        <v>11504892.1434821</v>
      </c>
      <c r="AF352" s="16">
        <v>11504892.1434821</v>
      </c>
      <c r="AG352" s="16">
        <v>0</v>
      </c>
      <c r="AH352" s="16">
        <v>0</v>
      </c>
      <c r="AI352" s="16">
        <v>-137693.47711812</v>
      </c>
      <c r="AJ352" s="16">
        <v>-137693.47711812</v>
      </c>
      <c r="AK352" s="16">
        <v>11504892.1434821</v>
      </c>
      <c r="AL352" s="16">
        <v>11504892.1434821</v>
      </c>
      <c r="AM352" s="16">
        <v>11504892.1434821</v>
      </c>
      <c r="AN352" s="16">
        <v>11504892.1434821</v>
      </c>
      <c r="AO352" s="16">
        <v>11504892.1434821</v>
      </c>
      <c r="AP352" s="16">
        <v>11504892.1434821</v>
      </c>
      <c r="AQ352" s="16">
        <v>11504892.1434821</v>
      </c>
      <c r="AR352" s="16">
        <v>11504892.1434821</v>
      </c>
      <c r="AS352" s="16">
        <v>11504892.1434821</v>
      </c>
      <c r="AT352" s="16">
        <v>11504892.1434821</v>
      </c>
      <c r="AU352" s="16">
        <v>2567252.2368421</v>
      </c>
      <c r="AV352" s="16">
        <v>2567252.2368421</v>
      </c>
      <c r="AW352" s="16">
        <v>2567252.2368421</v>
      </c>
      <c r="AX352" s="16">
        <v>2567252.2368421</v>
      </c>
      <c r="AY352" s="16">
        <v>2567252.2368421</v>
      </c>
      <c r="AZ352" s="16">
        <v>2567252.2368421</v>
      </c>
      <c r="BA352" s="16">
        <v>2567252.2368421</v>
      </c>
      <c r="BB352" s="16">
        <v>2567252.2368421</v>
      </c>
      <c r="BC352" s="16">
        <v>2567252.2368421</v>
      </c>
      <c r="BD352" s="16">
        <v>2567252.2368421</v>
      </c>
    </row>
    <row r="353" spans="1:56" x14ac:dyDescent="0.25">
      <c r="A353" s="16" t="s">
        <v>595</v>
      </c>
      <c r="B353" s="16">
        <v>13078</v>
      </c>
      <c r="C353" s="16">
        <v>0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 t="s">
        <v>797</v>
      </c>
      <c r="N353" s="16" t="s">
        <v>806</v>
      </c>
      <c r="O353" s="16" t="s">
        <v>3</v>
      </c>
      <c r="P353" s="16">
        <v>13078</v>
      </c>
      <c r="Q353" s="16">
        <v>800000</v>
      </c>
      <c r="R353" s="16">
        <v>41262.433106575998</v>
      </c>
      <c r="S353" s="16">
        <v>6062894.1228070101</v>
      </c>
      <c r="T353" s="16">
        <v>4766903.20175438</v>
      </c>
      <c r="U353" s="16">
        <v>1295990.9210526301</v>
      </c>
      <c r="V353" s="16">
        <v>0.213757801934468</v>
      </c>
      <c r="W353" s="16">
        <v>2975032.1616021399</v>
      </c>
      <c r="X353" s="16">
        <v>1194731.4447367</v>
      </c>
      <c r="Y353" s="16">
        <v>1780300.7168654399</v>
      </c>
      <c r="Z353" s="16">
        <v>0.59841393980315505</v>
      </c>
      <c r="AA353" s="16">
        <v>888152.67543859605</v>
      </c>
      <c r="AB353" s="16">
        <v>888152.67543859605</v>
      </c>
      <c r="AC353" s="16">
        <v>0</v>
      </c>
      <c r="AD353" s="16">
        <v>0</v>
      </c>
      <c r="AE353" s="16">
        <v>17416.736574899202</v>
      </c>
      <c r="AF353" s="16">
        <v>17416.736574899202</v>
      </c>
      <c r="AG353" s="16">
        <v>0</v>
      </c>
      <c r="AH353" s="16">
        <v>0</v>
      </c>
      <c r="AI353" s="16">
        <v>1359488.2837588601</v>
      </c>
      <c r="AJ353" s="16">
        <v>-420812.43310657598</v>
      </c>
      <c r="AK353" s="16">
        <v>17416.736574899202</v>
      </c>
      <c r="AL353" s="16">
        <v>17416.736574899202</v>
      </c>
      <c r="AM353" s="16">
        <v>17416.736574899202</v>
      </c>
      <c r="AN353" s="16">
        <v>17416.736574899202</v>
      </c>
      <c r="AO353" s="16">
        <v>17416.736574899202</v>
      </c>
      <c r="AP353" s="16">
        <v>17416.736574899202</v>
      </c>
      <c r="AQ353" s="16">
        <v>17416.736574899202</v>
      </c>
      <c r="AR353" s="16">
        <v>17416.736574899202</v>
      </c>
      <c r="AS353" s="16">
        <v>17416.736574899202</v>
      </c>
      <c r="AT353" s="16">
        <v>17416.736574899202</v>
      </c>
      <c r="AU353" s="16">
        <v>888152.67543859605</v>
      </c>
      <c r="AV353" s="16">
        <v>888152.67543859605</v>
      </c>
      <c r="AW353" s="16">
        <v>888152.67543859605</v>
      </c>
      <c r="AX353" s="16">
        <v>888152.67543859605</v>
      </c>
      <c r="AY353" s="16">
        <v>888152.67543859605</v>
      </c>
      <c r="AZ353" s="16">
        <v>888152.67543859605</v>
      </c>
      <c r="BA353" s="16">
        <v>888152.67543859605</v>
      </c>
      <c r="BB353" s="16">
        <v>888152.67543859605</v>
      </c>
      <c r="BC353" s="16">
        <v>888152.67543859605</v>
      </c>
      <c r="BD353" s="16">
        <v>888152.67543859605</v>
      </c>
    </row>
    <row r="354" spans="1:56" x14ac:dyDescent="0.25">
      <c r="A354" s="16" t="s">
        <v>522</v>
      </c>
      <c r="B354" s="16">
        <v>13081</v>
      </c>
      <c r="C354" s="16">
        <v>0</v>
      </c>
      <c r="D354" s="16">
        <v>0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 t="s">
        <v>797</v>
      </c>
      <c r="N354" s="16" t="s">
        <v>806</v>
      </c>
      <c r="O354" s="16" t="s">
        <v>3</v>
      </c>
      <c r="P354" s="16">
        <v>13081</v>
      </c>
      <c r="Q354" s="16">
        <v>800000</v>
      </c>
      <c r="R354" s="16">
        <v>39386.867965367899</v>
      </c>
      <c r="S354" s="16">
        <v>3783588.46491228</v>
      </c>
      <c r="T354" s="16">
        <v>2878059.2982456102</v>
      </c>
      <c r="U354" s="16">
        <v>905529.16666666605</v>
      </c>
      <c r="V354" s="16">
        <v>0.23933077687074999</v>
      </c>
      <c r="W354" s="16">
        <v>2714345.65773527</v>
      </c>
      <c r="X354" s="16">
        <v>1157521.8930931201</v>
      </c>
      <c r="Y354" s="16">
        <v>1556823.7646421399</v>
      </c>
      <c r="Z354" s="16">
        <v>0.57355398351921405</v>
      </c>
      <c r="AA354" s="16">
        <v>194998.50877192899</v>
      </c>
      <c r="AB354" s="16">
        <v>184811.66666666599</v>
      </c>
      <c r="AC354" s="16">
        <v>10186.8421052631</v>
      </c>
      <c r="AD354" s="16">
        <v>5.2240615425309E-2</v>
      </c>
      <c r="AE354" s="16">
        <v>126012.442838456</v>
      </c>
      <c r="AF354" s="16">
        <v>60281.814793593803</v>
      </c>
      <c r="AG354" s="16">
        <v>65730.628044862096</v>
      </c>
      <c r="AH354" s="16">
        <v>0.52162013975974297</v>
      </c>
      <c r="AI354" s="16">
        <v>1153489.8966767699</v>
      </c>
      <c r="AJ354" s="16">
        <v>-337603.23992050497</v>
      </c>
      <c r="AK354" s="16">
        <v>126012.442838456</v>
      </c>
      <c r="AL354" s="16">
        <v>126012.442838456</v>
      </c>
      <c r="AM354" s="16">
        <v>126012.442838456</v>
      </c>
      <c r="AN354" s="16">
        <v>126012.442838456</v>
      </c>
      <c r="AO354" s="16">
        <v>126012.442838456</v>
      </c>
      <c r="AP354" s="16">
        <v>126012.442838456</v>
      </c>
      <c r="AQ354" s="16">
        <v>126012.442838456</v>
      </c>
      <c r="AR354" s="16">
        <v>126012.442838456</v>
      </c>
      <c r="AS354" s="16">
        <v>126012.442838456</v>
      </c>
      <c r="AT354" s="16">
        <v>126012.442838456</v>
      </c>
      <c r="AU354" s="16">
        <v>194998.50877192899</v>
      </c>
      <c r="AV354" s="16">
        <v>194998.50877192899</v>
      </c>
      <c r="AW354" s="16">
        <v>194998.50877192899</v>
      </c>
      <c r="AX354" s="16">
        <v>194998.50877192899</v>
      </c>
      <c r="AY354" s="16">
        <v>194998.50877192899</v>
      </c>
      <c r="AZ354" s="16">
        <v>194998.50877192899</v>
      </c>
      <c r="BA354" s="16">
        <v>194998.50877192899</v>
      </c>
      <c r="BB354" s="16">
        <v>194998.50877192899</v>
      </c>
      <c r="BC354" s="16">
        <v>194998.50877192899</v>
      </c>
      <c r="BD354" s="16">
        <v>194998.50877192899</v>
      </c>
    </row>
    <row r="355" spans="1:56" x14ac:dyDescent="0.25">
      <c r="A355" s="16" t="s">
        <v>596</v>
      </c>
      <c r="B355" s="16">
        <v>13084</v>
      </c>
      <c r="C355" s="16">
        <v>0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 t="s">
        <v>797</v>
      </c>
      <c r="N355" s="16" t="s">
        <v>806</v>
      </c>
      <c r="O355" s="16" t="s">
        <v>3</v>
      </c>
      <c r="P355" s="16">
        <v>13084</v>
      </c>
      <c r="Q355" s="16">
        <v>800000</v>
      </c>
      <c r="R355" s="16">
        <v>28133.477118120001</v>
      </c>
      <c r="S355" s="16">
        <v>1220488.68421052</v>
      </c>
      <c r="T355" s="16">
        <v>1220488.68421052</v>
      </c>
      <c r="U355" s="16">
        <v>0</v>
      </c>
      <c r="V355" s="16">
        <v>0</v>
      </c>
      <c r="W355" s="16">
        <v>2763160.5634575202</v>
      </c>
      <c r="X355" s="16">
        <v>2763160.5634575202</v>
      </c>
      <c r="Y355" s="16">
        <v>0</v>
      </c>
      <c r="Z355" s="16">
        <v>0</v>
      </c>
      <c r="AA355" s="16">
        <v>16607.9385964912</v>
      </c>
      <c r="AB355" s="16">
        <v>16607.9385964912</v>
      </c>
      <c r="AC355" s="16">
        <v>0</v>
      </c>
      <c r="AD355" s="16">
        <v>0</v>
      </c>
      <c r="AE355" s="16">
        <v>159067.92589503899</v>
      </c>
      <c r="AF355" s="16">
        <v>159067.92589503899</v>
      </c>
      <c r="AG355" s="16">
        <v>0</v>
      </c>
      <c r="AH355" s="16">
        <v>0</v>
      </c>
      <c r="AI355" s="16">
        <v>-137693.47711812</v>
      </c>
      <c r="AJ355" s="16">
        <v>-137693.47711812</v>
      </c>
      <c r="AK355" s="16">
        <v>159067.92589503899</v>
      </c>
      <c r="AL355" s="16">
        <v>159067.92589503899</v>
      </c>
      <c r="AM355" s="16">
        <v>159067.92589503899</v>
      </c>
      <c r="AN355" s="16">
        <v>159067.92589503899</v>
      </c>
      <c r="AO355" s="16">
        <v>159067.92589503899</v>
      </c>
      <c r="AP355" s="16">
        <v>159067.92589503899</v>
      </c>
      <c r="AQ355" s="16">
        <v>159067.92589503899</v>
      </c>
      <c r="AR355" s="16">
        <v>159067.92589503899</v>
      </c>
      <c r="AS355" s="16">
        <v>159067.92589503899</v>
      </c>
      <c r="AT355" s="16">
        <v>159067.92589503899</v>
      </c>
      <c r="AU355" s="16">
        <v>16607.9385964912</v>
      </c>
      <c r="AV355" s="16">
        <v>16607.9385964912</v>
      </c>
      <c r="AW355" s="16">
        <v>16607.9385964912</v>
      </c>
      <c r="AX355" s="16">
        <v>16607.9385964912</v>
      </c>
      <c r="AY355" s="16">
        <v>16607.9385964912</v>
      </c>
      <c r="AZ355" s="16">
        <v>16607.9385964912</v>
      </c>
      <c r="BA355" s="16">
        <v>16607.9385964912</v>
      </c>
      <c r="BB355" s="16">
        <v>16607.9385964912</v>
      </c>
      <c r="BC355" s="16">
        <v>16607.9385964912</v>
      </c>
      <c r="BD355" s="16">
        <v>16607.9385964912</v>
      </c>
    </row>
    <row r="356" spans="1:56" x14ac:dyDescent="0.25">
      <c r="A356" s="16" t="s">
        <v>808</v>
      </c>
      <c r="B356" s="16">
        <v>13085</v>
      </c>
      <c r="C356" s="16">
        <v>0</v>
      </c>
      <c r="D356" s="16">
        <v>0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 t="s">
        <v>797</v>
      </c>
      <c r="N356" s="16" t="s">
        <v>806</v>
      </c>
      <c r="O356" s="16" t="s">
        <v>3</v>
      </c>
      <c r="P356" s="16">
        <v>13085</v>
      </c>
      <c r="Q356" s="16">
        <v>800000</v>
      </c>
      <c r="R356" s="16">
        <v>28133.477118120001</v>
      </c>
      <c r="S356" s="16">
        <v>244741.271929824</v>
      </c>
      <c r="T356" s="16">
        <v>236412.587719298</v>
      </c>
      <c r="U356" s="16">
        <v>8328.6842105263495</v>
      </c>
      <c r="V356" s="16">
        <v>3.4030566830242102E-2</v>
      </c>
      <c r="W356" s="16">
        <v>339630.87296535599</v>
      </c>
      <c r="X356" s="16">
        <v>328343.97821295803</v>
      </c>
      <c r="Y356" s="16">
        <v>11286.8947523977</v>
      </c>
      <c r="Z356" s="16">
        <v>3.3232829082499298E-2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0</v>
      </c>
      <c r="AG356" s="16">
        <v>0</v>
      </c>
      <c r="AH356" s="16">
        <v>0</v>
      </c>
      <c r="AI356" s="16">
        <v>-126406.582365722</v>
      </c>
      <c r="AJ356" s="16">
        <v>-137693.47711812</v>
      </c>
      <c r="AK356" s="16">
        <v>0</v>
      </c>
      <c r="AL356" s="16">
        <v>0</v>
      </c>
      <c r="AM356" s="16">
        <v>0</v>
      </c>
      <c r="AN356" s="16">
        <v>0</v>
      </c>
      <c r="AO356" s="16">
        <v>0</v>
      </c>
      <c r="AP356" s="16">
        <v>0</v>
      </c>
      <c r="AQ356" s="16">
        <v>0</v>
      </c>
      <c r="AR356" s="16">
        <v>0</v>
      </c>
      <c r="AS356" s="16">
        <v>0</v>
      </c>
      <c r="AT356" s="16">
        <v>0</v>
      </c>
      <c r="AU356" s="16">
        <v>0</v>
      </c>
      <c r="AV356" s="16">
        <v>0</v>
      </c>
      <c r="AW356" s="16">
        <v>0</v>
      </c>
      <c r="AX356" s="16">
        <v>0</v>
      </c>
      <c r="AY356" s="16">
        <v>0</v>
      </c>
      <c r="AZ356" s="16">
        <v>0</v>
      </c>
      <c r="BA356" s="16">
        <v>0</v>
      </c>
      <c r="BB356" s="16">
        <v>0</v>
      </c>
      <c r="BC356" s="16">
        <v>0</v>
      </c>
      <c r="BD356" s="16">
        <v>0</v>
      </c>
    </row>
    <row r="357" spans="1:56" x14ac:dyDescent="0.25">
      <c r="A357" s="16" t="s">
        <v>597</v>
      </c>
      <c r="B357" s="16">
        <v>13086</v>
      </c>
      <c r="C357" s="16">
        <v>0</v>
      </c>
      <c r="D357" s="16">
        <v>0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 t="s">
        <v>797</v>
      </c>
      <c r="N357" s="16" t="s">
        <v>806</v>
      </c>
      <c r="O357" s="16" t="s">
        <v>3</v>
      </c>
      <c r="P357" s="16">
        <v>13086</v>
      </c>
      <c r="Q357" s="16">
        <v>800000</v>
      </c>
      <c r="R357" s="16">
        <v>28133.477118120001</v>
      </c>
      <c r="S357" s="16">
        <v>1407981.0087719299</v>
      </c>
      <c r="T357" s="16">
        <v>1389814.3421052599</v>
      </c>
      <c r="U357" s="16">
        <v>18166.666666666901</v>
      </c>
      <c r="V357" s="16">
        <v>1.29026361531057E-2</v>
      </c>
      <c r="W357" s="16">
        <v>4816491.3446268896</v>
      </c>
      <c r="X357" s="16">
        <v>4480223.9757427396</v>
      </c>
      <c r="Y357" s="16">
        <v>336267.36888415</v>
      </c>
      <c r="Z357" s="16">
        <v>6.9815835807382501E-2</v>
      </c>
      <c r="AA357" s="16">
        <v>88818.3771929824</v>
      </c>
      <c r="AB357" s="16">
        <v>88818.3771929824</v>
      </c>
      <c r="AC357" s="16">
        <v>0</v>
      </c>
      <c r="AD357" s="16">
        <v>0</v>
      </c>
      <c r="AE357" s="16">
        <v>390553.12908377399</v>
      </c>
      <c r="AF357" s="16">
        <v>390553.12908377399</v>
      </c>
      <c r="AG357" s="16">
        <v>0</v>
      </c>
      <c r="AH357" s="16">
        <v>0</v>
      </c>
      <c r="AI357" s="16">
        <v>198303.89176602999</v>
      </c>
      <c r="AJ357" s="16">
        <v>-137963.47711812</v>
      </c>
      <c r="AK357" s="16">
        <v>390553.12908377399</v>
      </c>
      <c r="AL357" s="16">
        <v>390553.12908377399</v>
      </c>
      <c r="AM357" s="16">
        <v>390553.12908377399</v>
      </c>
      <c r="AN357" s="16">
        <v>390553.12908377399</v>
      </c>
      <c r="AO357" s="16">
        <v>390553.12908377399</v>
      </c>
      <c r="AP357" s="16">
        <v>390553.12908377399</v>
      </c>
      <c r="AQ357" s="16">
        <v>390553.12908377399</v>
      </c>
      <c r="AR357" s="16">
        <v>390553.12908377399</v>
      </c>
      <c r="AS357" s="16">
        <v>390553.12908377399</v>
      </c>
      <c r="AT357" s="16">
        <v>390553.12908377399</v>
      </c>
      <c r="AU357" s="16">
        <v>88818.3771929824</v>
      </c>
      <c r="AV357" s="16">
        <v>88818.3771929824</v>
      </c>
      <c r="AW357" s="16">
        <v>88818.3771929824</v>
      </c>
      <c r="AX357" s="16">
        <v>88818.3771929824</v>
      </c>
      <c r="AY357" s="16">
        <v>88818.3771929824</v>
      </c>
      <c r="AZ357" s="16">
        <v>88818.3771929824</v>
      </c>
      <c r="BA357" s="16">
        <v>88818.3771929824</v>
      </c>
      <c r="BB357" s="16">
        <v>88818.3771929824</v>
      </c>
      <c r="BC357" s="16">
        <v>88818.3771929824</v>
      </c>
      <c r="BD357" s="16">
        <v>88818.3771929824</v>
      </c>
    </row>
    <row r="358" spans="1:56" x14ac:dyDescent="0.25">
      <c r="A358" s="16" t="s">
        <v>434</v>
      </c>
      <c r="B358" s="16">
        <v>13088</v>
      </c>
      <c r="C358" s="16">
        <v>0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 t="s">
        <v>797</v>
      </c>
      <c r="N358" s="16" t="s">
        <v>806</v>
      </c>
      <c r="O358" s="16" t="s">
        <v>3</v>
      </c>
      <c r="P358" s="16">
        <v>13088</v>
      </c>
      <c r="Q358" s="16">
        <v>800000</v>
      </c>
      <c r="R358" s="16">
        <v>28133.477118120001</v>
      </c>
      <c r="S358" s="16">
        <v>3692908.9473684202</v>
      </c>
      <c r="T358" s="16">
        <v>2591481.53508772</v>
      </c>
      <c r="U358" s="16">
        <v>1101427.4122806999</v>
      </c>
      <c r="V358" s="16">
        <v>0.29825468972517699</v>
      </c>
      <c r="W358" s="16">
        <v>2635965.9694757499</v>
      </c>
      <c r="X358" s="16">
        <v>1363553.7704018201</v>
      </c>
      <c r="Y358" s="16">
        <v>1272412.19907392</v>
      </c>
      <c r="Z358" s="16">
        <v>0.48271192185648198</v>
      </c>
      <c r="AA358" s="16">
        <v>448516.35964912199</v>
      </c>
      <c r="AB358" s="16">
        <v>240605.21929824501</v>
      </c>
      <c r="AC358" s="16">
        <v>207911.14035087699</v>
      </c>
      <c r="AD358" s="16">
        <v>0.46355308090328601</v>
      </c>
      <c r="AE358" s="16">
        <v>390192.43094835198</v>
      </c>
      <c r="AF358" s="16">
        <v>172270.713182359</v>
      </c>
      <c r="AG358" s="16">
        <v>217921.71776599201</v>
      </c>
      <c r="AH358" s="16">
        <v>0.55849806526574497</v>
      </c>
      <c r="AI358" s="16">
        <v>987073.72195580497</v>
      </c>
      <c r="AJ358" s="16">
        <v>-67416.759352127105</v>
      </c>
      <c r="AK358" s="16">
        <v>390192.43094835198</v>
      </c>
      <c r="AL358" s="16">
        <v>390192.43094835198</v>
      </c>
      <c r="AM358" s="16">
        <v>390192.43094835198</v>
      </c>
      <c r="AN358" s="16">
        <v>390192.43094835198</v>
      </c>
      <c r="AO358" s="16">
        <v>390192.43094835198</v>
      </c>
      <c r="AP358" s="16">
        <v>390192.43094835198</v>
      </c>
      <c r="AQ358" s="16">
        <v>390192.43094835198</v>
      </c>
      <c r="AR358" s="16">
        <v>390192.43094835198</v>
      </c>
      <c r="AS358" s="16">
        <v>390192.43094835198</v>
      </c>
      <c r="AT358" s="16">
        <v>390192.43094835198</v>
      </c>
      <c r="AU358" s="16">
        <v>448516.35964912199</v>
      </c>
      <c r="AV358" s="16">
        <v>448516.35964912199</v>
      </c>
      <c r="AW358" s="16">
        <v>448516.35964912199</v>
      </c>
      <c r="AX358" s="16">
        <v>448516.35964912199</v>
      </c>
      <c r="AY358" s="16">
        <v>448516.35964912199</v>
      </c>
      <c r="AZ358" s="16">
        <v>448516.35964912199</v>
      </c>
      <c r="BA358" s="16">
        <v>448516.35964912199</v>
      </c>
      <c r="BB358" s="16">
        <v>448516.35964912199</v>
      </c>
      <c r="BC358" s="16">
        <v>448516.35964912199</v>
      </c>
      <c r="BD358" s="16">
        <v>448516.35964912199</v>
      </c>
    </row>
    <row r="359" spans="1:56" x14ac:dyDescent="0.25">
      <c r="A359" s="16" t="s">
        <v>393</v>
      </c>
      <c r="B359" s="16">
        <v>13089</v>
      </c>
      <c r="C359" s="16">
        <v>0</v>
      </c>
      <c r="D359" s="16">
        <v>0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 t="s">
        <v>797</v>
      </c>
      <c r="N359" s="16" t="s">
        <v>806</v>
      </c>
      <c r="O359" s="16" t="s">
        <v>3</v>
      </c>
      <c r="P359" s="16">
        <v>13089</v>
      </c>
      <c r="Q359" s="16">
        <v>800000</v>
      </c>
      <c r="R359" s="16">
        <v>28133.477118120001</v>
      </c>
      <c r="S359" s="16">
        <v>4372801.4912280701</v>
      </c>
      <c r="T359" s="16">
        <v>3767482.0614034999</v>
      </c>
      <c r="U359" s="16">
        <v>605319.42982455995</v>
      </c>
      <c r="V359" s="16">
        <v>0.138428289287506</v>
      </c>
      <c r="W359" s="16">
        <v>2565979.5173524199</v>
      </c>
      <c r="X359" s="16">
        <v>1406377.12872401</v>
      </c>
      <c r="Y359" s="16">
        <v>1159602.3886283999</v>
      </c>
      <c r="Z359" s="16">
        <v>0.45191412510762402</v>
      </c>
      <c r="AA359" s="16">
        <v>581511.31578947301</v>
      </c>
      <c r="AB359" s="16">
        <v>463910.92105263099</v>
      </c>
      <c r="AC359" s="16">
        <v>117600.394736842</v>
      </c>
      <c r="AD359" s="16">
        <v>0.202232341045995</v>
      </c>
      <c r="AE359" s="16">
        <v>461896.43065141601</v>
      </c>
      <c r="AF359" s="16">
        <v>234380.55200361501</v>
      </c>
      <c r="AG359" s="16">
        <v>227515.878647801</v>
      </c>
      <c r="AH359" s="16">
        <v>0.492569033986544</v>
      </c>
      <c r="AI359" s="16">
        <v>1021908.91151028</v>
      </c>
      <c r="AJ359" s="16">
        <v>89822.401529680894</v>
      </c>
      <c r="AK359" s="16">
        <v>461896.43065141601</v>
      </c>
      <c r="AL359" s="16">
        <v>461896.43065141601</v>
      </c>
      <c r="AM359" s="16">
        <v>461896.43065141601</v>
      </c>
      <c r="AN359" s="16">
        <v>461896.43065141601</v>
      </c>
      <c r="AO359" s="16">
        <v>461896.43065141601</v>
      </c>
      <c r="AP359" s="16">
        <v>461896.43065141601</v>
      </c>
      <c r="AQ359" s="16">
        <v>461896.43065141601</v>
      </c>
      <c r="AR359" s="16">
        <v>461896.43065141601</v>
      </c>
      <c r="AS359" s="16">
        <v>461896.43065141601</v>
      </c>
      <c r="AT359" s="16">
        <v>461896.43065141601</v>
      </c>
      <c r="AU359" s="16">
        <v>581511.31578947301</v>
      </c>
      <c r="AV359" s="16">
        <v>581511.31578947301</v>
      </c>
      <c r="AW359" s="16">
        <v>581511.31578947301</v>
      </c>
      <c r="AX359" s="16">
        <v>581511.31578947301</v>
      </c>
      <c r="AY359" s="16">
        <v>581511.31578947301</v>
      </c>
      <c r="AZ359" s="16">
        <v>581511.31578947301</v>
      </c>
      <c r="BA359" s="16">
        <v>581511.31578947301</v>
      </c>
      <c r="BB359" s="16">
        <v>581511.31578947301</v>
      </c>
      <c r="BC359" s="16">
        <v>581511.31578947301</v>
      </c>
      <c r="BD359" s="16">
        <v>581511.31578947301</v>
      </c>
    </row>
    <row r="360" spans="1:56" x14ac:dyDescent="0.25">
      <c r="A360" s="16" t="s">
        <v>503</v>
      </c>
      <c r="B360" s="16">
        <v>13090</v>
      </c>
      <c r="C360" s="16">
        <v>0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 t="s">
        <v>797</v>
      </c>
      <c r="N360" s="16" t="s">
        <v>806</v>
      </c>
      <c r="O360" s="16" t="s">
        <v>3</v>
      </c>
      <c r="P360" s="16">
        <v>13090</v>
      </c>
      <c r="Q360" s="16">
        <v>800000</v>
      </c>
      <c r="R360" s="16">
        <v>39386.867965367899</v>
      </c>
      <c r="S360" s="16">
        <v>4015876.53508772</v>
      </c>
      <c r="T360" s="16">
        <v>2474456.31578947</v>
      </c>
      <c r="U360" s="16">
        <v>1541420.21929824</v>
      </c>
      <c r="V360" s="16">
        <v>0.38383157595370998</v>
      </c>
      <c r="W360" s="16">
        <v>4113127.6755805798</v>
      </c>
      <c r="X360" s="16">
        <v>1778643.1216765</v>
      </c>
      <c r="Y360" s="16">
        <v>2334484.5539040798</v>
      </c>
      <c r="Z360" s="16">
        <v>0.56756919260342698</v>
      </c>
      <c r="AA360" s="16">
        <v>154424.82456140299</v>
      </c>
      <c r="AB360" s="16">
        <v>119896.666666666</v>
      </c>
      <c r="AC360" s="16">
        <v>34528.157894736803</v>
      </c>
      <c r="AD360" s="16">
        <v>0.223592016327708</v>
      </c>
      <c r="AE360" s="16">
        <v>143423.587303309</v>
      </c>
      <c r="AF360" s="16">
        <v>56297.818122686898</v>
      </c>
      <c r="AG360" s="16">
        <v>87125.769180621995</v>
      </c>
      <c r="AH360" s="16">
        <v>0.607471691503367</v>
      </c>
      <c r="AI360" s="16">
        <v>1935203.6859387101</v>
      </c>
      <c r="AJ360" s="16">
        <v>-312155.09878474497</v>
      </c>
      <c r="AK360" s="16">
        <v>143423.587303309</v>
      </c>
      <c r="AL360" s="16">
        <v>143423.587303309</v>
      </c>
      <c r="AM360" s="16">
        <v>143423.587303309</v>
      </c>
      <c r="AN360" s="16">
        <v>143423.587303309</v>
      </c>
      <c r="AO360" s="16">
        <v>143423.587303309</v>
      </c>
      <c r="AP360" s="16">
        <v>143423.587303309</v>
      </c>
      <c r="AQ360" s="16">
        <v>143423.587303309</v>
      </c>
      <c r="AR360" s="16">
        <v>143423.587303309</v>
      </c>
      <c r="AS360" s="16">
        <v>143423.587303309</v>
      </c>
      <c r="AT360" s="16">
        <v>143423.587303309</v>
      </c>
      <c r="AU360" s="16">
        <v>154424.82456140299</v>
      </c>
      <c r="AV360" s="16">
        <v>154424.82456140299</v>
      </c>
      <c r="AW360" s="16">
        <v>154424.82456140299</v>
      </c>
      <c r="AX360" s="16">
        <v>154424.82456140299</v>
      </c>
      <c r="AY360" s="16">
        <v>154424.82456140299</v>
      </c>
      <c r="AZ360" s="16">
        <v>154424.82456140299</v>
      </c>
      <c r="BA360" s="16">
        <v>154424.82456140299</v>
      </c>
      <c r="BB360" s="16">
        <v>154424.82456140299</v>
      </c>
      <c r="BC360" s="16">
        <v>154424.82456140299</v>
      </c>
      <c r="BD360" s="16">
        <v>154424.82456140299</v>
      </c>
    </row>
    <row r="361" spans="1:56" x14ac:dyDescent="0.25">
      <c r="A361" s="16" t="s">
        <v>408</v>
      </c>
      <c r="B361" s="16">
        <v>13092</v>
      </c>
      <c r="C361" s="16">
        <v>0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 t="s">
        <v>797</v>
      </c>
      <c r="N361" s="16" t="s">
        <v>806</v>
      </c>
      <c r="O361" s="16" t="s">
        <v>3</v>
      </c>
      <c r="P361" s="16">
        <v>13092</v>
      </c>
      <c r="Q361" s="16">
        <v>800000</v>
      </c>
      <c r="R361" s="16">
        <v>30009.042259328002</v>
      </c>
      <c r="S361" s="16">
        <v>3796589.6491228002</v>
      </c>
      <c r="T361" s="16">
        <v>2754941.6228070101</v>
      </c>
      <c r="U361" s="16">
        <v>1041648.02631578</v>
      </c>
      <c r="V361" s="16">
        <v>0.27436413270432303</v>
      </c>
      <c r="W361" s="16">
        <v>2090265.75328309</v>
      </c>
      <c r="X361" s="16">
        <v>1067532.4187610999</v>
      </c>
      <c r="Y361" s="16">
        <v>1022733.33452198</v>
      </c>
      <c r="Z361" s="16">
        <v>0.48928387833729903</v>
      </c>
      <c r="AA361" s="16">
        <v>841109.429824561</v>
      </c>
      <c r="AB361" s="16">
        <v>401748.20175438601</v>
      </c>
      <c r="AC361" s="16">
        <v>439361.22807017498</v>
      </c>
      <c r="AD361" s="16">
        <v>0.52235917526428999</v>
      </c>
      <c r="AE361" s="16">
        <v>574537.76470439695</v>
      </c>
      <c r="AF361" s="16">
        <v>260921.287553762</v>
      </c>
      <c r="AG361" s="16">
        <v>313616.47715063498</v>
      </c>
      <c r="AH361" s="16">
        <v>0.54585876928732802</v>
      </c>
      <c r="AI361" s="16">
        <v>720302.29226265999</v>
      </c>
      <c r="AJ361" s="16">
        <v>11185.434891307301</v>
      </c>
      <c r="AK361" s="16">
        <v>574537.76470439695</v>
      </c>
      <c r="AL361" s="16">
        <v>574537.76470439695</v>
      </c>
      <c r="AM361" s="16">
        <v>574537.76470439695</v>
      </c>
      <c r="AN361" s="16">
        <v>574537.76470439695</v>
      </c>
      <c r="AO361" s="16">
        <v>574537.76470439695</v>
      </c>
      <c r="AP361" s="16">
        <v>574537.76470439695</v>
      </c>
      <c r="AQ361" s="16">
        <v>574537.76470439695</v>
      </c>
      <c r="AR361" s="16">
        <v>574537.76470439695</v>
      </c>
      <c r="AS361" s="16">
        <v>574537.76470439695</v>
      </c>
      <c r="AT361" s="16">
        <v>574537.76470439695</v>
      </c>
      <c r="AU361" s="16">
        <v>841109.429824561</v>
      </c>
      <c r="AV361" s="16">
        <v>841109.429824561</v>
      </c>
      <c r="AW361" s="16">
        <v>841109.429824561</v>
      </c>
      <c r="AX361" s="16">
        <v>841109.429824561</v>
      </c>
      <c r="AY361" s="16">
        <v>841109.429824561</v>
      </c>
      <c r="AZ361" s="16">
        <v>841109.429824561</v>
      </c>
      <c r="BA361" s="16">
        <v>841109.429824561</v>
      </c>
      <c r="BB361" s="16">
        <v>841109.429824561</v>
      </c>
      <c r="BC361" s="16">
        <v>841109.429824561</v>
      </c>
      <c r="BD361" s="16">
        <v>841109.429824561</v>
      </c>
    </row>
    <row r="362" spans="1:56" x14ac:dyDescent="0.25">
      <c r="A362" s="16" t="s">
        <v>480</v>
      </c>
      <c r="B362" s="16">
        <v>13096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 t="s">
        <v>797</v>
      </c>
      <c r="N362" s="16" t="s">
        <v>806</v>
      </c>
      <c r="O362" s="16" t="s">
        <v>3</v>
      </c>
      <c r="P362" s="16">
        <v>13096</v>
      </c>
      <c r="Q362" s="16">
        <v>800000</v>
      </c>
      <c r="R362" s="16">
        <v>46889.128530199901</v>
      </c>
      <c r="S362" s="16">
        <v>13129302.3245613</v>
      </c>
      <c r="T362" s="16">
        <v>10036930.350877101</v>
      </c>
      <c r="U362" s="16">
        <v>3092371.9736842001</v>
      </c>
      <c r="V362" s="16">
        <v>0.23553208672019099</v>
      </c>
      <c r="W362" s="16">
        <v>16457870.1538272</v>
      </c>
      <c r="X362" s="16">
        <v>10828141.813035</v>
      </c>
      <c r="Y362" s="16">
        <v>5629728.3407922396</v>
      </c>
      <c r="Z362" s="16">
        <v>0.34206907018786098</v>
      </c>
      <c r="AA362" s="16">
        <v>873830.96491227997</v>
      </c>
      <c r="AB362" s="16">
        <v>779790.83333333302</v>
      </c>
      <c r="AC362" s="16">
        <v>94040.131578947403</v>
      </c>
      <c r="AD362" s="16">
        <v>0.107618218345452</v>
      </c>
      <c r="AE362" s="16">
        <v>1569140.82637924</v>
      </c>
      <c r="AF362" s="16">
        <v>1450770.43035987</v>
      </c>
      <c r="AG362" s="16">
        <v>118370.396019372</v>
      </c>
      <c r="AH362" s="16">
        <v>7.5436438864769501E-2</v>
      </c>
      <c r="AI362" s="16">
        <v>5150883.21226204</v>
      </c>
      <c r="AJ362" s="16">
        <v>-360474.73251082702</v>
      </c>
      <c r="AK362" s="16">
        <v>1569140.82637924</v>
      </c>
      <c r="AL362" s="16">
        <v>1569140.82637924</v>
      </c>
      <c r="AM362" s="16">
        <v>1569140.82637924</v>
      </c>
      <c r="AN362" s="16">
        <v>1569140.82637924</v>
      </c>
      <c r="AO362" s="16">
        <v>1569140.82637924</v>
      </c>
      <c r="AP362" s="16">
        <v>1569140.82637924</v>
      </c>
      <c r="AQ362" s="16">
        <v>1569140.82637924</v>
      </c>
      <c r="AR362" s="16">
        <v>1569140.82637924</v>
      </c>
      <c r="AS362" s="16">
        <v>1569140.82637924</v>
      </c>
      <c r="AT362" s="16">
        <v>1569140.82637924</v>
      </c>
      <c r="AU362" s="16">
        <v>873830.96491227997</v>
      </c>
      <c r="AV362" s="16">
        <v>873830.96491227997</v>
      </c>
      <c r="AW362" s="16">
        <v>873830.96491227997</v>
      </c>
      <c r="AX362" s="16">
        <v>873830.96491227997</v>
      </c>
      <c r="AY362" s="16">
        <v>873830.96491227997</v>
      </c>
      <c r="AZ362" s="16">
        <v>873830.96491227997</v>
      </c>
      <c r="BA362" s="16">
        <v>873830.96491227997</v>
      </c>
      <c r="BB362" s="16">
        <v>873830.96491227997</v>
      </c>
      <c r="BC362" s="16">
        <v>873830.96491227997</v>
      </c>
      <c r="BD362" s="16">
        <v>873830.96491227997</v>
      </c>
    </row>
    <row r="363" spans="1:56" x14ac:dyDescent="0.25">
      <c r="A363" s="16" t="s">
        <v>173</v>
      </c>
      <c r="B363" s="16">
        <v>13098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 t="s">
        <v>797</v>
      </c>
      <c r="N363" s="16" t="s">
        <v>806</v>
      </c>
      <c r="O363" s="16" t="s">
        <v>3</v>
      </c>
      <c r="P363" s="16">
        <v>13098</v>
      </c>
      <c r="Q363" s="16">
        <v>800000</v>
      </c>
      <c r="R363" s="16">
        <v>45013.563388991897</v>
      </c>
      <c r="S363" s="16">
        <v>16327703.8157894</v>
      </c>
      <c r="T363" s="16">
        <v>8307904.0789473597</v>
      </c>
      <c r="U363" s="16">
        <v>8019799.7368420996</v>
      </c>
      <c r="V363" s="16">
        <v>0.491177438500977</v>
      </c>
      <c r="W363" s="16">
        <v>15100069.156762</v>
      </c>
      <c r="X363" s="16">
        <v>4888171.4283958897</v>
      </c>
      <c r="Y363" s="16">
        <v>10211897.728366099</v>
      </c>
      <c r="Z363" s="16">
        <v>0.67628152045867396</v>
      </c>
      <c r="AA363" s="16">
        <v>10640617.105263099</v>
      </c>
      <c r="AB363" s="16">
        <v>3523042.9385964898</v>
      </c>
      <c r="AC363" s="16">
        <v>7117574.1666666605</v>
      </c>
      <c r="AD363" s="16">
        <v>0.66890614484625199</v>
      </c>
      <c r="AE363" s="16">
        <v>11679937.6712131</v>
      </c>
      <c r="AF363" s="16">
        <v>3405410.92328957</v>
      </c>
      <c r="AG363" s="16">
        <v>8274526.7479235902</v>
      </c>
      <c r="AH363" s="16">
        <v>0.70843928973331005</v>
      </c>
      <c r="AI363" s="16">
        <v>9755549.1649771892</v>
      </c>
      <c r="AJ363" s="16">
        <v>7818178.1845346</v>
      </c>
      <c r="AK363" s="16">
        <v>11679937.6712131</v>
      </c>
      <c r="AL363" s="16">
        <v>11679937.6712131</v>
      </c>
      <c r="AM363" s="16">
        <v>11679937.6712131</v>
      </c>
      <c r="AN363" s="16">
        <v>11679937.6712131</v>
      </c>
      <c r="AO363" s="16">
        <v>11679937.6712131</v>
      </c>
      <c r="AP363" s="16">
        <v>11679937.6712131</v>
      </c>
      <c r="AQ363" s="16">
        <v>11679937.6712131</v>
      </c>
      <c r="AR363" s="16">
        <v>11679937.6712131</v>
      </c>
      <c r="AS363" s="16">
        <v>11679937.6712131</v>
      </c>
      <c r="AT363" s="16">
        <v>11679937.6712131</v>
      </c>
      <c r="AU363" s="16">
        <v>10640617.105263099</v>
      </c>
      <c r="AV363" s="16">
        <v>10640617.105263099</v>
      </c>
      <c r="AW363" s="16">
        <v>10640617.105263099</v>
      </c>
      <c r="AX363" s="16">
        <v>10640617.105263099</v>
      </c>
      <c r="AY363" s="16">
        <v>10640617.105263099</v>
      </c>
      <c r="AZ363" s="16">
        <v>10640617.105263099</v>
      </c>
      <c r="BA363" s="16">
        <v>10640617.105263099</v>
      </c>
      <c r="BB363" s="16">
        <v>10640617.105263099</v>
      </c>
      <c r="BC363" s="16">
        <v>10640617.105263099</v>
      </c>
      <c r="BD363" s="16">
        <v>10640617.105263099</v>
      </c>
    </row>
    <row r="364" spans="1:56" x14ac:dyDescent="0.25">
      <c r="A364" s="16" t="s">
        <v>389</v>
      </c>
      <c r="B364" s="16">
        <v>13100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 t="s">
        <v>797</v>
      </c>
      <c r="N364" s="16" t="s">
        <v>806</v>
      </c>
      <c r="O364" s="16" t="s">
        <v>3</v>
      </c>
      <c r="P364" s="16">
        <v>13100</v>
      </c>
      <c r="Q364" s="16">
        <v>800000</v>
      </c>
      <c r="R364" s="16">
        <v>28133.477118120001</v>
      </c>
      <c r="S364" s="16">
        <v>4378245.2192982398</v>
      </c>
      <c r="T364" s="16">
        <v>3185159.3421052601</v>
      </c>
      <c r="U364" s="16">
        <v>1193085.8771929799</v>
      </c>
      <c r="V364" s="16">
        <v>0.27250321017519602</v>
      </c>
      <c r="W364" s="16">
        <v>3448133.55113853</v>
      </c>
      <c r="X364" s="16">
        <v>1513349.3213823801</v>
      </c>
      <c r="Y364" s="16">
        <v>1934784.2297561499</v>
      </c>
      <c r="Z364" s="16">
        <v>0.56111058375836598</v>
      </c>
      <c r="AA364" s="16">
        <v>1281138.2456140299</v>
      </c>
      <c r="AB364" s="16">
        <v>764752.80701754405</v>
      </c>
      <c r="AC364" s="16">
        <v>516385.438596491</v>
      </c>
      <c r="AD364" s="16">
        <v>0.40306769418860999</v>
      </c>
      <c r="AE364" s="16">
        <v>847664.183648017</v>
      </c>
      <c r="AF364" s="16">
        <v>453657.71581659903</v>
      </c>
      <c r="AG364" s="16">
        <v>394006.46783141798</v>
      </c>
      <c r="AH364" s="16">
        <v>0.46481433972562902</v>
      </c>
      <c r="AI364" s="16">
        <v>1679107.7526380301</v>
      </c>
      <c r="AJ364" s="16">
        <v>138329.990713298</v>
      </c>
      <c r="AK364" s="16">
        <v>847664.183648017</v>
      </c>
      <c r="AL364" s="16">
        <v>847664.183648017</v>
      </c>
      <c r="AM364" s="16">
        <v>847664.183648017</v>
      </c>
      <c r="AN364" s="16">
        <v>847664.183648017</v>
      </c>
      <c r="AO364" s="16">
        <v>847664.183648017</v>
      </c>
      <c r="AP364" s="16">
        <v>847664.183648017</v>
      </c>
      <c r="AQ364" s="16">
        <v>847664.183648017</v>
      </c>
      <c r="AR364" s="16">
        <v>847664.183648017</v>
      </c>
      <c r="AS364" s="16">
        <v>847664.183648017</v>
      </c>
      <c r="AT364" s="16">
        <v>847664.183648017</v>
      </c>
      <c r="AU364" s="16">
        <v>1281138.2456140299</v>
      </c>
      <c r="AV364" s="16">
        <v>1281138.2456140299</v>
      </c>
      <c r="AW364" s="16">
        <v>1281138.2456140299</v>
      </c>
      <c r="AX364" s="16">
        <v>1281138.2456140299</v>
      </c>
      <c r="AY364" s="16">
        <v>1281138.2456140299</v>
      </c>
      <c r="AZ364" s="16">
        <v>1281138.2456140299</v>
      </c>
      <c r="BA364" s="16">
        <v>1281138.2456140299</v>
      </c>
      <c r="BB364" s="16">
        <v>1281138.2456140299</v>
      </c>
      <c r="BC364" s="16">
        <v>1281138.2456140299</v>
      </c>
      <c r="BD364" s="16">
        <v>1281138.2456140299</v>
      </c>
    </row>
    <row r="365" spans="1:56" x14ac:dyDescent="0.25">
      <c r="A365" s="16" t="s">
        <v>421</v>
      </c>
      <c r="B365" s="16">
        <v>13103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 t="s">
        <v>797</v>
      </c>
      <c r="N365" s="16" t="s">
        <v>806</v>
      </c>
      <c r="O365" s="16" t="s">
        <v>3</v>
      </c>
      <c r="P365" s="16">
        <v>13103</v>
      </c>
      <c r="Q365" s="16">
        <v>800000</v>
      </c>
      <c r="R365" s="16">
        <v>28133.477118120001</v>
      </c>
      <c r="S365" s="16">
        <v>10082900.3947368</v>
      </c>
      <c r="T365" s="16">
        <v>6970876.2280701697</v>
      </c>
      <c r="U365" s="16">
        <v>3112024.16666666</v>
      </c>
      <c r="V365" s="16">
        <v>0.30864374781398302</v>
      </c>
      <c r="W365" s="16">
        <v>9326442.3843994606</v>
      </c>
      <c r="X365" s="16">
        <v>4867265.6526926598</v>
      </c>
      <c r="Y365" s="16">
        <v>4459176.7317067999</v>
      </c>
      <c r="Z365" s="16">
        <v>0.47812194059824498</v>
      </c>
      <c r="AA365" s="16">
        <v>1732542.71929824</v>
      </c>
      <c r="AB365" s="16">
        <v>1410357.2368421</v>
      </c>
      <c r="AC365" s="16">
        <v>322185.48245613999</v>
      </c>
      <c r="AD365" s="16">
        <v>0.1859610610852</v>
      </c>
      <c r="AE365" s="16">
        <v>628464.73698764597</v>
      </c>
      <c r="AF365" s="16">
        <v>350873.77512757003</v>
      </c>
      <c r="AG365" s="16">
        <v>277590.961860076</v>
      </c>
      <c r="AH365" s="16">
        <v>0.44169695692175698</v>
      </c>
      <c r="AI365" s="16">
        <v>4321483.2545886803</v>
      </c>
      <c r="AJ365" s="16">
        <v>139897.48474195501</v>
      </c>
      <c r="AK365" s="16">
        <v>628464.73698764597</v>
      </c>
      <c r="AL365" s="16">
        <v>628464.73698764597</v>
      </c>
      <c r="AM365" s="16">
        <v>628464.73698764597</v>
      </c>
      <c r="AN365" s="16">
        <v>628464.73698764597</v>
      </c>
      <c r="AO365" s="16">
        <v>628464.73698764597</v>
      </c>
      <c r="AP365" s="16">
        <v>628464.73698764597</v>
      </c>
      <c r="AQ365" s="16">
        <v>628464.73698764597</v>
      </c>
      <c r="AR365" s="16">
        <v>628464.73698764597</v>
      </c>
      <c r="AS365" s="16">
        <v>628464.73698764597</v>
      </c>
      <c r="AT365" s="16">
        <v>628464.73698764597</v>
      </c>
      <c r="AU365" s="16">
        <v>1732542.71929824</v>
      </c>
      <c r="AV365" s="16">
        <v>1732542.71929824</v>
      </c>
      <c r="AW365" s="16">
        <v>1732542.71929824</v>
      </c>
      <c r="AX365" s="16">
        <v>1732542.71929824</v>
      </c>
      <c r="AY365" s="16">
        <v>1732542.71929824</v>
      </c>
      <c r="AZ365" s="16">
        <v>1732542.71929824</v>
      </c>
      <c r="BA365" s="16">
        <v>1732542.71929824</v>
      </c>
      <c r="BB365" s="16">
        <v>1732542.71929824</v>
      </c>
      <c r="BC365" s="16">
        <v>1732542.71929824</v>
      </c>
      <c r="BD365" s="16">
        <v>1732542.71929824</v>
      </c>
    </row>
    <row r="366" spans="1:56" x14ac:dyDescent="0.25">
      <c r="A366" s="16" t="s">
        <v>275</v>
      </c>
      <c r="B366" s="16">
        <v>13109</v>
      </c>
      <c r="C366" s="16">
        <v>0</v>
      </c>
      <c r="D366" s="16">
        <v>0</v>
      </c>
      <c r="E366" s="16">
        <v>0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 t="s">
        <v>797</v>
      </c>
      <c r="N366" s="16" t="s">
        <v>806</v>
      </c>
      <c r="O366" s="16" t="s">
        <v>3</v>
      </c>
      <c r="P366" s="16">
        <v>13109</v>
      </c>
      <c r="Q366" s="16">
        <v>800000</v>
      </c>
      <c r="R366" s="16">
        <v>97529.387342815899</v>
      </c>
      <c r="S366" s="16">
        <v>14762070.657894701</v>
      </c>
      <c r="T366" s="16">
        <v>9136740.3508771807</v>
      </c>
      <c r="U366" s="16">
        <v>5625330.3070175499</v>
      </c>
      <c r="V366" s="16">
        <v>0.38106648026434797</v>
      </c>
      <c r="W366" s="16">
        <v>11467269.709816299</v>
      </c>
      <c r="X366" s="16">
        <v>2752235.4616966401</v>
      </c>
      <c r="Y366" s="16">
        <v>8715034.2481196895</v>
      </c>
      <c r="Z366" s="16">
        <v>0.75999208779918603</v>
      </c>
      <c r="AA366" s="16">
        <v>3444781.9736842099</v>
      </c>
      <c r="AB366" s="16">
        <v>1532388.9912280701</v>
      </c>
      <c r="AC366" s="16">
        <v>1912392.98245613</v>
      </c>
      <c r="AD366" s="16">
        <v>0.55515646478224701</v>
      </c>
      <c r="AE366" s="16">
        <v>1694484.8508919701</v>
      </c>
      <c r="AF366" s="16">
        <v>319162.89304852602</v>
      </c>
      <c r="AG366" s="16">
        <v>1375321.9578434499</v>
      </c>
      <c r="AH366" s="16">
        <v>0.81164606288423302</v>
      </c>
      <c r="AI366" s="16">
        <v>7735510.8607768696</v>
      </c>
      <c r="AJ366" s="16">
        <v>395798.57050063403</v>
      </c>
      <c r="AK366" s="16">
        <v>1694484.8508919701</v>
      </c>
      <c r="AL366" s="16">
        <v>1694484.8508919701</v>
      </c>
      <c r="AM366" s="16">
        <v>1694484.8508919701</v>
      </c>
      <c r="AN366" s="16">
        <v>1694484.8508919701</v>
      </c>
      <c r="AO366" s="16">
        <v>1694484.8508919701</v>
      </c>
      <c r="AP366" s="16">
        <v>1694484.8508919701</v>
      </c>
      <c r="AQ366" s="16">
        <v>1694484.8508919701</v>
      </c>
      <c r="AR366" s="16">
        <v>1694484.8508919701</v>
      </c>
      <c r="AS366" s="16">
        <v>1694484.8508919701</v>
      </c>
      <c r="AT366" s="16">
        <v>1694484.8508919701</v>
      </c>
      <c r="AU366" s="16">
        <v>3444781.9736842099</v>
      </c>
      <c r="AV366" s="16">
        <v>3444781.9736842099</v>
      </c>
      <c r="AW366" s="16">
        <v>3444781.9736842099</v>
      </c>
      <c r="AX366" s="16">
        <v>3444781.9736842099</v>
      </c>
      <c r="AY366" s="16">
        <v>3444781.9736842099</v>
      </c>
      <c r="AZ366" s="16">
        <v>3444781.9736842099</v>
      </c>
      <c r="BA366" s="16">
        <v>3444781.9736842099</v>
      </c>
      <c r="BB366" s="16">
        <v>3444781.9736842099</v>
      </c>
      <c r="BC366" s="16">
        <v>3444781.9736842099</v>
      </c>
      <c r="BD366" s="16">
        <v>3444781.9736842099</v>
      </c>
    </row>
    <row r="367" spans="1:56" x14ac:dyDescent="0.25">
      <c r="A367" s="16" t="s">
        <v>573</v>
      </c>
      <c r="B367" s="16">
        <v>13110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 t="s">
        <v>797</v>
      </c>
      <c r="N367" s="16" t="s">
        <v>806</v>
      </c>
      <c r="O367" s="16" t="s">
        <v>3</v>
      </c>
      <c r="P367" s="16">
        <v>13110</v>
      </c>
      <c r="Q367" s="16">
        <v>800000</v>
      </c>
      <c r="R367" s="16">
        <v>28133.477118120001</v>
      </c>
      <c r="S367" s="16">
        <v>987116.27192982496</v>
      </c>
      <c r="T367" s="16">
        <v>903463.50877193001</v>
      </c>
      <c r="U367" s="16">
        <v>83652.763157894602</v>
      </c>
      <c r="V367" s="16">
        <v>8.4744589403183801E-2</v>
      </c>
      <c r="W367" s="16">
        <v>1714073.5729862801</v>
      </c>
      <c r="X367" s="16">
        <v>1309483.9836951499</v>
      </c>
      <c r="Y367" s="16">
        <v>404589.58929113398</v>
      </c>
      <c r="Z367" s="16">
        <v>0.23603980346435799</v>
      </c>
      <c r="AA367" s="16">
        <v>166984.91228070101</v>
      </c>
      <c r="AB367" s="16">
        <v>164995.438596491</v>
      </c>
      <c r="AC367" s="16">
        <v>1989.4736842105301</v>
      </c>
      <c r="AD367" s="16">
        <v>1.1914092459241001E-2</v>
      </c>
      <c r="AE367" s="16">
        <v>52574.884028271401</v>
      </c>
      <c r="AF367" s="16">
        <v>45086.584630755497</v>
      </c>
      <c r="AG367" s="16">
        <v>7488.2993975159397</v>
      </c>
      <c r="AH367" s="16">
        <v>0.142431115844006</v>
      </c>
      <c r="AI367" s="16">
        <v>231753.112173014</v>
      </c>
      <c r="AJ367" s="16">
        <v>-165348.177720604</v>
      </c>
      <c r="AK367" s="16">
        <v>52574.884028271401</v>
      </c>
      <c r="AL367" s="16">
        <v>52574.884028271401</v>
      </c>
      <c r="AM367" s="16">
        <v>52574.884028271401</v>
      </c>
      <c r="AN367" s="16">
        <v>52574.884028271401</v>
      </c>
      <c r="AO367" s="16">
        <v>52574.884028271401</v>
      </c>
      <c r="AP367" s="16">
        <v>52574.884028271401</v>
      </c>
      <c r="AQ367" s="16">
        <v>52574.884028271401</v>
      </c>
      <c r="AR367" s="16">
        <v>52574.884028271401</v>
      </c>
      <c r="AS367" s="16">
        <v>52574.884028271401</v>
      </c>
      <c r="AT367" s="16">
        <v>52574.884028271401</v>
      </c>
      <c r="AU367" s="16">
        <v>166984.91228070101</v>
      </c>
      <c r="AV367" s="16">
        <v>166984.91228070101</v>
      </c>
      <c r="AW367" s="16">
        <v>166984.91228070101</v>
      </c>
      <c r="AX367" s="16">
        <v>166984.91228070101</v>
      </c>
      <c r="AY367" s="16">
        <v>166984.91228070101</v>
      </c>
      <c r="AZ367" s="16">
        <v>166984.91228070101</v>
      </c>
      <c r="BA367" s="16">
        <v>166984.91228070101</v>
      </c>
      <c r="BB367" s="16">
        <v>166984.91228070101</v>
      </c>
      <c r="BC367" s="16">
        <v>166984.91228070101</v>
      </c>
      <c r="BD367" s="16">
        <v>166984.91228070101</v>
      </c>
    </row>
    <row r="368" spans="1:56" x14ac:dyDescent="0.25">
      <c r="A368" s="16" t="s">
        <v>406</v>
      </c>
      <c r="B368" s="16">
        <v>13112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 t="s">
        <v>797</v>
      </c>
      <c r="N368" s="16" t="s">
        <v>806</v>
      </c>
      <c r="O368" s="16" t="s">
        <v>3</v>
      </c>
      <c r="P368" s="16">
        <v>13112</v>
      </c>
      <c r="Q368" s="16">
        <v>800000</v>
      </c>
      <c r="R368" s="16">
        <v>86275.996495567902</v>
      </c>
      <c r="S368" s="16">
        <v>12629345.482456099</v>
      </c>
      <c r="T368" s="16">
        <v>6759996.7543859603</v>
      </c>
      <c r="U368" s="16">
        <v>5869348.7280701799</v>
      </c>
      <c r="V368" s="16">
        <v>0.46473894757439999</v>
      </c>
      <c r="W368" s="16">
        <v>14942614.738550199</v>
      </c>
      <c r="X368" s="16">
        <v>4010407.36478539</v>
      </c>
      <c r="Y368" s="16">
        <v>10932207.3737648</v>
      </c>
      <c r="Z368" s="16">
        <v>0.73161274415788802</v>
      </c>
      <c r="AA368" s="16">
        <v>851066.79824561405</v>
      </c>
      <c r="AB368" s="16">
        <v>441573.64035087702</v>
      </c>
      <c r="AC368" s="16">
        <v>409493.15789473598</v>
      </c>
      <c r="AD368" s="16">
        <v>0.48115278229495501</v>
      </c>
      <c r="AE368" s="16">
        <v>375479.63282786403</v>
      </c>
      <c r="AF368" s="16">
        <v>85901.705326269803</v>
      </c>
      <c r="AG368" s="16">
        <v>289577.92750159401</v>
      </c>
      <c r="AH368" s="16">
        <v>0.77122139840364901</v>
      </c>
      <c r="AI368" s="16">
        <v>10062187.3772693</v>
      </c>
      <c r="AJ368" s="16">
        <v>-580442.06899397296</v>
      </c>
      <c r="AK368" s="16">
        <v>375479.63282786403</v>
      </c>
      <c r="AL368" s="16">
        <v>375479.63282786403</v>
      </c>
      <c r="AM368" s="16">
        <v>375479.63282786403</v>
      </c>
      <c r="AN368" s="16">
        <v>375479.63282786403</v>
      </c>
      <c r="AO368" s="16">
        <v>375479.63282786403</v>
      </c>
      <c r="AP368" s="16">
        <v>375479.63282786403</v>
      </c>
      <c r="AQ368" s="16">
        <v>375479.63282786403</v>
      </c>
      <c r="AR368" s="16">
        <v>375479.63282786403</v>
      </c>
      <c r="AS368" s="16">
        <v>375479.63282786403</v>
      </c>
      <c r="AT368" s="16">
        <v>375479.63282786403</v>
      </c>
      <c r="AU368" s="16">
        <v>851066.79824561405</v>
      </c>
      <c r="AV368" s="16">
        <v>851066.79824561405</v>
      </c>
      <c r="AW368" s="16">
        <v>851066.79824561405</v>
      </c>
      <c r="AX368" s="16">
        <v>851066.79824561405</v>
      </c>
      <c r="AY368" s="16">
        <v>851066.79824561405</v>
      </c>
      <c r="AZ368" s="16">
        <v>851066.79824561405</v>
      </c>
      <c r="BA368" s="16">
        <v>851066.79824561405</v>
      </c>
      <c r="BB368" s="16">
        <v>851066.79824561405</v>
      </c>
      <c r="BC368" s="16">
        <v>851066.79824561405</v>
      </c>
      <c r="BD368" s="16">
        <v>851066.79824561405</v>
      </c>
    </row>
    <row r="369" spans="1:56" x14ac:dyDescent="0.25">
      <c r="A369" s="16" t="s">
        <v>267</v>
      </c>
      <c r="B369" s="16">
        <v>13114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 t="s">
        <v>797</v>
      </c>
      <c r="N369" s="16" t="s">
        <v>806</v>
      </c>
      <c r="O369" s="16" t="s">
        <v>3</v>
      </c>
      <c r="P369" s="16">
        <v>13114</v>
      </c>
      <c r="Q369" s="16">
        <v>800000</v>
      </c>
      <c r="R369" s="16">
        <v>127538.42960214301</v>
      </c>
      <c r="S369" s="16">
        <v>8776242.8947368395</v>
      </c>
      <c r="T369" s="16">
        <v>3708742.63157894</v>
      </c>
      <c r="U369" s="16">
        <v>5067500.2631578902</v>
      </c>
      <c r="V369" s="16">
        <v>0.57741112272506701</v>
      </c>
      <c r="W369" s="16">
        <v>9479786.9309986103</v>
      </c>
      <c r="X369" s="16">
        <v>1721741.95561949</v>
      </c>
      <c r="Y369" s="16">
        <v>7758044.9753791196</v>
      </c>
      <c r="Z369" s="16">
        <v>0.81837756817197504</v>
      </c>
      <c r="AA369" s="16">
        <v>1699197.85087719</v>
      </c>
      <c r="AB369" s="16">
        <v>631400.26315789402</v>
      </c>
      <c r="AC369" s="16">
        <v>1067797.5877192901</v>
      </c>
      <c r="AD369" s="16">
        <v>0.62841274614845999</v>
      </c>
      <c r="AE369" s="16">
        <v>1787497.1030007701</v>
      </c>
      <c r="AF369" s="16">
        <v>263345.61261816102</v>
      </c>
      <c r="AG369" s="16">
        <v>1524151.4903826099</v>
      </c>
      <c r="AH369" s="16">
        <v>0.85267354437885801</v>
      </c>
      <c r="AI369" s="16">
        <v>6470879.5457769698</v>
      </c>
      <c r="AJ369" s="16">
        <v>236986.06078046499</v>
      </c>
      <c r="AK369" s="16">
        <v>1787497.1030007701</v>
      </c>
      <c r="AL369" s="16">
        <v>1787497.1030007701</v>
      </c>
      <c r="AM369" s="16">
        <v>1787497.1030007701</v>
      </c>
      <c r="AN369" s="16">
        <v>1787497.1030007701</v>
      </c>
      <c r="AO369" s="16">
        <v>1787497.1030007701</v>
      </c>
      <c r="AP369" s="16">
        <v>1787497.1030007701</v>
      </c>
      <c r="AQ369" s="16">
        <v>1787497.1030007701</v>
      </c>
      <c r="AR369" s="16">
        <v>1787497.1030007701</v>
      </c>
      <c r="AS369" s="16">
        <v>1787497.1030007701</v>
      </c>
      <c r="AT369" s="16">
        <v>1787497.1030007701</v>
      </c>
      <c r="AU369" s="16">
        <v>1699197.85087719</v>
      </c>
      <c r="AV369" s="16">
        <v>1699197.85087719</v>
      </c>
      <c r="AW369" s="16">
        <v>1699197.85087719</v>
      </c>
      <c r="AX369" s="16">
        <v>1699197.85087719</v>
      </c>
      <c r="AY369" s="16">
        <v>1699197.85087719</v>
      </c>
      <c r="AZ369" s="16">
        <v>1699197.85087719</v>
      </c>
      <c r="BA369" s="16">
        <v>1699197.85087719</v>
      </c>
      <c r="BB369" s="16">
        <v>1699197.85087719</v>
      </c>
      <c r="BC369" s="16">
        <v>1699197.85087719</v>
      </c>
      <c r="BD369" s="16">
        <v>1699197.85087719</v>
      </c>
    </row>
    <row r="370" spans="1:56" x14ac:dyDescent="0.25">
      <c r="A370" s="16" t="s">
        <v>133</v>
      </c>
      <c r="B370" s="16">
        <v>13119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 t="s">
        <v>797</v>
      </c>
      <c r="N370" s="16" t="s">
        <v>806</v>
      </c>
      <c r="O370" s="16" t="s">
        <v>3</v>
      </c>
      <c r="P370" s="16">
        <v>13119</v>
      </c>
      <c r="Q370" s="16">
        <v>800000</v>
      </c>
      <c r="R370" s="16">
        <v>28133.477118120001</v>
      </c>
      <c r="S370" s="16">
        <v>8740212.6754385903</v>
      </c>
      <c r="T370" s="16">
        <v>4540273.1140350802</v>
      </c>
      <c r="U370" s="16">
        <v>4199939.5614035102</v>
      </c>
      <c r="V370" s="16">
        <v>0.48053059088665101</v>
      </c>
      <c r="W370" s="16">
        <v>40773328.699179001</v>
      </c>
      <c r="X370" s="16">
        <v>20949356.451723099</v>
      </c>
      <c r="Y370" s="16">
        <v>19823972.247455899</v>
      </c>
      <c r="Z370" s="16">
        <v>0.48619950540989398</v>
      </c>
      <c r="AA370" s="16">
        <v>7176228.7719298201</v>
      </c>
      <c r="AB370" s="16">
        <v>3555648.55263157</v>
      </c>
      <c r="AC370" s="16">
        <v>3620580.2192982398</v>
      </c>
      <c r="AD370" s="16">
        <v>0.50452408003773797</v>
      </c>
      <c r="AE370" s="16">
        <v>32042470.047644202</v>
      </c>
      <c r="AF370" s="16">
        <v>16418384.1752418</v>
      </c>
      <c r="AG370" s="16">
        <v>15624085.872402299</v>
      </c>
      <c r="AH370" s="16">
        <v>0.48760553881054702</v>
      </c>
      <c r="AI370" s="16">
        <v>19568874.770337801</v>
      </c>
      <c r="AJ370" s="16">
        <v>15368988.3952842</v>
      </c>
      <c r="AK370" s="16">
        <v>32042470.047644202</v>
      </c>
      <c r="AL370" s="16">
        <v>32042470.047644202</v>
      </c>
      <c r="AM370" s="16">
        <v>32042470.047644202</v>
      </c>
      <c r="AN370" s="16">
        <v>32042470.047644202</v>
      </c>
      <c r="AO370" s="16">
        <v>32042470.047644202</v>
      </c>
      <c r="AP370" s="16">
        <v>32042470.047644202</v>
      </c>
      <c r="AQ370" s="16">
        <v>32042470.047644202</v>
      </c>
      <c r="AR370" s="16">
        <v>32042470.047644202</v>
      </c>
      <c r="AS370" s="16">
        <v>32042470.047644202</v>
      </c>
      <c r="AT370" s="16">
        <v>32042470.047644202</v>
      </c>
      <c r="AU370" s="16">
        <v>7176228.7719298201</v>
      </c>
      <c r="AV370" s="16">
        <v>7176228.7719298201</v>
      </c>
      <c r="AW370" s="16">
        <v>7176228.7719298201</v>
      </c>
      <c r="AX370" s="16">
        <v>7176228.7719298201</v>
      </c>
      <c r="AY370" s="16">
        <v>7176228.7719298201</v>
      </c>
      <c r="AZ370" s="16">
        <v>7176228.7719298201</v>
      </c>
      <c r="BA370" s="16">
        <v>7176228.7719298201</v>
      </c>
      <c r="BB370" s="16">
        <v>7176228.7719298201</v>
      </c>
      <c r="BC370" s="16">
        <v>7176228.7719298201</v>
      </c>
      <c r="BD370" s="16">
        <v>7176228.7719298201</v>
      </c>
    </row>
    <row r="371" spans="1:56" x14ac:dyDescent="0.25">
      <c r="A371" s="16" t="s">
        <v>430</v>
      </c>
      <c r="B371" s="16">
        <v>13120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 t="s">
        <v>797</v>
      </c>
      <c r="N371" s="16" t="s">
        <v>806</v>
      </c>
      <c r="O371" s="16" t="s">
        <v>3</v>
      </c>
      <c r="P371" s="16">
        <v>13120</v>
      </c>
      <c r="Q371" s="16">
        <v>800000</v>
      </c>
      <c r="R371" s="16">
        <v>28133.477118120001</v>
      </c>
      <c r="S371" s="16">
        <v>3665322.1929824501</v>
      </c>
      <c r="T371" s="16">
        <v>2668108.9473684202</v>
      </c>
      <c r="U371" s="16">
        <v>997213.24561403401</v>
      </c>
      <c r="V371" s="16">
        <v>0.27206700887667501</v>
      </c>
      <c r="W371" s="16">
        <v>3965670.36459865</v>
      </c>
      <c r="X371" s="16">
        <v>2113018.3114887201</v>
      </c>
      <c r="Y371" s="16">
        <v>1852652.0531099299</v>
      </c>
      <c r="Z371" s="16">
        <v>0.46717247849152299</v>
      </c>
      <c r="AA371" s="16">
        <v>729331.97368420998</v>
      </c>
      <c r="AB371" s="16">
        <v>537729.60526315798</v>
      </c>
      <c r="AC371" s="16">
        <v>191602.368421052</v>
      </c>
      <c r="AD371" s="16">
        <v>0.26270940440630303</v>
      </c>
      <c r="AE371" s="16">
        <v>542439.99476897996</v>
      </c>
      <c r="AF371" s="16">
        <v>315158.19316472497</v>
      </c>
      <c r="AG371" s="16">
        <v>227281.801604254</v>
      </c>
      <c r="AH371" s="16">
        <v>0.41899897462585101</v>
      </c>
      <c r="AI371" s="16">
        <v>1714958.5759918101</v>
      </c>
      <c r="AJ371" s="16">
        <v>89588.324486134807</v>
      </c>
      <c r="AK371" s="16">
        <v>542439.99476897996</v>
      </c>
      <c r="AL371" s="16">
        <v>542439.99476897996</v>
      </c>
      <c r="AM371" s="16">
        <v>542439.99476897996</v>
      </c>
      <c r="AN371" s="16">
        <v>542439.99476897996</v>
      </c>
      <c r="AO371" s="16">
        <v>542439.99476897996</v>
      </c>
      <c r="AP371" s="16">
        <v>542439.99476897996</v>
      </c>
      <c r="AQ371" s="16">
        <v>542439.99476897996</v>
      </c>
      <c r="AR371" s="16">
        <v>542439.99476897996</v>
      </c>
      <c r="AS371" s="16">
        <v>542439.99476897996</v>
      </c>
      <c r="AT371" s="16">
        <v>542439.99476897996</v>
      </c>
      <c r="AU371" s="16">
        <v>729331.97368420998</v>
      </c>
      <c r="AV371" s="16">
        <v>729331.97368420998</v>
      </c>
      <c r="AW371" s="16">
        <v>729331.97368420998</v>
      </c>
      <c r="AX371" s="16">
        <v>729331.97368420998</v>
      </c>
      <c r="AY371" s="16">
        <v>729331.97368420998</v>
      </c>
      <c r="AZ371" s="16">
        <v>729331.97368420998</v>
      </c>
      <c r="BA371" s="16">
        <v>729331.97368420998</v>
      </c>
      <c r="BB371" s="16">
        <v>729331.97368420998</v>
      </c>
      <c r="BC371" s="16">
        <v>729331.97368420998</v>
      </c>
      <c r="BD371" s="16">
        <v>729331.97368420998</v>
      </c>
    </row>
    <row r="372" spans="1:56" x14ac:dyDescent="0.25">
      <c r="A372" s="16" t="s">
        <v>601</v>
      </c>
      <c r="B372" s="16">
        <v>13121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 t="s">
        <v>797</v>
      </c>
      <c r="N372" s="16" t="s">
        <v>806</v>
      </c>
      <c r="O372" s="16" t="s">
        <v>3</v>
      </c>
      <c r="P372" s="16">
        <v>13121</v>
      </c>
      <c r="Q372" s="16">
        <v>800000</v>
      </c>
      <c r="R372" s="16">
        <v>31884.607400535901</v>
      </c>
      <c r="S372" s="16">
        <v>2192852.2368421</v>
      </c>
      <c r="T372" s="16">
        <v>1996229.38596491</v>
      </c>
      <c r="U372" s="16">
        <v>196622.85087719199</v>
      </c>
      <c r="V372" s="16">
        <v>8.9665344328146102E-2</v>
      </c>
      <c r="W372" s="16">
        <v>3305819.3847369398</v>
      </c>
      <c r="X372" s="16">
        <v>1874055.65831686</v>
      </c>
      <c r="Y372" s="16">
        <v>1431763.7264200801</v>
      </c>
      <c r="Z372" s="16">
        <v>0.433104038602525</v>
      </c>
      <c r="AA372" s="16">
        <v>99822.675438596503</v>
      </c>
      <c r="AB372" s="16">
        <v>99822.675438596503</v>
      </c>
      <c r="AC372" s="16">
        <v>0</v>
      </c>
      <c r="AD372" s="16">
        <v>0</v>
      </c>
      <c r="AE372" s="16">
        <v>1670.3212699404</v>
      </c>
      <c r="AF372" s="16">
        <v>1670.3212699404</v>
      </c>
      <c r="AG372" s="16">
        <v>0</v>
      </c>
      <c r="AH372" s="16">
        <v>0</v>
      </c>
      <c r="AI372" s="16">
        <v>1110503.11901955</v>
      </c>
      <c r="AJ372" s="16">
        <v>-321260.60740053601</v>
      </c>
      <c r="AK372" s="16">
        <v>1670.3212699404</v>
      </c>
      <c r="AL372" s="16">
        <v>1670.3212699404</v>
      </c>
      <c r="AM372" s="16">
        <v>1670.3212699404</v>
      </c>
      <c r="AN372" s="16">
        <v>1670.3212699404</v>
      </c>
      <c r="AO372" s="16">
        <v>1670.3212699404</v>
      </c>
      <c r="AP372" s="16">
        <v>1670.3212699404</v>
      </c>
      <c r="AQ372" s="16">
        <v>1670.3212699404</v>
      </c>
      <c r="AR372" s="16">
        <v>1670.3212699404</v>
      </c>
      <c r="AS372" s="16">
        <v>1670.3212699404</v>
      </c>
      <c r="AT372" s="16">
        <v>1670.3212699404</v>
      </c>
      <c r="AU372" s="16">
        <v>99822.675438596503</v>
      </c>
      <c r="AV372" s="16">
        <v>99822.675438596503</v>
      </c>
      <c r="AW372" s="16">
        <v>99822.675438596503</v>
      </c>
      <c r="AX372" s="16">
        <v>99822.675438596503</v>
      </c>
      <c r="AY372" s="16">
        <v>99822.675438596503</v>
      </c>
      <c r="AZ372" s="16">
        <v>99822.675438596503</v>
      </c>
      <c r="BA372" s="16">
        <v>99822.675438596503</v>
      </c>
      <c r="BB372" s="16">
        <v>99822.675438596503</v>
      </c>
      <c r="BC372" s="16">
        <v>99822.675438596503</v>
      </c>
      <c r="BD372" s="16">
        <v>99822.675438596503</v>
      </c>
    </row>
    <row r="373" spans="1:56" x14ac:dyDescent="0.25">
      <c r="A373" s="16" t="s">
        <v>534</v>
      </c>
      <c r="B373" s="16">
        <v>13122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 t="s">
        <v>797</v>
      </c>
      <c r="N373" s="16" t="s">
        <v>806</v>
      </c>
      <c r="O373" s="16" t="s">
        <v>3</v>
      </c>
      <c r="P373" s="16">
        <v>13122</v>
      </c>
      <c r="Q373" s="16">
        <v>800000</v>
      </c>
      <c r="R373" s="16">
        <v>28133.477118120001</v>
      </c>
      <c r="S373" s="16">
        <v>2427539.8245613999</v>
      </c>
      <c r="T373" s="16">
        <v>2152526.5789473602</v>
      </c>
      <c r="U373" s="16">
        <v>275013.24561403401</v>
      </c>
      <c r="V373" s="16">
        <v>0.113288870827782</v>
      </c>
      <c r="W373" s="16">
        <v>2772212.69286092</v>
      </c>
      <c r="X373" s="16">
        <v>2143625.1841182602</v>
      </c>
      <c r="Y373" s="16">
        <v>628587.50874265796</v>
      </c>
      <c r="Z373" s="16">
        <v>0.22674577255973599</v>
      </c>
      <c r="AA373" s="16">
        <v>595941.27192982403</v>
      </c>
      <c r="AB373" s="16">
        <v>552330.74561403506</v>
      </c>
      <c r="AC373" s="16">
        <v>43610.526315789401</v>
      </c>
      <c r="AD373" s="16">
        <v>7.3179234884280298E-2</v>
      </c>
      <c r="AE373" s="16">
        <v>317826.03548468201</v>
      </c>
      <c r="AF373" s="16">
        <v>256097.25024714199</v>
      </c>
      <c r="AG373" s="16">
        <v>61728.785237540498</v>
      </c>
      <c r="AH373" s="16">
        <v>0.19422192755041101</v>
      </c>
      <c r="AI373" s="16">
        <v>442464.03162453702</v>
      </c>
      <c r="AJ373" s="16">
        <v>-124394.691880579</v>
      </c>
      <c r="AK373" s="16">
        <v>317826.03548468201</v>
      </c>
      <c r="AL373" s="16">
        <v>317826.03548468201</v>
      </c>
      <c r="AM373" s="16">
        <v>317826.03548468201</v>
      </c>
      <c r="AN373" s="16">
        <v>317826.03548468201</v>
      </c>
      <c r="AO373" s="16">
        <v>317826.03548468201</v>
      </c>
      <c r="AP373" s="16">
        <v>317826.03548468201</v>
      </c>
      <c r="AQ373" s="16">
        <v>317826.03548468201</v>
      </c>
      <c r="AR373" s="16">
        <v>317826.03548468201</v>
      </c>
      <c r="AS373" s="16">
        <v>317826.03548468201</v>
      </c>
      <c r="AT373" s="16">
        <v>317826.03548468201</v>
      </c>
      <c r="AU373" s="16">
        <v>595941.27192982403</v>
      </c>
      <c r="AV373" s="16">
        <v>595941.27192982403</v>
      </c>
      <c r="AW373" s="16">
        <v>595941.27192982403</v>
      </c>
      <c r="AX373" s="16">
        <v>595941.27192982403</v>
      </c>
      <c r="AY373" s="16">
        <v>595941.27192982403</v>
      </c>
      <c r="AZ373" s="16">
        <v>595941.27192982403</v>
      </c>
      <c r="BA373" s="16">
        <v>595941.27192982403</v>
      </c>
      <c r="BB373" s="16">
        <v>595941.27192982403</v>
      </c>
      <c r="BC373" s="16">
        <v>595941.27192982403</v>
      </c>
      <c r="BD373" s="16">
        <v>595941.27192982403</v>
      </c>
    </row>
    <row r="374" spans="1:56" x14ac:dyDescent="0.25">
      <c r="A374" s="16" t="s">
        <v>266</v>
      </c>
      <c r="B374" s="16">
        <v>13124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 t="s">
        <v>797</v>
      </c>
      <c r="N374" s="16" t="s">
        <v>806</v>
      </c>
      <c r="O374" s="16" t="s">
        <v>3</v>
      </c>
      <c r="P374" s="16">
        <v>13124</v>
      </c>
      <c r="Q374" s="16">
        <v>800000</v>
      </c>
      <c r="R374" s="16">
        <v>28133.477118120001</v>
      </c>
      <c r="S374" s="16">
        <v>12832860.175438499</v>
      </c>
      <c r="T374" s="16">
        <v>6754747.5877192896</v>
      </c>
      <c r="U374" s="16">
        <v>6078112.5877192998</v>
      </c>
      <c r="V374" s="16">
        <v>0.47363662539957202</v>
      </c>
      <c r="W374" s="16">
        <v>9137424.5834787209</v>
      </c>
      <c r="X374" s="16">
        <v>3943518.7076843102</v>
      </c>
      <c r="Y374" s="16">
        <v>5193905.8757944005</v>
      </c>
      <c r="Z374" s="16">
        <v>0.56842120318951295</v>
      </c>
      <c r="AA374" s="16">
        <v>7096758.5964912204</v>
      </c>
      <c r="AB374" s="16">
        <v>3254854.2543859598</v>
      </c>
      <c r="AC374" s="16">
        <v>3841904.3421052601</v>
      </c>
      <c r="AD374" s="16">
        <v>0.54136043798992595</v>
      </c>
      <c r="AE374" s="16">
        <v>3243500.0077873501</v>
      </c>
      <c r="AF374" s="16">
        <v>1431916.98554853</v>
      </c>
      <c r="AG374" s="16">
        <v>1811583.0222388101</v>
      </c>
      <c r="AH374" s="16">
        <v>0.55852721377812897</v>
      </c>
      <c r="AI374" s="16">
        <v>4959429.3986762799</v>
      </c>
      <c r="AJ374" s="16">
        <v>1577106.54512069</v>
      </c>
      <c r="AK374" s="16">
        <v>3243500.0077873501</v>
      </c>
      <c r="AL374" s="16">
        <v>3243500.0077873501</v>
      </c>
      <c r="AM374" s="16">
        <v>3243500.0077873501</v>
      </c>
      <c r="AN374" s="16">
        <v>3243500.0077873501</v>
      </c>
      <c r="AO374" s="16">
        <v>3243500.0077873501</v>
      </c>
      <c r="AP374" s="16">
        <v>3243500.0077873501</v>
      </c>
      <c r="AQ374" s="16">
        <v>3243500.0077873501</v>
      </c>
      <c r="AR374" s="16">
        <v>3243500.0077873501</v>
      </c>
      <c r="AS374" s="16">
        <v>3243500.0077873501</v>
      </c>
      <c r="AT374" s="16">
        <v>3243500.0077873501</v>
      </c>
      <c r="AU374" s="16">
        <v>7096758.5964912204</v>
      </c>
      <c r="AV374" s="16">
        <v>7096758.5964912204</v>
      </c>
      <c r="AW374" s="16">
        <v>7096758.5964912204</v>
      </c>
      <c r="AX374" s="16">
        <v>7096758.5964912204</v>
      </c>
      <c r="AY374" s="16">
        <v>7096758.5964912204</v>
      </c>
      <c r="AZ374" s="16">
        <v>7096758.5964912204</v>
      </c>
      <c r="BA374" s="16">
        <v>7096758.5964912204</v>
      </c>
      <c r="BB374" s="16">
        <v>7096758.5964912204</v>
      </c>
      <c r="BC374" s="16">
        <v>7096758.5964912204</v>
      </c>
      <c r="BD374" s="16">
        <v>7096758.5964912204</v>
      </c>
    </row>
    <row r="375" spans="1:56" x14ac:dyDescent="0.25">
      <c r="A375" s="16" t="s">
        <v>260</v>
      </c>
      <c r="B375" s="16">
        <v>13125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 t="s">
        <v>797</v>
      </c>
      <c r="N375" s="16" t="s">
        <v>806</v>
      </c>
      <c r="O375" s="16" t="s">
        <v>3</v>
      </c>
      <c r="P375" s="16">
        <v>13125</v>
      </c>
      <c r="Q375" s="16">
        <v>800000</v>
      </c>
      <c r="R375" s="16">
        <v>33760.172541743901</v>
      </c>
      <c r="S375" s="16">
        <v>9619872.8947368395</v>
      </c>
      <c r="T375" s="16">
        <v>4788440.9649122804</v>
      </c>
      <c r="U375" s="16">
        <v>4831431.9298245599</v>
      </c>
      <c r="V375" s="16">
        <v>0.50223448715916996</v>
      </c>
      <c r="W375" s="16">
        <v>5562468.1442998201</v>
      </c>
      <c r="X375" s="16">
        <v>2670242.5851223501</v>
      </c>
      <c r="Y375" s="16">
        <v>2892225.5591774699</v>
      </c>
      <c r="Z375" s="16">
        <v>0.51995364002961497</v>
      </c>
      <c r="AA375" s="16">
        <v>7209872.1929824501</v>
      </c>
      <c r="AB375" s="16">
        <v>2944122.1929824501</v>
      </c>
      <c r="AC375" s="16">
        <v>4265750</v>
      </c>
      <c r="AD375" s="16">
        <v>0.59165403849349196</v>
      </c>
      <c r="AE375" s="16">
        <v>3199698.5621140199</v>
      </c>
      <c r="AF375" s="16">
        <v>1307840.48128663</v>
      </c>
      <c r="AG375" s="16">
        <v>1891858.0808273901</v>
      </c>
      <c r="AH375" s="16">
        <v>0.59126134668681096</v>
      </c>
      <c r="AI375" s="16">
        <v>2549047.3866357198</v>
      </c>
      <c r="AJ375" s="16">
        <v>1548679.9082856399</v>
      </c>
      <c r="AK375" s="16">
        <v>3199698.5621140199</v>
      </c>
      <c r="AL375" s="16">
        <v>3199698.5621140199</v>
      </c>
      <c r="AM375" s="16">
        <v>3199698.5621140199</v>
      </c>
      <c r="AN375" s="16">
        <v>3199698.5621140199</v>
      </c>
      <c r="AO375" s="16">
        <v>3199698.5621140199</v>
      </c>
      <c r="AP375" s="16">
        <v>3199698.5621140199</v>
      </c>
      <c r="AQ375" s="16">
        <v>3199698.5621140199</v>
      </c>
      <c r="AR375" s="16">
        <v>3199698.5621140199</v>
      </c>
      <c r="AS375" s="16">
        <v>3199698.5621140199</v>
      </c>
      <c r="AT375" s="16">
        <v>3199698.5621140199</v>
      </c>
      <c r="AU375" s="16">
        <v>7209872.1929824501</v>
      </c>
      <c r="AV375" s="16">
        <v>7209872.1929824501</v>
      </c>
      <c r="AW375" s="16">
        <v>7209872.1929824501</v>
      </c>
      <c r="AX375" s="16">
        <v>7209872.1929824501</v>
      </c>
      <c r="AY375" s="16">
        <v>7209872.1929824501</v>
      </c>
      <c r="AZ375" s="16">
        <v>7209872.1929824501</v>
      </c>
      <c r="BA375" s="16">
        <v>7209872.1929824501</v>
      </c>
      <c r="BB375" s="16">
        <v>7209872.1929824501</v>
      </c>
      <c r="BC375" s="16">
        <v>7209872.1929824501</v>
      </c>
      <c r="BD375" s="16">
        <v>7209872.1929824501</v>
      </c>
    </row>
    <row r="376" spans="1:56" x14ac:dyDescent="0.25">
      <c r="A376" s="16" t="s">
        <v>241</v>
      </c>
      <c r="B376" s="16">
        <v>13126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 t="s">
        <v>797</v>
      </c>
      <c r="N376" s="16" t="s">
        <v>806</v>
      </c>
      <c r="O376" s="16" t="s">
        <v>3</v>
      </c>
      <c r="P376" s="16">
        <v>13126</v>
      </c>
      <c r="Q376" s="16">
        <v>800000</v>
      </c>
      <c r="R376" s="16">
        <v>28133.477118120001</v>
      </c>
      <c r="S376" s="16">
        <v>8172157.4122806899</v>
      </c>
      <c r="T376" s="16">
        <v>5976660.0438596401</v>
      </c>
      <c r="U376" s="16">
        <v>2195497.3684210498</v>
      </c>
      <c r="V376" s="16">
        <v>0.26865578545045699</v>
      </c>
      <c r="W376" s="16">
        <v>14376562.215361301</v>
      </c>
      <c r="X376" s="16">
        <v>10224691.3404101</v>
      </c>
      <c r="Y376" s="16">
        <v>4151870.8749512201</v>
      </c>
      <c r="Z376" s="16">
        <v>0.28879441501772601</v>
      </c>
      <c r="AA376" s="16">
        <v>6728048.4649122804</v>
      </c>
      <c r="AB376" s="16">
        <v>4719691.8421052601</v>
      </c>
      <c r="AC376" s="16">
        <v>2008356.6228070101</v>
      </c>
      <c r="AD376" s="16">
        <v>0.298505076662405</v>
      </c>
      <c r="AE376" s="16">
        <v>9998920.2995394394</v>
      </c>
      <c r="AF376" s="16">
        <v>7013284.8471277598</v>
      </c>
      <c r="AG376" s="16">
        <v>2985635.4524116698</v>
      </c>
      <c r="AH376" s="16">
        <v>0.29859578464178699</v>
      </c>
      <c r="AI376" s="16">
        <v>3961887.3978331001</v>
      </c>
      <c r="AJ376" s="16">
        <v>2795651.9752935502</v>
      </c>
      <c r="AK376" s="16">
        <v>9998920.2995394394</v>
      </c>
      <c r="AL376" s="16">
        <v>9998920.2995394394</v>
      </c>
      <c r="AM376" s="16">
        <v>9998920.2995394394</v>
      </c>
      <c r="AN376" s="16">
        <v>9998920.2995394394</v>
      </c>
      <c r="AO376" s="16">
        <v>9998920.2995394394</v>
      </c>
      <c r="AP376" s="16">
        <v>9998920.2995394394</v>
      </c>
      <c r="AQ376" s="16">
        <v>9998920.2995394394</v>
      </c>
      <c r="AR376" s="16">
        <v>9998920.2995394394</v>
      </c>
      <c r="AS376" s="16">
        <v>9998920.2995394394</v>
      </c>
      <c r="AT376" s="16">
        <v>9998920.2995394394</v>
      </c>
      <c r="AU376" s="16">
        <v>6728048.4649122804</v>
      </c>
      <c r="AV376" s="16">
        <v>6728048.4649122804</v>
      </c>
      <c r="AW376" s="16">
        <v>6728048.4649122804</v>
      </c>
      <c r="AX376" s="16">
        <v>6728048.4649122804</v>
      </c>
      <c r="AY376" s="16">
        <v>6728048.4649122804</v>
      </c>
      <c r="AZ376" s="16">
        <v>6728048.4649122804</v>
      </c>
      <c r="BA376" s="16">
        <v>6728048.4649122804</v>
      </c>
      <c r="BB376" s="16">
        <v>6728048.4649122804</v>
      </c>
      <c r="BC376" s="16">
        <v>6728048.4649122804</v>
      </c>
      <c r="BD376" s="16">
        <v>6728048.4649122804</v>
      </c>
    </row>
    <row r="377" spans="1:56" x14ac:dyDescent="0.25">
      <c r="A377" s="16" t="s">
        <v>322</v>
      </c>
      <c r="B377" s="16">
        <v>13127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 t="s">
        <v>797</v>
      </c>
      <c r="N377" s="16" t="s">
        <v>806</v>
      </c>
      <c r="O377" s="16" t="s">
        <v>3</v>
      </c>
      <c r="P377" s="16">
        <v>13127</v>
      </c>
      <c r="Q377" s="16">
        <v>800000</v>
      </c>
      <c r="R377" s="16">
        <v>67520.345083487904</v>
      </c>
      <c r="S377" s="16">
        <v>13857639.342105201</v>
      </c>
      <c r="T377" s="16">
        <v>7208217.6315789502</v>
      </c>
      <c r="U377" s="16">
        <v>6649421.7105263202</v>
      </c>
      <c r="V377" s="16">
        <v>0.479837982961687</v>
      </c>
      <c r="W377" s="16">
        <v>3581526.1847255598</v>
      </c>
      <c r="X377" s="16">
        <v>1367053.3076093399</v>
      </c>
      <c r="Y377" s="16">
        <v>2214472.8771162098</v>
      </c>
      <c r="Z377" s="16">
        <v>0.61830425435962599</v>
      </c>
      <c r="AA377" s="16">
        <v>8928574.6052631494</v>
      </c>
      <c r="AB377" s="16">
        <v>3334402.6754385899</v>
      </c>
      <c r="AC377" s="16">
        <v>5594171.9298245599</v>
      </c>
      <c r="AD377" s="16">
        <v>0.62654703322151095</v>
      </c>
      <c r="AE377" s="16">
        <v>1139735.6692510401</v>
      </c>
      <c r="AF377" s="16">
        <v>336893.92091654299</v>
      </c>
      <c r="AG377" s="16">
        <v>802841.74833450397</v>
      </c>
      <c r="AH377" s="16">
        <v>0.70441047867008799</v>
      </c>
      <c r="AI377" s="16">
        <v>1532362.53203272</v>
      </c>
      <c r="AJ377" s="16">
        <v>120731.403251016</v>
      </c>
      <c r="AK377" s="16">
        <v>1139735.6692510401</v>
      </c>
      <c r="AL377" s="16">
        <v>1139735.6692510401</v>
      </c>
      <c r="AM377" s="16">
        <v>1139735.6692510401</v>
      </c>
      <c r="AN377" s="16">
        <v>1139735.6692510401</v>
      </c>
      <c r="AO377" s="16">
        <v>1139735.6692510401</v>
      </c>
      <c r="AP377" s="16">
        <v>1139735.6692510401</v>
      </c>
      <c r="AQ377" s="16">
        <v>1139735.6692510401</v>
      </c>
      <c r="AR377" s="16">
        <v>1139735.6692510401</v>
      </c>
      <c r="AS377" s="16">
        <v>1139735.6692510401</v>
      </c>
      <c r="AT377" s="16">
        <v>1139735.6692510401</v>
      </c>
      <c r="AU377" s="16">
        <v>8928574.6052631494</v>
      </c>
      <c r="AV377" s="16">
        <v>8928574.6052631494</v>
      </c>
      <c r="AW377" s="16">
        <v>8928574.6052631494</v>
      </c>
      <c r="AX377" s="16">
        <v>8928574.6052631494</v>
      </c>
      <c r="AY377" s="16">
        <v>8928574.6052631494</v>
      </c>
      <c r="AZ377" s="16">
        <v>8928574.6052631494</v>
      </c>
      <c r="BA377" s="16">
        <v>8928574.6052631494</v>
      </c>
      <c r="BB377" s="16">
        <v>8928574.6052631494</v>
      </c>
      <c r="BC377" s="16">
        <v>8928574.6052631494</v>
      </c>
      <c r="BD377" s="16">
        <v>8928574.6052631494</v>
      </c>
    </row>
    <row r="378" spans="1:56" x14ac:dyDescent="0.25">
      <c r="A378" s="16" t="s">
        <v>325</v>
      </c>
      <c r="B378" s="16">
        <v>13130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 t="s">
        <v>797</v>
      </c>
      <c r="N378" s="16" t="s">
        <v>806</v>
      </c>
      <c r="O378" s="16" t="s">
        <v>3</v>
      </c>
      <c r="P378" s="16">
        <v>13130</v>
      </c>
      <c r="Q378" s="16">
        <v>800000</v>
      </c>
      <c r="R378" s="16">
        <v>33760.172541743901</v>
      </c>
      <c r="S378" s="16">
        <v>7190568.4210526198</v>
      </c>
      <c r="T378" s="16">
        <v>5296003.20175438</v>
      </c>
      <c r="U378" s="16">
        <v>1894565.21929823</v>
      </c>
      <c r="V378" s="16">
        <v>0.26347920058048602</v>
      </c>
      <c r="W378" s="16">
        <v>6233026.68512398</v>
      </c>
      <c r="X378" s="16">
        <v>2863985.25384804</v>
      </c>
      <c r="Y378" s="16">
        <v>3369041.43127594</v>
      </c>
      <c r="Z378" s="16">
        <v>0.540514520708959</v>
      </c>
      <c r="AA378" s="16">
        <v>2852513.1578947301</v>
      </c>
      <c r="AB378" s="16">
        <v>1939128.3771929799</v>
      </c>
      <c r="AC378" s="16">
        <v>913384.78070175496</v>
      </c>
      <c r="AD378" s="16">
        <v>0.32020352935930602</v>
      </c>
      <c r="AE378" s="16">
        <v>1257873.4475010501</v>
      </c>
      <c r="AF378" s="16">
        <v>531492.15265942796</v>
      </c>
      <c r="AG378" s="16">
        <v>726381.29484163004</v>
      </c>
      <c r="AH378" s="16">
        <v>0.57746770653652602</v>
      </c>
      <c r="AI378" s="16">
        <v>3023161.2587341899</v>
      </c>
      <c r="AJ378" s="16">
        <v>380501.12229988602</v>
      </c>
      <c r="AK378" s="16">
        <v>1257873.4475010501</v>
      </c>
      <c r="AL378" s="16">
        <v>1257873.4475010501</v>
      </c>
      <c r="AM378" s="16">
        <v>1257873.4475010501</v>
      </c>
      <c r="AN378" s="16">
        <v>1257873.4475010501</v>
      </c>
      <c r="AO378" s="16">
        <v>1257873.4475010501</v>
      </c>
      <c r="AP378" s="16">
        <v>1257873.4475010501</v>
      </c>
      <c r="AQ378" s="16">
        <v>1257873.4475010501</v>
      </c>
      <c r="AR378" s="16">
        <v>1257873.4475010501</v>
      </c>
      <c r="AS378" s="16">
        <v>1257873.4475010501</v>
      </c>
      <c r="AT378" s="16">
        <v>1257873.4475010501</v>
      </c>
      <c r="AU378" s="16">
        <v>2852513.1578947301</v>
      </c>
      <c r="AV378" s="16">
        <v>2852513.1578947301</v>
      </c>
      <c r="AW378" s="16">
        <v>2852513.1578947301</v>
      </c>
      <c r="AX378" s="16">
        <v>2852513.1578947301</v>
      </c>
      <c r="AY378" s="16">
        <v>2852513.1578947301</v>
      </c>
      <c r="AZ378" s="16">
        <v>2852513.1578947301</v>
      </c>
      <c r="BA378" s="16">
        <v>2852513.1578947301</v>
      </c>
      <c r="BB378" s="16">
        <v>2852513.1578947301</v>
      </c>
      <c r="BC378" s="16">
        <v>2852513.1578947301</v>
      </c>
      <c r="BD378" s="16">
        <v>2852513.1578947301</v>
      </c>
    </row>
    <row r="379" spans="1:56" x14ac:dyDescent="0.25">
      <c r="A379" s="16" t="s">
        <v>602</v>
      </c>
      <c r="B379" s="16">
        <v>13132</v>
      </c>
      <c r="C379" s="16">
        <v>0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 t="s">
        <v>797</v>
      </c>
      <c r="N379" s="16" t="s">
        <v>806</v>
      </c>
      <c r="O379" s="16" t="s">
        <v>3</v>
      </c>
      <c r="P379" s="16">
        <v>13132</v>
      </c>
      <c r="Q379" s="16">
        <v>800000</v>
      </c>
      <c r="R379" s="16">
        <v>28133.477118120001</v>
      </c>
      <c r="S379" s="16">
        <v>246826.271929824</v>
      </c>
      <c r="T379" s="16">
        <v>246826.271929824</v>
      </c>
      <c r="U379" s="16">
        <v>0</v>
      </c>
      <c r="V379" s="16">
        <v>0</v>
      </c>
      <c r="W379" s="16">
        <v>142139.09493189299</v>
      </c>
      <c r="X379" s="16">
        <v>142139.09493189299</v>
      </c>
      <c r="Y379" s="16">
        <v>0</v>
      </c>
      <c r="Z379" s="16">
        <v>0</v>
      </c>
      <c r="AA379" s="16">
        <v>1231.5789473684199</v>
      </c>
      <c r="AB379" s="16">
        <v>1231.5789473684199</v>
      </c>
      <c r="AC379" s="16">
        <v>0</v>
      </c>
      <c r="AD379" s="16">
        <v>0</v>
      </c>
      <c r="AE379" s="16">
        <v>18542.4556509918</v>
      </c>
      <c r="AF379" s="16">
        <v>18542.4556509918</v>
      </c>
      <c r="AG379" s="16">
        <v>0</v>
      </c>
      <c r="AH379" s="16">
        <v>0</v>
      </c>
      <c r="AI379" s="16">
        <v>-137693.47711812</v>
      </c>
      <c r="AJ379" s="16">
        <v>-137693.47711812</v>
      </c>
      <c r="AK379" s="16">
        <v>18542.4556509918</v>
      </c>
      <c r="AL379" s="16">
        <v>18542.4556509918</v>
      </c>
      <c r="AM379" s="16">
        <v>18542.4556509918</v>
      </c>
      <c r="AN379" s="16">
        <v>18542.4556509918</v>
      </c>
      <c r="AO379" s="16">
        <v>18542.4556509918</v>
      </c>
      <c r="AP379" s="16">
        <v>18542.4556509918</v>
      </c>
      <c r="AQ379" s="16">
        <v>18542.4556509918</v>
      </c>
      <c r="AR379" s="16">
        <v>18542.4556509918</v>
      </c>
      <c r="AS379" s="16">
        <v>18542.4556509918</v>
      </c>
      <c r="AT379" s="16">
        <v>18542.4556509918</v>
      </c>
      <c r="AU379" s="16">
        <v>1231.5789473684199</v>
      </c>
      <c r="AV379" s="16">
        <v>1231.5789473684199</v>
      </c>
      <c r="AW379" s="16">
        <v>1231.5789473684199</v>
      </c>
      <c r="AX379" s="16">
        <v>1231.5789473684199</v>
      </c>
      <c r="AY379" s="16">
        <v>1231.5789473684199</v>
      </c>
      <c r="AZ379" s="16">
        <v>1231.5789473684199</v>
      </c>
      <c r="BA379" s="16">
        <v>1231.5789473684199</v>
      </c>
      <c r="BB379" s="16">
        <v>1231.5789473684199</v>
      </c>
      <c r="BC379" s="16">
        <v>1231.5789473684199</v>
      </c>
      <c r="BD379" s="16">
        <v>1231.5789473684199</v>
      </c>
    </row>
    <row r="380" spans="1:56" x14ac:dyDescent="0.25">
      <c r="A380" s="16" t="s">
        <v>603</v>
      </c>
      <c r="B380" s="16">
        <v>13134</v>
      </c>
      <c r="C380" s="16">
        <v>0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 t="s">
        <v>797</v>
      </c>
      <c r="N380" s="16" t="s">
        <v>806</v>
      </c>
      <c r="O380" s="16" t="s">
        <v>3</v>
      </c>
      <c r="P380" s="16">
        <v>13134</v>
      </c>
      <c r="Q380" s="16">
        <v>800000</v>
      </c>
      <c r="R380" s="16">
        <v>28133.477118120001</v>
      </c>
      <c r="S380" s="16">
        <v>1457665.8771929799</v>
      </c>
      <c r="T380" s="16">
        <v>1361978.5964912199</v>
      </c>
      <c r="U380" s="16">
        <v>95687.2807017546</v>
      </c>
      <c r="V380" s="16">
        <v>6.5644179642881495E-2</v>
      </c>
      <c r="W380" s="16">
        <v>707768.19187749003</v>
      </c>
      <c r="X380" s="16">
        <v>574883.37065782398</v>
      </c>
      <c r="Y380" s="16">
        <v>132884.821219665</v>
      </c>
      <c r="Z380" s="16">
        <v>0.187751897788968</v>
      </c>
      <c r="AA380" s="16">
        <v>126924.912280701</v>
      </c>
      <c r="AB380" s="16">
        <v>126924.912280701</v>
      </c>
      <c r="AC380" s="16">
        <v>0</v>
      </c>
      <c r="AD380" s="16">
        <v>0</v>
      </c>
      <c r="AE380" s="16">
        <v>3007.4707038042002</v>
      </c>
      <c r="AF380" s="16">
        <v>3007.4707038042002</v>
      </c>
      <c r="AG380" s="16">
        <v>0</v>
      </c>
      <c r="AH380" s="16">
        <v>0</v>
      </c>
      <c r="AI380" s="16">
        <v>-39179.655898454497</v>
      </c>
      <c r="AJ380" s="16">
        <v>-172064.47711812</v>
      </c>
      <c r="AK380" s="16">
        <v>3007.4707038042002</v>
      </c>
      <c r="AL380" s="16">
        <v>3007.4707038042002</v>
      </c>
      <c r="AM380" s="16">
        <v>3007.4707038042002</v>
      </c>
      <c r="AN380" s="16">
        <v>3007.4707038042002</v>
      </c>
      <c r="AO380" s="16">
        <v>3007.4707038042002</v>
      </c>
      <c r="AP380" s="16">
        <v>3007.4707038042002</v>
      </c>
      <c r="AQ380" s="16">
        <v>3007.4707038042002</v>
      </c>
      <c r="AR380" s="16">
        <v>3007.4707038042002</v>
      </c>
      <c r="AS380" s="16">
        <v>3007.4707038042002</v>
      </c>
      <c r="AT380" s="16">
        <v>3007.4707038042002</v>
      </c>
      <c r="AU380" s="16">
        <v>126924.912280701</v>
      </c>
      <c r="AV380" s="16">
        <v>126924.912280701</v>
      </c>
      <c r="AW380" s="16">
        <v>126924.912280701</v>
      </c>
      <c r="AX380" s="16">
        <v>126924.912280701</v>
      </c>
      <c r="AY380" s="16">
        <v>126924.912280701</v>
      </c>
      <c r="AZ380" s="16">
        <v>126924.912280701</v>
      </c>
      <c r="BA380" s="16">
        <v>126924.912280701</v>
      </c>
      <c r="BB380" s="16">
        <v>126924.912280701</v>
      </c>
      <c r="BC380" s="16">
        <v>126924.912280701</v>
      </c>
      <c r="BD380" s="16">
        <v>126924.912280701</v>
      </c>
    </row>
    <row r="381" spans="1:56" x14ac:dyDescent="0.25">
      <c r="A381" s="16" t="s">
        <v>307</v>
      </c>
      <c r="B381" s="16">
        <v>13136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 t="s">
        <v>797</v>
      </c>
      <c r="N381" s="16" t="s">
        <v>806</v>
      </c>
      <c r="O381" s="16" t="s">
        <v>3</v>
      </c>
      <c r="P381" s="16">
        <v>13136</v>
      </c>
      <c r="Q381" s="16">
        <v>800000</v>
      </c>
      <c r="R381" s="16">
        <v>28133.477118120001</v>
      </c>
      <c r="S381" s="16">
        <v>8684356.3596491106</v>
      </c>
      <c r="T381" s="16">
        <v>6019151.40350876</v>
      </c>
      <c r="U381" s="16">
        <v>2665204.9561403398</v>
      </c>
      <c r="V381" s="16">
        <v>0.30689723518531797</v>
      </c>
      <c r="W381" s="16">
        <v>21170363.554072201</v>
      </c>
      <c r="X381" s="16">
        <v>11263099.4645663</v>
      </c>
      <c r="Y381" s="16">
        <v>9907264.0895059407</v>
      </c>
      <c r="Z381" s="16">
        <v>0.46797798555519798</v>
      </c>
      <c r="AA381" s="16">
        <v>5562255.9649122804</v>
      </c>
      <c r="AB381" s="16">
        <v>3304072.7631578902</v>
      </c>
      <c r="AC381" s="16">
        <v>2258183.20175438</v>
      </c>
      <c r="AD381" s="16">
        <v>0.40598333050463897</v>
      </c>
      <c r="AE381" s="16">
        <v>13365687.711467801</v>
      </c>
      <c r="AF381" s="16">
        <v>7320204.5522902701</v>
      </c>
      <c r="AG381" s="16">
        <v>6045483.1591775296</v>
      </c>
      <c r="AH381" s="16">
        <v>0.45231366239317999</v>
      </c>
      <c r="AI381" s="16">
        <v>9704765.6123878192</v>
      </c>
      <c r="AJ381" s="16">
        <v>5842984.68205941</v>
      </c>
      <c r="AK381" s="16">
        <v>13365687.711467801</v>
      </c>
      <c r="AL381" s="16">
        <v>13365687.711467801</v>
      </c>
      <c r="AM381" s="16">
        <v>13365687.711467801</v>
      </c>
      <c r="AN381" s="16">
        <v>13365687.711467801</v>
      </c>
      <c r="AO381" s="16">
        <v>13365687.711467801</v>
      </c>
      <c r="AP381" s="16">
        <v>13365687.711467801</v>
      </c>
      <c r="AQ381" s="16">
        <v>13365687.711467801</v>
      </c>
      <c r="AR381" s="16">
        <v>13365687.711467801</v>
      </c>
      <c r="AS381" s="16">
        <v>13365687.711467801</v>
      </c>
      <c r="AT381" s="16">
        <v>13365687.711467801</v>
      </c>
      <c r="AU381" s="16">
        <v>5562255.9649122804</v>
      </c>
      <c r="AV381" s="16">
        <v>5562255.9649122804</v>
      </c>
      <c r="AW381" s="16">
        <v>5562255.9649122804</v>
      </c>
      <c r="AX381" s="16">
        <v>5562255.9649122804</v>
      </c>
      <c r="AY381" s="16">
        <v>5562255.9649122804</v>
      </c>
      <c r="AZ381" s="16">
        <v>5562255.9649122804</v>
      </c>
      <c r="BA381" s="16">
        <v>5562255.9649122804</v>
      </c>
      <c r="BB381" s="16">
        <v>5562255.9649122804</v>
      </c>
      <c r="BC381" s="16">
        <v>5562255.9649122804</v>
      </c>
      <c r="BD381" s="16">
        <v>5562255.9649122804</v>
      </c>
    </row>
    <row r="382" spans="1:56" x14ac:dyDescent="0.25">
      <c r="A382" s="16" t="s">
        <v>604</v>
      </c>
      <c r="B382" s="16">
        <v>13138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 t="s">
        <v>797</v>
      </c>
      <c r="N382" s="16" t="s">
        <v>806</v>
      </c>
      <c r="O382" s="16" t="s">
        <v>3</v>
      </c>
      <c r="P382" s="16">
        <v>13138</v>
      </c>
      <c r="Q382" s="16">
        <v>800000</v>
      </c>
      <c r="R382" s="16">
        <v>50640.258812615997</v>
      </c>
      <c r="S382" s="16">
        <v>7220954.4736842001</v>
      </c>
      <c r="T382" s="16">
        <v>5406343.6403508699</v>
      </c>
      <c r="U382" s="16">
        <v>1814610.83333333</v>
      </c>
      <c r="V382" s="16">
        <v>0.25129791912501798</v>
      </c>
      <c r="W382" s="16">
        <v>6844514.0860224003</v>
      </c>
      <c r="X382" s="16">
        <v>2684330.6649691998</v>
      </c>
      <c r="Y382" s="16">
        <v>4160183.4210531898</v>
      </c>
      <c r="Z382" s="16">
        <v>0.60781282188445696</v>
      </c>
      <c r="AA382" s="16">
        <v>839355.78947368404</v>
      </c>
      <c r="AB382" s="16">
        <v>839355.78947368404</v>
      </c>
      <c r="AC382" s="16">
        <v>0</v>
      </c>
      <c r="AD382" s="16">
        <v>0</v>
      </c>
      <c r="AE382" s="16">
        <v>28970.352493666302</v>
      </c>
      <c r="AF382" s="16">
        <v>28970.352493666302</v>
      </c>
      <c r="AG382" s="16">
        <v>0</v>
      </c>
      <c r="AH382" s="16">
        <v>0</v>
      </c>
      <c r="AI382" s="16">
        <v>3650241.1622405699</v>
      </c>
      <c r="AJ382" s="16">
        <v>-509942.258812616</v>
      </c>
      <c r="AK382" s="16">
        <v>28970.352493666302</v>
      </c>
      <c r="AL382" s="16">
        <v>28970.352493666302</v>
      </c>
      <c r="AM382" s="16">
        <v>28970.352493666302</v>
      </c>
      <c r="AN382" s="16">
        <v>28970.352493666302</v>
      </c>
      <c r="AO382" s="16">
        <v>28970.352493666302</v>
      </c>
      <c r="AP382" s="16">
        <v>28970.352493666302</v>
      </c>
      <c r="AQ382" s="16">
        <v>28970.352493666302</v>
      </c>
      <c r="AR382" s="16">
        <v>28970.352493666302</v>
      </c>
      <c r="AS382" s="16">
        <v>28970.352493666302</v>
      </c>
      <c r="AT382" s="16">
        <v>28970.352493666302</v>
      </c>
      <c r="AU382" s="16">
        <v>839355.78947368404</v>
      </c>
      <c r="AV382" s="16">
        <v>839355.78947368404</v>
      </c>
      <c r="AW382" s="16">
        <v>839355.78947368404</v>
      </c>
      <c r="AX382" s="16">
        <v>839355.78947368404</v>
      </c>
      <c r="AY382" s="16">
        <v>839355.78947368404</v>
      </c>
      <c r="AZ382" s="16">
        <v>839355.78947368404</v>
      </c>
      <c r="BA382" s="16">
        <v>839355.78947368404</v>
      </c>
      <c r="BB382" s="16">
        <v>839355.78947368404</v>
      </c>
      <c r="BC382" s="16">
        <v>839355.78947368404</v>
      </c>
      <c r="BD382" s="16">
        <v>839355.78947368404</v>
      </c>
    </row>
    <row r="383" spans="1:56" x14ac:dyDescent="0.25">
      <c r="A383" s="16" t="s">
        <v>257</v>
      </c>
      <c r="B383" s="16">
        <v>13150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 t="s">
        <v>797</v>
      </c>
      <c r="N383" s="16" t="s">
        <v>806</v>
      </c>
      <c r="O383" s="16" t="s">
        <v>3</v>
      </c>
      <c r="P383" s="16">
        <v>13150</v>
      </c>
      <c r="Q383" s="16">
        <v>800000</v>
      </c>
      <c r="R383" s="16">
        <v>28133.477118120001</v>
      </c>
      <c r="S383" s="16">
        <v>5550094.8245614003</v>
      </c>
      <c r="T383" s="16">
        <v>3446828.3333333302</v>
      </c>
      <c r="U383" s="16">
        <v>2103266.4912280599</v>
      </c>
      <c r="V383" s="16">
        <v>0.37896046062497302</v>
      </c>
      <c r="W383" s="16">
        <v>8097568.2210777299</v>
      </c>
      <c r="X383" s="16">
        <v>4289735.7580541102</v>
      </c>
      <c r="Y383" s="16">
        <v>3807832.4630236202</v>
      </c>
      <c r="Z383" s="16">
        <v>0.47024394967268601</v>
      </c>
      <c r="AA383" s="16">
        <v>3219198.3771929801</v>
      </c>
      <c r="AB383" s="16">
        <v>1825706.0087719201</v>
      </c>
      <c r="AC383" s="16">
        <v>1393492.36842105</v>
      </c>
      <c r="AD383" s="16">
        <v>0.43286936844076201</v>
      </c>
      <c r="AE383" s="16">
        <v>4835588.4488975201</v>
      </c>
      <c r="AF383" s="16">
        <v>2674337.6912812102</v>
      </c>
      <c r="AG383" s="16">
        <v>2161250.7576163001</v>
      </c>
      <c r="AH383" s="16">
        <v>0.44694679467791598</v>
      </c>
      <c r="AI383" s="16">
        <v>3554278.9859055001</v>
      </c>
      <c r="AJ383" s="16">
        <v>1907697.2804981801</v>
      </c>
      <c r="AK383" s="16">
        <v>4835588.4488975201</v>
      </c>
      <c r="AL383" s="16">
        <v>4835588.4488975201</v>
      </c>
      <c r="AM383" s="16">
        <v>4835588.4488975201</v>
      </c>
      <c r="AN383" s="16">
        <v>4835588.4488975201</v>
      </c>
      <c r="AO383" s="16">
        <v>4835588.4488975201</v>
      </c>
      <c r="AP383" s="16">
        <v>4835588.4488975201</v>
      </c>
      <c r="AQ383" s="16">
        <v>4835588.4488975201</v>
      </c>
      <c r="AR383" s="16">
        <v>4835588.4488975201</v>
      </c>
      <c r="AS383" s="16">
        <v>4835588.4488975201</v>
      </c>
      <c r="AT383" s="16">
        <v>4835588.4488975201</v>
      </c>
      <c r="AU383" s="16">
        <v>3219198.3771929801</v>
      </c>
      <c r="AV383" s="16">
        <v>3219198.3771929801</v>
      </c>
      <c r="AW383" s="16">
        <v>3219198.3771929801</v>
      </c>
      <c r="AX383" s="16">
        <v>3219198.3771929801</v>
      </c>
      <c r="AY383" s="16">
        <v>3219198.3771929801</v>
      </c>
      <c r="AZ383" s="16">
        <v>3219198.3771929801</v>
      </c>
      <c r="BA383" s="16">
        <v>3219198.3771929801</v>
      </c>
      <c r="BB383" s="16">
        <v>3219198.3771929801</v>
      </c>
      <c r="BC383" s="16">
        <v>3219198.3771929801</v>
      </c>
      <c r="BD383" s="16">
        <v>3219198.3771929801</v>
      </c>
    </row>
    <row r="384" spans="1:56" x14ac:dyDescent="0.25">
      <c r="A384" s="16" t="s">
        <v>407</v>
      </c>
      <c r="B384" s="16">
        <v>13159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 t="s">
        <v>797</v>
      </c>
      <c r="N384" s="16" t="s">
        <v>806</v>
      </c>
      <c r="O384" s="16" t="s">
        <v>3</v>
      </c>
      <c r="P384" s="16">
        <v>13159</v>
      </c>
      <c r="Q384" s="16">
        <v>800000</v>
      </c>
      <c r="R384" s="16">
        <v>67520.345083487904</v>
      </c>
      <c r="S384" s="16">
        <v>8357552.71929825</v>
      </c>
      <c r="T384" s="16">
        <v>6652790.7456140397</v>
      </c>
      <c r="U384" s="16">
        <v>1704761.9736842001</v>
      </c>
      <c r="V384" s="16">
        <v>0.20397860844452401</v>
      </c>
      <c r="W384" s="16">
        <v>4874622.8974987902</v>
      </c>
      <c r="X384" s="16">
        <v>1847856.69554836</v>
      </c>
      <c r="Y384" s="16">
        <v>3026766.2019504202</v>
      </c>
      <c r="Z384" s="16">
        <v>0.62092314946115801</v>
      </c>
      <c r="AA384" s="16">
        <v>1015628.77192982</v>
      </c>
      <c r="AB384" s="16">
        <v>928355.83333333302</v>
      </c>
      <c r="AC384" s="16">
        <v>87272.938596491207</v>
      </c>
      <c r="AD384" s="16">
        <v>8.5929958867413198E-2</v>
      </c>
      <c r="AE384" s="16">
        <v>515775.11161650298</v>
      </c>
      <c r="AF384" s="16">
        <v>200443.02942524801</v>
      </c>
      <c r="AG384" s="16">
        <v>315332.082191255</v>
      </c>
      <c r="AH384" s="16">
        <v>0.61137514216799804</v>
      </c>
      <c r="AI384" s="16">
        <v>2341953.8568669399</v>
      </c>
      <c r="AJ384" s="16">
        <v>-369480.26289223199</v>
      </c>
      <c r="AK384" s="16">
        <v>515775.11161650298</v>
      </c>
      <c r="AL384" s="16">
        <v>515775.11161650298</v>
      </c>
      <c r="AM384" s="16">
        <v>515775.11161650298</v>
      </c>
      <c r="AN384" s="16">
        <v>515775.11161650298</v>
      </c>
      <c r="AO384" s="16">
        <v>515775.11161650298</v>
      </c>
      <c r="AP384" s="16">
        <v>515775.11161650298</v>
      </c>
      <c r="AQ384" s="16">
        <v>515775.11161650298</v>
      </c>
      <c r="AR384" s="16">
        <v>515775.11161650298</v>
      </c>
      <c r="AS384" s="16">
        <v>515775.11161650298</v>
      </c>
      <c r="AT384" s="16">
        <v>515775.11161650298</v>
      </c>
      <c r="AU384" s="16">
        <v>1015628.77192982</v>
      </c>
      <c r="AV384" s="16">
        <v>1015628.77192982</v>
      </c>
      <c r="AW384" s="16">
        <v>1015628.77192982</v>
      </c>
      <c r="AX384" s="16">
        <v>1015628.77192982</v>
      </c>
      <c r="AY384" s="16">
        <v>1015628.77192982</v>
      </c>
      <c r="AZ384" s="16">
        <v>1015628.77192982</v>
      </c>
      <c r="BA384" s="16">
        <v>1015628.77192982</v>
      </c>
      <c r="BB384" s="16">
        <v>1015628.77192982</v>
      </c>
      <c r="BC384" s="16">
        <v>1015628.77192982</v>
      </c>
      <c r="BD384" s="16">
        <v>1015628.77192982</v>
      </c>
    </row>
    <row r="385" spans="1:56" x14ac:dyDescent="0.25">
      <c r="A385" s="16" t="s">
        <v>609</v>
      </c>
      <c r="B385" s="16">
        <v>13160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 t="s">
        <v>797</v>
      </c>
      <c r="N385" s="16" t="s">
        <v>806</v>
      </c>
      <c r="O385" s="16" t="s">
        <v>3</v>
      </c>
      <c r="P385" s="16">
        <v>13160</v>
      </c>
      <c r="Q385" s="16">
        <v>800000</v>
      </c>
      <c r="R385" s="16">
        <v>35635.737682951898</v>
      </c>
      <c r="S385" s="16">
        <v>6605061.4912280701</v>
      </c>
      <c r="T385" s="16">
        <v>5285967.4122807002</v>
      </c>
      <c r="U385" s="16">
        <v>1319094.0789473599</v>
      </c>
      <c r="V385" s="16">
        <v>0.19970958343070799</v>
      </c>
      <c r="W385" s="16">
        <v>3268202.94677711</v>
      </c>
      <c r="X385" s="16">
        <v>1308720.9119615599</v>
      </c>
      <c r="Y385" s="16">
        <v>1959482.0348155401</v>
      </c>
      <c r="Z385" s="16">
        <v>0.59955947250701003</v>
      </c>
      <c r="AA385" s="16">
        <v>1824178.11403508</v>
      </c>
      <c r="AB385" s="16">
        <v>1824178.11403508</v>
      </c>
      <c r="AC385" s="16">
        <v>0</v>
      </c>
      <c r="AD385" s="16">
        <v>0</v>
      </c>
      <c r="AE385" s="16">
        <v>82271.728261463999</v>
      </c>
      <c r="AF385" s="16">
        <v>82271.728261463999</v>
      </c>
      <c r="AG385" s="16">
        <v>0</v>
      </c>
      <c r="AH385" s="16">
        <v>0</v>
      </c>
      <c r="AI385" s="16">
        <v>1597860.2971325801</v>
      </c>
      <c r="AJ385" s="16">
        <v>-361621.73768295097</v>
      </c>
      <c r="AK385" s="16">
        <v>82271.728261463999</v>
      </c>
      <c r="AL385" s="16">
        <v>82271.728261463999</v>
      </c>
      <c r="AM385" s="16">
        <v>82271.728261463999</v>
      </c>
      <c r="AN385" s="16">
        <v>82271.728261463999</v>
      </c>
      <c r="AO385" s="16">
        <v>82271.728261463999</v>
      </c>
      <c r="AP385" s="16">
        <v>82271.728261463999</v>
      </c>
      <c r="AQ385" s="16">
        <v>82271.728261463999</v>
      </c>
      <c r="AR385" s="16">
        <v>82271.728261463999</v>
      </c>
      <c r="AS385" s="16">
        <v>82271.728261463999</v>
      </c>
      <c r="AT385" s="16">
        <v>82271.728261463999</v>
      </c>
      <c r="AU385" s="16">
        <v>1824178.11403508</v>
      </c>
      <c r="AV385" s="16">
        <v>1824178.11403508</v>
      </c>
      <c r="AW385" s="16">
        <v>1824178.11403508</v>
      </c>
      <c r="AX385" s="16">
        <v>1824178.11403508</v>
      </c>
      <c r="AY385" s="16">
        <v>1824178.11403508</v>
      </c>
      <c r="AZ385" s="16">
        <v>1824178.11403508</v>
      </c>
      <c r="BA385" s="16">
        <v>1824178.11403508</v>
      </c>
      <c r="BB385" s="16">
        <v>1824178.11403508</v>
      </c>
      <c r="BC385" s="16">
        <v>1824178.11403508</v>
      </c>
      <c r="BD385" s="16">
        <v>1824178.11403508</v>
      </c>
    </row>
    <row r="386" spans="1:56" x14ac:dyDescent="0.25">
      <c r="A386" s="16" t="s">
        <v>610</v>
      </c>
      <c r="B386" s="16">
        <v>13161</v>
      </c>
      <c r="C386" s="16">
        <v>0</v>
      </c>
      <c r="D386" s="16">
        <v>0</v>
      </c>
      <c r="E386" s="16">
        <v>0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 t="s">
        <v>797</v>
      </c>
      <c r="N386" s="16" t="s">
        <v>806</v>
      </c>
      <c r="O386" s="16" t="s">
        <v>3</v>
      </c>
      <c r="P386" s="16">
        <v>13161</v>
      </c>
      <c r="Q386" s="16">
        <v>800000</v>
      </c>
      <c r="R386" s="16">
        <v>28133.477118120001</v>
      </c>
      <c r="S386" s="16">
        <v>1316320.1754385901</v>
      </c>
      <c r="T386" s="16">
        <v>1206368.33333333</v>
      </c>
      <c r="U386" s="16">
        <v>109951.842105263</v>
      </c>
      <c r="V386" s="16">
        <v>8.3529709683760903E-2</v>
      </c>
      <c r="W386" s="16">
        <v>716276.04436779395</v>
      </c>
      <c r="X386" s="16">
        <v>551777.54863252898</v>
      </c>
      <c r="Y386" s="16">
        <v>164498.49573526499</v>
      </c>
      <c r="Z386" s="16">
        <v>0.22965796082215201</v>
      </c>
      <c r="AA386" s="16">
        <v>83966.315789473607</v>
      </c>
      <c r="AB386" s="16">
        <v>83966.315789473607</v>
      </c>
      <c r="AC386" s="16">
        <v>0</v>
      </c>
      <c r="AD386" s="16">
        <v>0</v>
      </c>
      <c r="AE386" s="16">
        <v>1601.3513863498099</v>
      </c>
      <c r="AF386" s="16">
        <v>1601.3513863498099</v>
      </c>
      <c r="AG386" s="16">
        <v>0</v>
      </c>
      <c r="AH386" s="16">
        <v>0</v>
      </c>
      <c r="AI386" s="16">
        <v>-38771.981382854501</v>
      </c>
      <c r="AJ386" s="16">
        <v>-203270.47711812</v>
      </c>
      <c r="AK386" s="16">
        <v>1601.3513863498099</v>
      </c>
      <c r="AL386" s="16">
        <v>1601.3513863498099</v>
      </c>
      <c r="AM386" s="16">
        <v>1601.3513863498099</v>
      </c>
      <c r="AN386" s="16">
        <v>1601.3513863498099</v>
      </c>
      <c r="AO386" s="16">
        <v>1601.3513863498099</v>
      </c>
      <c r="AP386" s="16">
        <v>1601.3513863498099</v>
      </c>
      <c r="AQ386" s="16">
        <v>1601.3513863498099</v>
      </c>
      <c r="AR386" s="16">
        <v>1601.3513863498099</v>
      </c>
      <c r="AS386" s="16">
        <v>1601.3513863498099</v>
      </c>
      <c r="AT386" s="16">
        <v>1601.3513863498099</v>
      </c>
      <c r="AU386" s="16">
        <v>83966.315789473607</v>
      </c>
      <c r="AV386" s="16">
        <v>83966.315789473607</v>
      </c>
      <c r="AW386" s="16">
        <v>83966.315789473607</v>
      </c>
      <c r="AX386" s="16">
        <v>83966.315789473607</v>
      </c>
      <c r="AY386" s="16">
        <v>83966.315789473607</v>
      </c>
      <c r="AZ386" s="16">
        <v>83966.315789473607</v>
      </c>
      <c r="BA386" s="16">
        <v>83966.315789473607</v>
      </c>
      <c r="BB386" s="16">
        <v>83966.315789473607</v>
      </c>
      <c r="BC386" s="16">
        <v>83966.315789473607</v>
      </c>
      <c r="BD386" s="16">
        <v>83966.315789473607</v>
      </c>
    </row>
    <row r="387" spans="1:56" x14ac:dyDescent="0.25">
      <c r="A387" s="16" t="s">
        <v>514</v>
      </c>
      <c r="B387" s="16">
        <v>13162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 t="s">
        <v>797</v>
      </c>
      <c r="N387" s="16" t="s">
        <v>806</v>
      </c>
      <c r="O387" s="16" t="s">
        <v>3</v>
      </c>
      <c r="P387" s="16">
        <v>13162</v>
      </c>
      <c r="Q387" s="16">
        <v>800000</v>
      </c>
      <c r="R387" s="16">
        <v>35635.737682951898</v>
      </c>
      <c r="S387" s="16">
        <v>5223154.1666666698</v>
      </c>
      <c r="T387" s="16">
        <v>4105550.7456140299</v>
      </c>
      <c r="U387" s="16">
        <v>1117603.4210526301</v>
      </c>
      <c r="V387" s="16">
        <v>0.213970981018519</v>
      </c>
      <c r="W387" s="16">
        <v>6026719.5566090699</v>
      </c>
      <c r="X387" s="16">
        <v>3113903.87004918</v>
      </c>
      <c r="Y387" s="16">
        <v>2912815.6865598802</v>
      </c>
      <c r="Z387" s="16">
        <v>0.48331694534642899</v>
      </c>
      <c r="AA387" s="16">
        <v>892961.75438596401</v>
      </c>
      <c r="AB387" s="16">
        <v>862011.75438596494</v>
      </c>
      <c r="AC387" s="16">
        <v>30949.9999999998</v>
      </c>
      <c r="AD387" s="16">
        <v>3.46599390712789E-2</v>
      </c>
      <c r="AE387" s="16">
        <v>181275.680943938</v>
      </c>
      <c r="AF387" s="16">
        <v>107700.167815964</v>
      </c>
      <c r="AG387" s="16">
        <v>73575.513127974104</v>
      </c>
      <c r="AH387" s="16">
        <v>0.40587635773784803</v>
      </c>
      <c r="AI387" s="16">
        <v>2547333.9488769299</v>
      </c>
      <c r="AJ387" s="16">
        <v>-291906.22455497697</v>
      </c>
      <c r="AK387" s="16">
        <v>181275.680943938</v>
      </c>
      <c r="AL387" s="16">
        <v>181275.680943938</v>
      </c>
      <c r="AM387" s="16">
        <v>181275.680943938</v>
      </c>
      <c r="AN387" s="16">
        <v>181275.680943938</v>
      </c>
      <c r="AO387" s="16">
        <v>181275.680943938</v>
      </c>
      <c r="AP387" s="16">
        <v>181275.680943938</v>
      </c>
      <c r="AQ387" s="16">
        <v>181275.680943938</v>
      </c>
      <c r="AR387" s="16">
        <v>181275.680943938</v>
      </c>
      <c r="AS387" s="16">
        <v>181275.680943938</v>
      </c>
      <c r="AT387" s="16">
        <v>181275.680943938</v>
      </c>
      <c r="AU387" s="16">
        <v>892961.75438596401</v>
      </c>
      <c r="AV387" s="16">
        <v>892961.75438596401</v>
      </c>
      <c r="AW387" s="16">
        <v>892961.75438596401</v>
      </c>
      <c r="AX387" s="16">
        <v>892961.75438596401</v>
      </c>
      <c r="AY387" s="16">
        <v>892961.75438596401</v>
      </c>
      <c r="AZ387" s="16">
        <v>892961.75438596401</v>
      </c>
      <c r="BA387" s="16">
        <v>892961.75438596401</v>
      </c>
      <c r="BB387" s="16">
        <v>892961.75438596401</v>
      </c>
      <c r="BC387" s="16">
        <v>892961.75438596401</v>
      </c>
      <c r="BD387" s="16">
        <v>892961.75438596401</v>
      </c>
    </row>
    <row r="388" spans="1:56" x14ac:dyDescent="0.25">
      <c r="A388" s="16" t="s">
        <v>611</v>
      </c>
      <c r="B388" s="16">
        <v>13164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 t="s">
        <v>797</v>
      </c>
      <c r="N388" s="16" t="s">
        <v>806</v>
      </c>
      <c r="O388" s="16" t="s">
        <v>3</v>
      </c>
      <c r="P388" s="16">
        <v>13164</v>
      </c>
      <c r="Q388" s="16">
        <v>800000</v>
      </c>
      <c r="R388" s="16">
        <v>31884.607400535901</v>
      </c>
      <c r="S388" s="16">
        <v>7713961.7982456097</v>
      </c>
      <c r="T388" s="16">
        <v>6854628.9035087703</v>
      </c>
      <c r="U388" s="16">
        <v>859332.89473684097</v>
      </c>
      <c r="V388" s="16">
        <v>0.111399682447517</v>
      </c>
      <c r="W388" s="16">
        <v>2268632.90872285</v>
      </c>
      <c r="X388" s="16">
        <v>1083948.9771373901</v>
      </c>
      <c r="Y388" s="16">
        <v>1184683.93158545</v>
      </c>
      <c r="Z388" s="16">
        <v>0.52220168676490897</v>
      </c>
      <c r="AA388" s="16">
        <v>2370833.8596491199</v>
      </c>
      <c r="AB388" s="16">
        <v>2370833.8596491199</v>
      </c>
      <c r="AC388" s="16">
        <v>0</v>
      </c>
      <c r="AD388" s="16">
        <v>0</v>
      </c>
      <c r="AE388" s="16">
        <v>44137.389170012299</v>
      </c>
      <c r="AF388" s="16">
        <v>44137.389170012299</v>
      </c>
      <c r="AG388" s="16">
        <v>0</v>
      </c>
      <c r="AH388" s="16">
        <v>0</v>
      </c>
      <c r="AI388" s="16">
        <v>859756.32418491901</v>
      </c>
      <c r="AJ388" s="16">
        <v>-324927.60740053601</v>
      </c>
      <c r="AK388" s="16">
        <v>44137.389170012299</v>
      </c>
      <c r="AL388" s="16">
        <v>44137.389170012299</v>
      </c>
      <c r="AM388" s="16">
        <v>44137.389170012299</v>
      </c>
      <c r="AN388" s="16">
        <v>44137.389170012299</v>
      </c>
      <c r="AO388" s="16">
        <v>44137.389170012299</v>
      </c>
      <c r="AP388" s="16">
        <v>44137.389170012299</v>
      </c>
      <c r="AQ388" s="16">
        <v>44137.389170012299</v>
      </c>
      <c r="AR388" s="16">
        <v>44137.389170012299</v>
      </c>
      <c r="AS388" s="16">
        <v>44137.389170012299</v>
      </c>
      <c r="AT388" s="16">
        <v>44137.389170012299</v>
      </c>
      <c r="AU388" s="16">
        <v>2370833.8596491199</v>
      </c>
      <c r="AV388" s="16">
        <v>2370833.8596491199</v>
      </c>
      <c r="AW388" s="16">
        <v>2370833.8596491199</v>
      </c>
      <c r="AX388" s="16">
        <v>2370833.8596491199</v>
      </c>
      <c r="AY388" s="16">
        <v>2370833.8596491199</v>
      </c>
      <c r="AZ388" s="16">
        <v>2370833.8596491199</v>
      </c>
      <c r="BA388" s="16">
        <v>2370833.8596491199</v>
      </c>
      <c r="BB388" s="16">
        <v>2370833.8596491199</v>
      </c>
      <c r="BC388" s="16">
        <v>2370833.8596491199</v>
      </c>
      <c r="BD388" s="16">
        <v>2370833.8596491199</v>
      </c>
    </row>
    <row r="389" spans="1:56" x14ac:dyDescent="0.25">
      <c r="A389" s="16" t="s">
        <v>612</v>
      </c>
      <c r="B389" s="16">
        <v>13165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 t="s">
        <v>797</v>
      </c>
      <c r="N389" s="16" t="s">
        <v>806</v>
      </c>
      <c r="O389" s="16" t="s">
        <v>3</v>
      </c>
      <c r="P389" s="16">
        <v>13165</v>
      </c>
      <c r="Q389" s="16">
        <v>800000</v>
      </c>
      <c r="R389" s="16">
        <v>28133.477118120001</v>
      </c>
      <c r="S389" s="16">
        <v>306367.23684210499</v>
      </c>
      <c r="T389" s="16">
        <v>306367.23684210499</v>
      </c>
      <c r="U389" s="16">
        <v>0</v>
      </c>
      <c r="V389" s="16">
        <v>0</v>
      </c>
      <c r="W389" s="16">
        <v>94556.929257723998</v>
      </c>
      <c r="X389" s="16">
        <v>94556.929257723998</v>
      </c>
      <c r="Y389" s="16">
        <v>0</v>
      </c>
      <c r="Z389" s="16">
        <v>0</v>
      </c>
      <c r="AA389" s="16">
        <v>968.42105263157896</v>
      </c>
      <c r="AB389" s="16">
        <v>968.42105263157896</v>
      </c>
      <c r="AC389" s="16">
        <v>0</v>
      </c>
      <c r="AD389" s="16">
        <v>0</v>
      </c>
      <c r="AE389" s="16">
        <v>65.895276782208001</v>
      </c>
      <c r="AF389" s="16">
        <v>65.895276782208001</v>
      </c>
      <c r="AG389" s="16">
        <v>0</v>
      </c>
      <c r="AH389" s="16">
        <v>0</v>
      </c>
      <c r="AI389" s="16">
        <v>-137693.47711812</v>
      </c>
      <c r="AJ389" s="16">
        <v>-137693.47711812</v>
      </c>
      <c r="AK389" s="16">
        <v>65.895276782208001</v>
      </c>
      <c r="AL389" s="16">
        <v>65.895276782208001</v>
      </c>
      <c r="AM389" s="16">
        <v>65.895276782208001</v>
      </c>
      <c r="AN389" s="16">
        <v>65.895276782208001</v>
      </c>
      <c r="AO389" s="16">
        <v>65.895276782208001</v>
      </c>
      <c r="AP389" s="16">
        <v>65.895276782208001</v>
      </c>
      <c r="AQ389" s="16">
        <v>65.895276782208001</v>
      </c>
      <c r="AR389" s="16">
        <v>65.895276782208001</v>
      </c>
      <c r="AS389" s="16">
        <v>65.895276782208001</v>
      </c>
      <c r="AT389" s="16">
        <v>65.895276782208001</v>
      </c>
      <c r="AU389" s="16">
        <v>968.42105263157896</v>
      </c>
      <c r="AV389" s="16">
        <v>968.42105263157896</v>
      </c>
      <c r="AW389" s="16">
        <v>968.42105263157896</v>
      </c>
      <c r="AX389" s="16">
        <v>968.42105263157896</v>
      </c>
      <c r="AY389" s="16">
        <v>968.42105263157896</v>
      </c>
      <c r="AZ389" s="16">
        <v>968.42105263157896</v>
      </c>
      <c r="BA389" s="16">
        <v>968.42105263157896</v>
      </c>
      <c r="BB389" s="16">
        <v>968.42105263157896</v>
      </c>
      <c r="BC389" s="16">
        <v>968.42105263157896</v>
      </c>
      <c r="BD389" s="16">
        <v>968.42105263157896</v>
      </c>
    </row>
    <row r="390" spans="1:56" x14ac:dyDescent="0.25">
      <c r="A390" s="16" t="s">
        <v>397</v>
      </c>
      <c r="B390" s="16">
        <v>13166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 t="s">
        <v>797</v>
      </c>
      <c r="N390" s="16" t="s">
        <v>806</v>
      </c>
      <c r="O390" s="16" t="s">
        <v>3</v>
      </c>
      <c r="P390" s="16">
        <v>13166</v>
      </c>
      <c r="Q390" s="16">
        <v>800000</v>
      </c>
      <c r="R390" s="16">
        <v>28133.477118120001</v>
      </c>
      <c r="S390" s="16">
        <v>4953002.2368420996</v>
      </c>
      <c r="T390" s="16">
        <v>3473932.7631578902</v>
      </c>
      <c r="U390" s="16">
        <v>1479069.4736842101</v>
      </c>
      <c r="V390" s="16">
        <v>0.29862079663166502</v>
      </c>
      <c r="W390" s="16">
        <v>7576616.4789155498</v>
      </c>
      <c r="X390" s="16">
        <v>3997175.33360695</v>
      </c>
      <c r="Y390" s="16">
        <v>3579441.14530859</v>
      </c>
      <c r="Z390" s="16">
        <v>0.47243266902443498</v>
      </c>
      <c r="AA390" s="16">
        <v>747311.66666666605</v>
      </c>
      <c r="AB390" s="16">
        <v>586056.22807017504</v>
      </c>
      <c r="AC390" s="16">
        <v>161255.438596491</v>
      </c>
      <c r="AD390" s="16">
        <v>0.21578070541272301</v>
      </c>
      <c r="AE390" s="16">
        <v>785250.08222286799</v>
      </c>
      <c r="AF390" s="16">
        <v>467235.096860283</v>
      </c>
      <c r="AG390" s="16">
        <v>318014.985362584</v>
      </c>
      <c r="AH390" s="16">
        <v>0.404985612306279</v>
      </c>
      <c r="AI390" s="16">
        <v>3441747.66819047</v>
      </c>
      <c r="AJ390" s="16">
        <v>180321.508244464</v>
      </c>
      <c r="AK390" s="16">
        <v>785250.08222286799</v>
      </c>
      <c r="AL390" s="16">
        <v>785250.08222286799</v>
      </c>
      <c r="AM390" s="16">
        <v>785250.08222286799</v>
      </c>
      <c r="AN390" s="16">
        <v>785250.08222286799</v>
      </c>
      <c r="AO390" s="16">
        <v>785250.08222286799</v>
      </c>
      <c r="AP390" s="16">
        <v>785250.08222286799</v>
      </c>
      <c r="AQ390" s="16">
        <v>785250.08222286799</v>
      </c>
      <c r="AR390" s="16">
        <v>785250.08222286799</v>
      </c>
      <c r="AS390" s="16">
        <v>785250.08222286799</v>
      </c>
      <c r="AT390" s="16">
        <v>785250.08222286799</v>
      </c>
      <c r="AU390" s="16">
        <v>747311.66666666605</v>
      </c>
      <c r="AV390" s="16">
        <v>747311.66666666605</v>
      </c>
      <c r="AW390" s="16">
        <v>747311.66666666605</v>
      </c>
      <c r="AX390" s="16">
        <v>747311.66666666605</v>
      </c>
      <c r="AY390" s="16">
        <v>747311.66666666605</v>
      </c>
      <c r="AZ390" s="16">
        <v>747311.66666666605</v>
      </c>
      <c r="BA390" s="16">
        <v>747311.66666666605</v>
      </c>
      <c r="BB390" s="16">
        <v>747311.66666666605</v>
      </c>
      <c r="BC390" s="16">
        <v>747311.66666666605</v>
      </c>
      <c r="BD390" s="16">
        <v>747311.66666666605</v>
      </c>
    </row>
    <row r="391" spans="1:56" x14ac:dyDescent="0.25">
      <c r="A391" s="16" t="s">
        <v>467</v>
      </c>
      <c r="B391" s="16">
        <v>13167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 t="s">
        <v>797</v>
      </c>
      <c r="N391" s="16" t="s">
        <v>806</v>
      </c>
      <c r="O391" s="16" t="s">
        <v>3</v>
      </c>
      <c r="P391" s="16">
        <v>13167</v>
      </c>
      <c r="Q391" s="16">
        <v>800000</v>
      </c>
      <c r="R391" s="16">
        <v>60018.084518656004</v>
      </c>
      <c r="S391" s="16">
        <v>4188892.9385964898</v>
      </c>
      <c r="T391" s="16">
        <v>2984980.0877192901</v>
      </c>
      <c r="U391" s="16">
        <v>1203912.85087719</v>
      </c>
      <c r="V391" s="16">
        <v>0.28740597301600501</v>
      </c>
      <c r="W391" s="16">
        <v>4479722.6660599597</v>
      </c>
      <c r="X391" s="16">
        <v>1470344.9930193201</v>
      </c>
      <c r="Y391" s="16">
        <v>3009377.6730406401</v>
      </c>
      <c r="Z391" s="16">
        <v>0.67177767406022604</v>
      </c>
      <c r="AA391" s="16">
        <v>359702.19298245601</v>
      </c>
      <c r="AB391" s="16">
        <v>344491.66666666599</v>
      </c>
      <c r="AC391" s="16">
        <v>15210.526315789501</v>
      </c>
      <c r="AD391" s="16">
        <v>4.2286443098030799E-2</v>
      </c>
      <c r="AE391" s="16">
        <v>185511.41402572801</v>
      </c>
      <c r="AF391" s="16">
        <v>48107.063176070798</v>
      </c>
      <c r="AG391" s="16">
        <v>137404.350849657</v>
      </c>
      <c r="AH391" s="16">
        <v>0.74067868853935304</v>
      </c>
      <c r="AI391" s="16">
        <v>2398146.5885219802</v>
      </c>
      <c r="AJ391" s="16">
        <v>-473826.733668998</v>
      </c>
      <c r="AK391" s="16">
        <v>185511.41402572801</v>
      </c>
      <c r="AL391" s="16">
        <v>185511.41402572801</v>
      </c>
      <c r="AM391" s="16">
        <v>185511.41402572801</v>
      </c>
      <c r="AN391" s="16">
        <v>185511.41402572801</v>
      </c>
      <c r="AO391" s="16">
        <v>185511.41402572801</v>
      </c>
      <c r="AP391" s="16">
        <v>185511.41402572801</v>
      </c>
      <c r="AQ391" s="16">
        <v>185511.41402572801</v>
      </c>
      <c r="AR391" s="16">
        <v>185511.41402572801</v>
      </c>
      <c r="AS391" s="16">
        <v>185511.41402572801</v>
      </c>
      <c r="AT391" s="16">
        <v>185511.41402572801</v>
      </c>
      <c r="AU391" s="16">
        <v>359702.19298245601</v>
      </c>
      <c r="AV391" s="16">
        <v>359702.19298245601</v>
      </c>
      <c r="AW391" s="16">
        <v>359702.19298245601</v>
      </c>
      <c r="AX391" s="16">
        <v>359702.19298245601</v>
      </c>
      <c r="AY391" s="16">
        <v>359702.19298245601</v>
      </c>
      <c r="AZ391" s="16">
        <v>359702.19298245601</v>
      </c>
      <c r="BA391" s="16">
        <v>359702.19298245601</v>
      </c>
      <c r="BB391" s="16">
        <v>359702.19298245601</v>
      </c>
      <c r="BC391" s="16">
        <v>359702.19298245601</v>
      </c>
      <c r="BD391" s="16">
        <v>359702.19298245601</v>
      </c>
    </row>
    <row r="392" spans="1:56" x14ac:dyDescent="0.25">
      <c r="A392" s="16" t="s">
        <v>613</v>
      </c>
      <c r="B392" s="16">
        <v>13170</v>
      </c>
      <c r="C392" s="16">
        <v>0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 t="s">
        <v>797</v>
      </c>
      <c r="N392" s="16" t="s">
        <v>806</v>
      </c>
      <c r="O392" s="16" t="s">
        <v>3</v>
      </c>
      <c r="P392" s="16">
        <v>13170</v>
      </c>
      <c r="Q392" s="16">
        <v>800000</v>
      </c>
      <c r="R392" s="16">
        <v>78773.7359307359</v>
      </c>
      <c r="S392" s="16">
        <v>2631688.9035087698</v>
      </c>
      <c r="T392" s="16">
        <v>1566720.13157894</v>
      </c>
      <c r="U392" s="16">
        <v>1064968.7719298201</v>
      </c>
      <c r="V392" s="16">
        <v>0.40467122482065598</v>
      </c>
      <c r="W392" s="16">
        <v>2588421.3651392702</v>
      </c>
      <c r="X392" s="16">
        <v>896909.07478486397</v>
      </c>
      <c r="Y392" s="16">
        <v>1691512.29035441</v>
      </c>
      <c r="Z392" s="16">
        <v>0.65349185922184505</v>
      </c>
      <c r="AA392" s="16">
        <v>210.043859649122</v>
      </c>
      <c r="AB392" s="16">
        <v>210.043859649122</v>
      </c>
      <c r="AC392" s="16">
        <v>0</v>
      </c>
      <c r="AD392" s="16">
        <v>0</v>
      </c>
      <c r="AE392" s="16">
        <v>9.0593352872620905</v>
      </c>
      <c r="AF392" s="16">
        <v>9.0593352872620905</v>
      </c>
      <c r="AG392" s="16">
        <v>0</v>
      </c>
      <c r="AH392" s="16">
        <v>0</v>
      </c>
      <c r="AI392" s="16">
        <v>894687.55442367902</v>
      </c>
      <c r="AJ392" s="16">
        <v>-796824.73593073594</v>
      </c>
      <c r="AK392" s="16">
        <v>9.0593352872620905</v>
      </c>
      <c r="AL392" s="16">
        <v>9.0593352872620905</v>
      </c>
      <c r="AM392" s="16">
        <v>9.0593352872620905</v>
      </c>
      <c r="AN392" s="16">
        <v>9.0593352872620905</v>
      </c>
      <c r="AO392" s="16">
        <v>9.0593352872620905</v>
      </c>
      <c r="AP392" s="16">
        <v>9.0593352872620905</v>
      </c>
      <c r="AQ392" s="16">
        <v>9.0593352872620905</v>
      </c>
      <c r="AR392" s="16">
        <v>9.0593352872620905</v>
      </c>
      <c r="AS392" s="16">
        <v>9.0593352872620905</v>
      </c>
      <c r="AT392" s="16">
        <v>9.0593352872620905</v>
      </c>
      <c r="AU392" s="16">
        <v>210.043859649122</v>
      </c>
      <c r="AV392" s="16">
        <v>210.043859649122</v>
      </c>
      <c r="AW392" s="16">
        <v>210.043859649122</v>
      </c>
      <c r="AX392" s="16">
        <v>210.043859649122</v>
      </c>
      <c r="AY392" s="16">
        <v>210.043859649122</v>
      </c>
      <c r="AZ392" s="16">
        <v>210.043859649122</v>
      </c>
      <c r="BA392" s="16">
        <v>210.043859649122</v>
      </c>
      <c r="BB392" s="16">
        <v>210.043859649122</v>
      </c>
      <c r="BC392" s="16">
        <v>210.043859649122</v>
      </c>
      <c r="BD392" s="16">
        <v>210.043859649122</v>
      </c>
    </row>
    <row r="393" spans="1:56" x14ac:dyDescent="0.25">
      <c r="A393" s="16" t="s">
        <v>319</v>
      </c>
      <c r="B393" s="16">
        <v>13171</v>
      </c>
      <c r="C393" s="16">
        <v>0</v>
      </c>
      <c r="D393" s="16">
        <v>0</v>
      </c>
      <c r="E393" s="16">
        <v>0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 t="s">
        <v>797</v>
      </c>
      <c r="N393" s="16" t="s">
        <v>806</v>
      </c>
      <c r="O393" s="16" t="s">
        <v>3</v>
      </c>
      <c r="P393" s="16">
        <v>13171</v>
      </c>
      <c r="Q393" s="16">
        <v>800000</v>
      </c>
      <c r="R393" s="16">
        <v>63769.214801071903</v>
      </c>
      <c r="S393" s="16">
        <v>8480158.4649122804</v>
      </c>
      <c r="T393" s="16">
        <v>5321558.7280701697</v>
      </c>
      <c r="U393" s="16">
        <v>3158599.7368421</v>
      </c>
      <c r="V393" s="16">
        <v>0.37246942376268199</v>
      </c>
      <c r="W393" s="16">
        <v>8408003.7818285003</v>
      </c>
      <c r="X393" s="16">
        <v>2808021.5057034101</v>
      </c>
      <c r="Y393" s="16">
        <v>5599982.2761250902</v>
      </c>
      <c r="Z393" s="16">
        <v>0.66602994259206305</v>
      </c>
      <c r="AA393" s="16">
        <v>1242778.68421052</v>
      </c>
      <c r="AB393" s="16">
        <v>508462.89473684202</v>
      </c>
      <c r="AC393" s="16">
        <v>734315.78947368404</v>
      </c>
      <c r="AD393" s="16">
        <v>0.59086609611441498</v>
      </c>
      <c r="AE393" s="16">
        <v>1128045.3079903701</v>
      </c>
      <c r="AF393" s="16">
        <v>350643.18930891098</v>
      </c>
      <c r="AG393" s="16">
        <v>777402.11868146504</v>
      </c>
      <c r="AH393" s="16">
        <v>0.68915859422917503</v>
      </c>
      <c r="AI393" s="16">
        <v>4950513.0613240097</v>
      </c>
      <c r="AJ393" s="16">
        <v>127932.903880393</v>
      </c>
      <c r="AK393" s="16">
        <v>1128045.3079903701</v>
      </c>
      <c r="AL393" s="16">
        <v>1128045.3079903701</v>
      </c>
      <c r="AM393" s="16">
        <v>1128045.3079903701</v>
      </c>
      <c r="AN393" s="16">
        <v>1128045.3079903701</v>
      </c>
      <c r="AO393" s="16">
        <v>1128045.3079903701</v>
      </c>
      <c r="AP393" s="16">
        <v>1128045.3079903701</v>
      </c>
      <c r="AQ393" s="16">
        <v>1128045.3079903701</v>
      </c>
      <c r="AR393" s="16">
        <v>1128045.3079903701</v>
      </c>
      <c r="AS393" s="16">
        <v>1128045.3079903701</v>
      </c>
      <c r="AT393" s="16">
        <v>1128045.3079903701</v>
      </c>
      <c r="AU393" s="16">
        <v>1242778.68421052</v>
      </c>
      <c r="AV393" s="16">
        <v>1242778.68421052</v>
      </c>
      <c r="AW393" s="16">
        <v>1242778.68421052</v>
      </c>
      <c r="AX393" s="16">
        <v>1242778.68421052</v>
      </c>
      <c r="AY393" s="16">
        <v>1242778.68421052</v>
      </c>
      <c r="AZ393" s="16">
        <v>1242778.68421052</v>
      </c>
      <c r="BA393" s="16">
        <v>1242778.68421052</v>
      </c>
      <c r="BB393" s="16">
        <v>1242778.68421052</v>
      </c>
      <c r="BC393" s="16">
        <v>1242778.68421052</v>
      </c>
      <c r="BD393" s="16">
        <v>1242778.68421052</v>
      </c>
    </row>
    <row r="394" spans="1:56" x14ac:dyDescent="0.25">
      <c r="A394" s="16" t="s">
        <v>405</v>
      </c>
      <c r="B394" s="16">
        <v>13173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 t="s">
        <v>797</v>
      </c>
      <c r="N394" s="16" t="s">
        <v>806</v>
      </c>
      <c r="O394" s="16" t="s">
        <v>3</v>
      </c>
      <c r="P394" s="16">
        <v>13173</v>
      </c>
      <c r="Q394" s="16">
        <v>800000</v>
      </c>
      <c r="R394" s="16">
        <v>28133.477118120001</v>
      </c>
      <c r="S394" s="16">
        <v>4374293.4649122702</v>
      </c>
      <c r="T394" s="16">
        <v>2995044.9999999902</v>
      </c>
      <c r="U394" s="16">
        <v>1379248.46491228</v>
      </c>
      <c r="V394" s="16">
        <v>0.31530771219985698</v>
      </c>
      <c r="W394" s="16">
        <v>3043070.35881053</v>
      </c>
      <c r="X394" s="16">
        <v>1735668.94489681</v>
      </c>
      <c r="Y394" s="16">
        <v>1307401.41391371</v>
      </c>
      <c r="Z394" s="16">
        <v>0.42963233174297999</v>
      </c>
      <c r="AA394" s="16">
        <v>1938407.5438596399</v>
      </c>
      <c r="AB394" s="16">
        <v>1314119.29824561</v>
      </c>
      <c r="AC394" s="16">
        <v>624288.24561403401</v>
      </c>
      <c r="AD394" s="16">
        <v>0.32206243088127201</v>
      </c>
      <c r="AE394" s="16">
        <v>1028105.09555814</v>
      </c>
      <c r="AF394" s="16">
        <v>652224.16795976704</v>
      </c>
      <c r="AG394" s="16">
        <v>375880.92759837297</v>
      </c>
      <c r="AH394" s="16">
        <v>0.365605548715147</v>
      </c>
      <c r="AI394" s="16">
        <v>1169707.93679559</v>
      </c>
      <c r="AJ394" s="16">
        <v>238187.450480253</v>
      </c>
      <c r="AK394" s="16">
        <v>1028105.09555814</v>
      </c>
      <c r="AL394" s="16">
        <v>1028105.09555814</v>
      </c>
      <c r="AM394" s="16">
        <v>1028105.09555814</v>
      </c>
      <c r="AN394" s="16">
        <v>1028105.09555814</v>
      </c>
      <c r="AO394" s="16">
        <v>1028105.09555814</v>
      </c>
      <c r="AP394" s="16">
        <v>1028105.09555814</v>
      </c>
      <c r="AQ394" s="16">
        <v>1028105.09555814</v>
      </c>
      <c r="AR394" s="16">
        <v>1028105.09555814</v>
      </c>
      <c r="AS394" s="16">
        <v>1028105.09555814</v>
      </c>
      <c r="AT394" s="16">
        <v>1028105.09555814</v>
      </c>
      <c r="AU394" s="16">
        <v>1938407.5438596399</v>
      </c>
      <c r="AV394" s="16">
        <v>1938407.5438596399</v>
      </c>
      <c r="AW394" s="16">
        <v>1938407.5438596399</v>
      </c>
      <c r="AX394" s="16">
        <v>1938407.5438596399</v>
      </c>
      <c r="AY394" s="16">
        <v>1938407.5438596399</v>
      </c>
      <c r="AZ394" s="16">
        <v>1938407.5438596399</v>
      </c>
      <c r="BA394" s="16">
        <v>1938407.5438596399</v>
      </c>
      <c r="BB394" s="16">
        <v>1938407.5438596399</v>
      </c>
      <c r="BC394" s="16">
        <v>1938407.5438596399</v>
      </c>
      <c r="BD394" s="16">
        <v>1938407.5438596399</v>
      </c>
    </row>
    <row r="395" spans="1:56" x14ac:dyDescent="0.25">
      <c r="A395" s="16" t="s">
        <v>132</v>
      </c>
      <c r="B395" s="16">
        <v>13175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 t="s">
        <v>797</v>
      </c>
      <c r="N395" s="16" t="s">
        <v>806</v>
      </c>
      <c r="O395" s="16" t="s">
        <v>3</v>
      </c>
      <c r="P395" s="16">
        <v>13175</v>
      </c>
      <c r="Q395" s="16">
        <v>800000</v>
      </c>
      <c r="R395" s="16">
        <v>76898.170789527998</v>
      </c>
      <c r="S395" s="16">
        <v>26607402.807017401</v>
      </c>
      <c r="T395" s="16">
        <v>8718105</v>
      </c>
      <c r="U395" s="16">
        <v>17889297.807017401</v>
      </c>
      <c r="V395" s="16">
        <v>0.67234287903888601</v>
      </c>
      <c r="W395" s="16">
        <v>32302743.730912499</v>
      </c>
      <c r="X395" s="16">
        <v>7089435.08586899</v>
      </c>
      <c r="Y395" s="16">
        <v>25213308.6450435</v>
      </c>
      <c r="Z395" s="16">
        <v>0.78053148844181097</v>
      </c>
      <c r="AA395" s="16">
        <v>15576169.0789473</v>
      </c>
      <c r="AB395" s="16">
        <v>3464446.9736842099</v>
      </c>
      <c r="AC395" s="16">
        <v>12111722.105263099</v>
      </c>
      <c r="AD395" s="16">
        <v>0.77758029229621395</v>
      </c>
      <c r="AE395" s="16">
        <v>19953174.373162501</v>
      </c>
      <c r="AF395" s="16">
        <v>3662435.0354964398</v>
      </c>
      <c r="AG395" s="16">
        <v>16290739.337665999</v>
      </c>
      <c r="AH395" s="16">
        <v>0.81644850252887502</v>
      </c>
      <c r="AI395" s="16">
        <v>24439752.474254001</v>
      </c>
      <c r="AJ395" s="16">
        <v>15517183.1668765</v>
      </c>
      <c r="AK395" s="16">
        <v>19953174.373162501</v>
      </c>
      <c r="AL395" s="16">
        <v>19953174.373162501</v>
      </c>
      <c r="AM395" s="16">
        <v>19953174.373162501</v>
      </c>
      <c r="AN395" s="16">
        <v>19953174.373162501</v>
      </c>
      <c r="AO395" s="16">
        <v>19953174.373162501</v>
      </c>
      <c r="AP395" s="16">
        <v>19953174.373162501</v>
      </c>
      <c r="AQ395" s="16">
        <v>19953174.373162501</v>
      </c>
      <c r="AR395" s="16">
        <v>19953174.373162501</v>
      </c>
      <c r="AS395" s="16">
        <v>19953174.373162501</v>
      </c>
      <c r="AT395" s="16">
        <v>19953174.373162501</v>
      </c>
      <c r="AU395" s="16">
        <v>15576169.0789473</v>
      </c>
      <c r="AV395" s="16">
        <v>15576169.0789473</v>
      </c>
      <c r="AW395" s="16">
        <v>15576169.0789473</v>
      </c>
      <c r="AX395" s="16">
        <v>15576169.0789473</v>
      </c>
      <c r="AY395" s="16">
        <v>15576169.0789473</v>
      </c>
      <c r="AZ395" s="16">
        <v>15576169.0789473</v>
      </c>
      <c r="BA395" s="16">
        <v>15576169.0789473</v>
      </c>
      <c r="BB395" s="16">
        <v>15576169.0789473</v>
      </c>
      <c r="BC395" s="16">
        <v>15576169.0789473</v>
      </c>
      <c r="BD395" s="16">
        <v>15576169.0789473</v>
      </c>
    </row>
    <row r="396" spans="1:56" x14ac:dyDescent="0.25">
      <c r="A396" s="16" t="s">
        <v>151</v>
      </c>
      <c r="B396" s="16">
        <v>13176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 t="s">
        <v>797</v>
      </c>
      <c r="N396" s="16" t="s">
        <v>806</v>
      </c>
      <c r="O396" s="16" t="s">
        <v>3</v>
      </c>
      <c r="P396" s="16">
        <v>13176</v>
      </c>
      <c r="Q396" s="16">
        <v>800000</v>
      </c>
      <c r="R396" s="16">
        <v>37511.302824159997</v>
      </c>
      <c r="S396" s="16">
        <v>11945091.359649099</v>
      </c>
      <c r="T396" s="16">
        <v>6005667.8070175396</v>
      </c>
      <c r="U396" s="16">
        <v>5939423.5526315598</v>
      </c>
      <c r="V396" s="16">
        <v>0.49722713487944598</v>
      </c>
      <c r="W396" s="16">
        <v>22096271.067899201</v>
      </c>
      <c r="X396" s="16">
        <v>9026017.3631296996</v>
      </c>
      <c r="Y396" s="16">
        <v>13070253.7047695</v>
      </c>
      <c r="Z396" s="16">
        <v>0.59151400091925799</v>
      </c>
      <c r="AA396" s="16">
        <v>5324709.8245614003</v>
      </c>
      <c r="AB396" s="16">
        <v>1935245.0877192901</v>
      </c>
      <c r="AC396" s="16">
        <v>3389464.7368421</v>
      </c>
      <c r="AD396" s="16">
        <v>0.63655388716347405</v>
      </c>
      <c r="AE396" s="16">
        <v>11803372.803306401</v>
      </c>
      <c r="AF396" s="16">
        <v>4224786.7370669097</v>
      </c>
      <c r="AG396" s="16">
        <v>7578586.0662395302</v>
      </c>
      <c r="AH396" s="16">
        <v>0.64206953321990801</v>
      </c>
      <c r="AI396" s="16">
        <v>12685749.4019453</v>
      </c>
      <c r="AJ396" s="16">
        <v>7194081.7634153701</v>
      </c>
      <c r="AK396" s="16">
        <v>11803372.803306401</v>
      </c>
      <c r="AL396" s="16">
        <v>11803372.803306401</v>
      </c>
      <c r="AM396" s="16">
        <v>11803372.803306401</v>
      </c>
      <c r="AN396" s="16">
        <v>11803372.803306401</v>
      </c>
      <c r="AO396" s="16">
        <v>11803372.803306401</v>
      </c>
      <c r="AP396" s="16">
        <v>11803372.803306401</v>
      </c>
      <c r="AQ396" s="16">
        <v>11803372.803306401</v>
      </c>
      <c r="AR396" s="16">
        <v>11803372.803306401</v>
      </c>
      <c r="AS396" s="16">
        <v>11803372.803306401</v>
      </c>
      <c r="AT396" s="16">
        <v>11803372.803306401</v>
      </c>
      <c r="AU396" s="16">
        <v>5324709.8245614003</v>
      </c>
      <c r="AV396" s="16">
        <v>5324709.8245614003</v>
      </c>
      <c r="AW396" s="16">
        <v>5324709.8245614003</v>
      </c>
      <c r="AX396" s="16">
        <v>5324709.8245614003</v>
      </c>
      <c r="AY396" s="16">
        <v>5324709.8245614003</v>
      </c>
      <c r="AZ396" s="16">
        <v>5324709.8245614003</v>
      </c>
      <c r="BA396" s="16">
        <v>5324709.8245614003</v>
      </c>
      <c r="BB396" s="16">
        <v>5324709.8245614003</v>
      </c>
      <c r="BC396" s="16">
        <v>5324709.8245614003</v>
      </c>
      <c r="BD396" s="16">
        <v>5324709.8245614003</v>
      </c>
    </row>
    <row r="397" spans="1:56" x14ac:dyDescent="0.25">
      <c r="A397" s="16" t="s">
        <v>614</v>
      </c>
      <c r="B397" s="16">
        <v>13177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 t="s">
        <v>797</v>
      </c>
      <c r="N397" s="16" t="s">
        <v>806</v>
      </c>
      <c r="O397" s="16" t="s">
        <v>3</v>
      </c>
      <c r="P397" s="16">
        <v>13177</v>
      </c>
      <c r="Q397" s="16">
        <v>800000</v>
      </c>
      <c r="R397" s="16">
        <v>28133.477118120001</v>
      </c>
      <c r="S397" s="16">
        <v>1641020.83333333</v>
      </c>
      <c r="T397" s="16">
        <v>1436029.6052631501</v>
      </c>
      <c r="U397" s="16">
        <v>204991.22807017501</v>
      </c>
      <c r="V397" s="16">
        <v>0.12491689557273</v>
      </c>
      <c r="W397" s="16">
        <v>2682332.9378795698</v>
      </c>
      <c r="X397" s="16">
        <v>2024465.1612646601</v>
      </c>
      <c r="Y397" s="16">
        <v>657867.77661491104</v>
      </c>
      <c r="Z397" s="16">
        <v>0.24525955272911201</v>
      </c>
      <c r="AA397" s="16">
        <v>68222.5438596491</v>
      </c>
      <c r="AB397" s="16">
        <v>68222.5438596491</v>
      </c>
      <c r="AC397" s="16">
        <v>0</v>
      </c>
      <c r="AD397" s="16">
        <v>0</v>
      </c>
      <c r="AE397" s="16">
        <v>1244.4186371128501</v>
      </c>
      <c r="AF397" s="16">
        <v>1244.4186371128501</v>
      </c>
      <c r="AG397" s="16">
        <v>0</v>
      </c>
      <c r="AH397" s="16">
        <v>0</v>
      </c>
      <c r="AI397" s="16">
        <v>470972.29949679098</v>
      </c>
      <c r="AJ397" s="16">
        <v>-186895.47711812</v>
      </c>
      <c r="AK397" s="16">
        <v>1244.4186371128501</v>
      </c>
      <c r="AL397" s="16">
        <v>1244.4186371128501</v>
      </c>
      <c r="AM397" s="16">
        <v>1244.4186371128501</v>
      </c>
      <c r="AN397" s="16">
        <v>1244.4186371128501</v>
      </c>
      <c r="AO397" s="16">
        <v>1244.4186371128501</v>
      </c>
      <c r="AP397" s="16">
        <v>1244.4186371128501</v>
      </c>
      <c r="AQ397" s="16">
        <v>1244.4186371128501</v>
      </c>
      <c r="AR397" s="16">
        <v>1244.4186371128501</v>
      </c>
      <c r="AS397" s="16">
        <v>1244.4186371128501</v>
      </c>
      <c r="AT397" s="16">
        <v>1244.4186371128501</v>
      </c>
      <c r="AU397" s="16">
        <v>68222.5438596491</v>
      </c>
      <c r="AV397" s="16">
        <v>68222.5438596491</v>
      </c>
      <c r="AW397" s="16">
        <v>68222.5438596491</v>
      </c>
      <c r="AX397" s="16">
        <v>68222.5438596491</v>
      </c>
      <c r="AY397" s="16">
        <v>68222.5438596491</v>
      </c>
      <c r="AZ397" s="16">
        <v>68222.5438596491</v>
      </c>
      <c r="BA397" s="16">
        <v>68222.5438596491</v>
      </c>
      <c r="BB397" s="16">
        <v>68222.5438596491</v>
      </c>
      <c r="BC397" s="16">
        <v>68222.5438596491</v>
      </c>
      <c r="BD397" s="16">
        <v>68222.5438596491</v>
      </c>
    </row>
    <row r="398" spans="1:56" x14ac:dyDescent="0.25">
      <c r="A398" s="16" t="s">
        <v>615</v>
      </c>
      <c r="B398" s="16">
        <v>13178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 t="s">
        <v>797</v>
      </c>
      <c r="N398" s="16" t="s">
        <v>806</v>
      </c>
      <c r="O398" s="16" t="s">
        <v>3</v>
      </c>
      <c r="P398" s="16">
        <v>13178</v>
      </c>
      <c r="Q398" s="16">
        <v>800000</v>
      </c>
      <c r="R398" s="16">
        <v>28133.477118120001</v>
      </c>
      <c r="S398" s="16">
        <v>1579129.2543859601</v>
      </c>
      <c r="T398" s="16">
        <v>1558300.2631578899</v>
      </c>
      <c r="U398" s="16">
        <v>20828.991228070099</v>
      </c>
      <c r="V398" s="16">
        <v>1.3190175009562001E-2</v>
      </c>
      <c r="W398" s="16">
        <v>2506250.4554011999</v>
      </c>
      <c r="X398" s="16">
        <v>2489981.4677764899</v>
      </c>
      <c r="Y398" s="16">
        <v>16268.9876247067</v>
      </c>
      <c r="Z398" s="16">
        <v>6.4913654537779699E-3</v>
      </c>
      <c r="AA398" s="16">
        <v>531477.58771929797</v>
      </c>
      <c r="AB398" s="16">
        <v>512963.20175438601</v>
      </c>
      <c r="AC398" s="16">
        <v>18514.3859649121</v>
      </c>
      <c r="AD398" s="16">
        <v>3.4835685253186303E-2</v>
      </c>
      <c r="AE398" s="16">
        <v>415123.174852097</v>
      </c>
      <c r="AF398" s="16">
        <v>401097.118967405</v>
      </c>
      <c r="AG398" s="16">
        <v>14026.055884691499</v>
      </c>
      <c r="AH398" s="16">
        <v>3.3787696602794702E-2</v>
      </c>
      <c r="AI398" s="16">
        <v>-121424.489493413</v>
      </c>
      <c r="AJ398" s="16">
        <v>-123667.421233428</v>
      </c>
      <c r="AK398" s="16">
        <v>415123.174852097</v>
      </c>
      <c r="AL398" s="16">
        <v>415123.174852097</v>
      </c>
      <c r="AM398" s="16">
        <v>415123.174852097</v>
      </c>
      <c r="AN398" s="16">
        <v>415123.174852097</v>
      </c>
      <c r="AO398" s="16">
        <v>415123.174852097</v>
      </c>
      <c r="AP398" s="16">
        <v>415123.174852097</v>
      </c>
      <c r="AQ398" s="16">
        <v>415123.174852097</v>
      </c>
      <c r="AR398" s="16">
        <v>415123.174852097</v>
      </c>
      <c r="AS398" s="16">
        <v>415123.174852097</v>
      </c>
      <c r="AT398" s="16">
        <v>415123.174852097</v>
      </c>
      <c r="AU398" s="16">
        <v>531477.58771929797</v>
      </c>
      <c r="AV398" s="16">
        <v>531477.58771929797</v>
      </c>
      <c r="AW398" s="16">
        <v>531477.58771929797</v>
      </c>
      <c r="AX398" s="16">
        <v>531477.58771929797</v>
      </c>
      <c r="AY398" s="16">
        <v>531477.58771929797</v>
      </c>
      <c r="AZ398" s="16">
        <v>531477.58771929797</v>
      </c>
      <c r="BA398" s="16">
        <v>531477.58771929797</v>
      </c>
      <c r="BB398" s="16">
        <v>531477.58771929797</v>
      </c>
      <c r="BC398" s="16">
        <v>531477.58771929797</v>
      </c>
      <c r="BD398" s="16">
        <v>531477.58771929797</v>
      </c>
    </row>
    <row r="399" spans="1:56" x14ac:dyDescent="0.25">
      <c r="A399" s="16" t="s">
        <v>616</v>
      </c>
      <c r="B399" s="16">
        <v>13180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 t="s">
        <v>797</v>
      </c>
      <c r="N399" s="16" t="s">
        <v>806</v>
      </c>
      <c r="O399" s="16" t="s">
        <v>3</v>
      </c>
      <c r="P399" s="16">
        <v>13180</v>
      </c>
      <c r="Q399" s="16">
        <v>800000</v>
      </c>
      <c r="R399" s="16">
        <v>28133.477118120001</v>
      </c>
      <c r="S399" s="16">
        <v>1424915.35087719</v>
      </c>
      <c r="T399" s="16">
        <v>972915.26315789402</v>
      </c>
      <c r="U399" s="16">
        <v>452000.08771929803</v>
      </c>
      <c r="V399" s="16">
        <v>0.31721188731740602</v>
      </c>
      <c r="W399" s="16">
        <v>2813344.7500641099</v>
      </c>
      <c r="X399" s="16">
        <v>2329573.3790520299</v>
      </c>
      <c r="Y399" s="16">
        <v>483771.371012085</v>
      </c>
      <c r="Z399" s="16">
        <v>0.17195595065306499</v>
      </c>
      <c r="AA399" s="16">
        <v>81539.649122806994</v>
      </c>
      <c r="AB399" s="16">
        <v>81539.649122806994</v>
      </c>
      <c r="AC399" s="16">
        <v>0</v>
      </c>
      <c r="AD399" s="16">
        <v>0</v>
      </c>
      <c r="AE399" s="16">
        <v>39227.045790333403</v>
      </c>
      <c r="AF399" s="16">
        <v>39227.045790333403</v>
      </c>
      <c r="AG399" s="16">
        <v>0</v>
      </c>
      <c r="AH399" s="16">
        <v>0</v>
      </c>
      <c r="AI399" s="16">
        <v>329625.893893965</v>
      </c>
      <c r="AJ399" s="16">
        <v>-154145.47711812</v>
      </c>
      <c r="AK399" s="16">
        <v>39227.045790333403</v>
      </c>
      <c r="AL399" s="16">
        <v>39227.045790333403</v>
      </c>
      <c r="AM399" s="16">
        <v>39227.045790333403</v>
      </c>
      <c r="AN399" s="16">
        <v>39227.045790333403</v>
      </c>
      <c r="AO399" s="16">
        <v>39227.045790333403</v>
      </c>
      <c r="AP399" s="16">
        <v>39227.045790333403</v>
      </c>
      <c r="AQ399" s="16">
        <v>39227.045790333403</v>
      </c>
      <c r="AR399" s="16">
        <v>39227.045790333403</v>
      </c>
      <c r="AS399" s="16">
        <v>39227.045790333403</v>
      </c>
      <c r="AT399" s="16">
        <v>39227.045790333403</v>
      </c>
      <c r="AU399" s="16">
        <v>81539.649122806994</v>
      </c>
      <c r="AV399" s="16">
        <v>81539.649122806994</v>
      </c>
      <c r="AW399" s="16">
        <v>81539.649122806994</v>
      </c>
      <c r="AX399" s="16">
        <v>81539.649122806994</v>
      </c>
      <c r="AY399" s="16">
        <v>81539.649122806994</v>
      </c>
      <c r="AZ399" s="16">
        <v>81539.649122806994</v>
      </c>
      <c r="BA399" s="16">
        <v>81539.649122806994</v>
      </c>
      <c r="BB399" s="16">
        <v>81539.649122806994</v>
      </c>
      <c r="BC399" s="16">
        <v>81539.649122806994</v>
      </c>
      <c r="BD399" s="16">
        <v>81539.649122806994</v>
      </c>
    </row>
    <row r="400" spans="1:56" x14ac:dyDescent="0.25">
      <c r="A400" s="16" t="s">
        <v>617</v>
      </c>
      <c r="B400" s="16">
        <v>13183</v>
      </c>
      <c r="C400" s="16">
        <v>0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 t="s">
        <v>797</v>
      </c>
      <c r="N400" s="16" t="s">
        <v>806</v>
      </c>
      <c r="O400" s="16" t="s">
        <v>3</v>
      </c>
      <c r="P400" s="16">
        <v>13183</v>
      </c>
      <c r="Q400" s="16">
        <v>800000</v>
      </c>
      <c r="R400" s="16">
        <v>28133.477118120001</v>
      </c>
      <c r="S400" s="16">
        <v>2136684.5614034999</v>
      </c>
      <c r="T400" s="16">
        <v>1904985.70175438</v>
      </c>
      <c r="U400" s="16">
        <v>231698.85964912199</v>
      </c>
      <c r="V400" s="16">
        <v>0.108438495711752</v>
      </c>
      <c r="W400" s="16">
        <v>5175529.1721913898</v>
      </c>
      <c r="X400" s="16">
        <v>4194199.15709151</v>
      </c>
      <c r="Y400" s="16">
        <v>981330.01509987796</v>
      </c>
      <c r="Z400" s="16">
        <v>0.18960959980143799</v>
      </c>
      <c r="AA400" s="16">
        <v>111771.40350877101</v>
      </c>
      <c r="AB400" s="16">
        <v>109011.754385964</v>
      </c>
      <c r="AC400" s="16">
        <v>2759.6491228070199</v>
      </c>
      <c r="AD400" s="16">
        <v>2.46901178313506E-2</v>
      </c>
      <c r="AE400" s="16">
        <v>50352.413100667298</v>
      </c>
      <c r="AF400" s="16">
        <v>45597.937292720599</v>
      </c>
      <c r="AG400" s="16">
        <v>4754.4758079466401</v>
      </c>
      <c r="AH400" s="16">
        <v>9.4423991129108903E-2</v>
      </c>
      <c r="AI400" s="16">
        <v>809844.53798175801</v>
      </c>
      <c r="AJ400" s="16">
        <v>-166731.00131017299</v>
      </c>
      <c r="AK400" s="16">
        <v>50352.413100667298</v>
      </c>
      <c r="AL400" s="16">
        <v>50352.413100667298</v>
      </c>
      <c r="AM400" s="16">
        <v>50352.413100667298</v>
      </c>
      <c r="AN400" s="16">
        <v>50352.413100667298</v>
      </c>
      <c r="AO400" s="16">
        <v>50352.413100667298</v>
      </c>
      <c r="AP400" s="16">
        <v>50352.413100667298</v>
      </c>
      <c r="AQ400" s="16">
        <v>50352.413100667298</v>
      </c>
      <c r="AR400" s="16">
        <v>50352.413100667298</v>
      </c>
      <c r="AS400" s="16">
        <v>50352.413100667298</v>
      </c>
      <c r="AT400" s="16">
        <v>50352.413100667298</v>
      </c>
      <c r="AU400" s="16">
        <v>111771.40350877101</v>
      </c>
      <c r="AV400" s="16">
        <v>111771.40350877101</v>
      </c>
      <c r="AW400" s="16">
        <v>111771.40350877101</v>
      </c>
      <c r="AX400" s="16">
        <v>111771.40350877101</v>
      </c>
      <c r="AY400" s="16">
        <v>111771.40350877101</v>
      </c>
      <c r="AZ400" s="16">
        <v>111771.40350877101</v>
      </c>
      <c r="BA400" s="16">
        <v>111771.40350877101</v>
      </c>
      <c r="BB400" s="16">
        <v>111771.40350877101</v>
      </c>
      <c r="BC400" s="16">
        <v>111771.40350877101</v>
      </c>
      <c r="BD400" s="16">
        <v>111771.40350877101</v>
      </c>
    </row>
    <row r="401" spans="1:56" x14ac:dyDescent="0.25">
      <c r="A401" s="16" t="s">
        <v>618</v>
      </c>
      <c r="B401" s="16">
        <v>13184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 t="s">
        <v>797</v>
      </c>
      <c r="N401" s="16" t="s">
        <v>806</v>
      </c>
      <c r="O401" s="16" t="s">
        <v>3</v>
      </c>
      <c r="P401" s="16">
        <v>13184</v>
      </c>
      <c r="Q401" s="16">
        <v>800000</v>
      </c>
      <c r="R401" s="16">
        <v>28133.477118120001</v>
      </c>
      <c r="S401" s="16">
        <v>1299319.6052631501</v>
      </c>
      <c r="T401" s="16">
        <v>1299319.6052631501</v>
      </c>
      <c r="U401" s="16">
        <v>0</v>
      </c>
      <c r="V401" s="16">
        <v>0</v>
      </c>
      <c r="W401" s="16">
        <v>3251157.3012905801</v>
      </c>
      <c r="X401" s="16">
        <v>3251157.3012905801</v>
      </c>
      <c r="Y401" s="16">
        <v>0</v>
      </c>
      <c r="Z401" s="16">
        <v>0</v>
      </c>
      <c r="AA401" s="16">
        <v>575323.15789473604</v>
      </c>
      <c r="AB401" s="16">
        <v>575323.15789473604</v>
      </c>
      <c r="AC401" s="16">
        <v>0</v>
      </c>
      <c r="AD401" s="16">
        <v>0</v>
      </c>
      <c r="AE401" s="16">
        <v>1876386.4256848199</v>
      </c>
      <c r="AF401" s="16">
        <v>1876386.4256848199</v>
      </c>
      <c r="AG401" s="16">
        <v>0</v>
      </c>
      <c r="AH401" s="16">
        <v>0</v>
      </c>
      <c r="AI401" s="16">
        <v>-137693.47711812</v>
      </c>
      <c r="AJ401" s="16">
        <v>-137693.47711812</v>
      </c>
      <c r="AK401" s="16">
        <v>1876386.4256848199</v>
      </c>
      <c r="AL401" s="16">
        <v>1876386.4256848199</v>
      </c>
      <c r="AM401" s="16">
        <v>1876386.4256848199</v>
      </c>
      <c r="AN401" s="16">
        <v>1876386.4256848199</v>
      </c>
      <c r="AO401" s="16">
        <v>1876386.4256848199</v>
      </c>
      <c r="AP401" s="16">
        <v>1876386.4256848199</v>
      </c>
      <c r="AQ401" s="16">
        <v>1876386.4256848199</v>
      </c>
      <c r="AR401" s="16">
        <v>1876386.4256848199</v>
      </c>
      <c r="AS401" s="16">
        <v>1876386.4256848199</v>
      </c>
      <c r="AT401" s="16">
        <v>1876386.4256848199</v>
      </c>
      <c r="AU401" s="16">
        <v>575323.15789473604</v>
      </c>
      <c r="AV401" s="16">
        <v>575323.15789473604</v>
      </c>
      <c r="AW401" s="16">
        <v>575323.15789473604</v>
      </c>
      <c r="AX401" s="16">
        <v>575323.15789473604</v>
      </c>
      <c r="AY401" s="16">
        <v>575323.15789473604</v>
      </c>
      <c r="AZ401" s="16">
        <v>575323.15789473604</v>
      </c>
      <c r="BA401" s="16">
        <v>575323.15789473604</v>
      </c>
      <c r="BB401" s="16">
        <v>575323.15789473604</v>
      </c>
      <c r="BC401" s="16">
        <v>575323.15789473604</v>
      </c>
      <c r="BD401" s="16">
        <v>575323.15789473604</v>
      </c>
    </row>
    <row r="402" spans="1:56" x14ac:dyDescent="0.25">
      <c r="A402" s="16" t="s">
        <v>280</v>
      </c>
      <c r="B402" s="16">
        <v>13188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 t="s">
        <v>797</v>
      </c>
      <c r="N402" s="16" t="s">
        <v>806</v>
      </c>
      <c r="O402" s="16" t="s">
        <v>3</v>
      </c>
      <c r="P402" s="16">
        <v>13188</v>
      </c>
      <c r="Q402" s="16">
        <v>800000</v>
      </c>
      <c r="R402" s="16">
        <v>43137.9982477839</v>
      </c>
      <c r="S402" s="16">
        <v>12612746.710526301</v>
      </c>
      <c r="T402" s="16">
        <v>7014164.7368420996</v>
      </c>
      <c r="U402" s="16">
        <v>5598581.9736842103</v>
      </c>
      <c r="V402" s="16">
        <v>0.44388285138650702</v>
      </c>
      <c r="W402" s="16">
        <v>7114676.4023934398</v>
      </c>
      <c r="X402" s="16">
        <v>2833543.8897044598</v>
      </c>
      <c r="Y402" s="16">
        <v>4281132.5126889702</v>
      </c>
      <c r="Z402" s="16">
        <v>0.60173256948815801</v>
      </c>
      <c r="AA402" s="16">
        <v>5544622.0175438495</v>
      </c>
      <c r="AB402" s="16">
        <v>2031963.0263157799</v>
      </c>
      <c r="AC402" s="16">
        <v>3512658.9912280599</v>
      </c>
      <c r="AD402" s="16">
        <v>0.63352541978760402</v>
      </c>
      <c r="AE402" s="16">
        <v>2122192.38854622</v>
      </c>
      <c r="AF402" s="16">
        <v>712085.76890229096</v>
      </c>
      <c r="AG402" s="16">
        <v>1410106.6196439301</v>
      </c>
      <c r="AH402" s="16">
        <v>0.66445748616123601</v>
      </c>
      <c r="AI402" s="16">
        <v>3847280.5144411898</v>
      </c>
      <c r="AJ402" s="16">
        <v>976254.62139615195</v>
      </c>
      <c r="AK402" s="16">
        <v>2122192.38854622</v>
      </c>
      <c r="AL402" s="16">
        <v>2122192.38854622</v>
      </c>
      <c r="AM402" s="16">
        <v>2122192.38854622</v>
      </c>
      <c r="AN402" s="16">
        <v>2122192.38854622</v>
      </c>
      <c r="AO402" s="16">
        <v>2122192.38854622</v>
      </c>
      <c r="AP402" s="16">
        <v>2122192.38854622</v>
      </c>
      <c r="AQ402" s="16">
        <v>2122192.38854622</v>
      </c>
      <c r="AR402" s="16">
        <v>2122192.38854622</v>
      </c>
      <c r="AS402" s="16">
        <v>2122192.38854622</v>
      </c>
      <c r="AT402" s="16">
        <v>2122192.38854622</v>
      </c>
      <c r="AU402" s="16">
        <v>5544622.0175438495</v>
      </c>
      <c r="AV402" s="16">
        <v>5544622.0175438495</v>
      </c>
      <c r="AW402" s="16">
        <v>5544622.0175438495</v>
      </c>
      <c r="AX402" s="16">
        <v>5544622.0175438495</v>
      </c>
      <c r="AY402" s="16">
        <v>5544622.0175438495</v>
      </c>
      <c r="AZ402" s="16">
        <v>5544622.0175438495</v>
      </c>
      <c r="BA402" s="16">
        <v>5544622.0175438495</v>
      </c>
      <c r="BB402" s="16">
        <v>5544622.0175438495</v>
      </c>
      <c r="BC402" s="16">
        <v>5544622.0175438495</v>
      </c>
      <c r="BD402" s="16">
        <v>5544622.0175438495</v>
      </c>
    </row>
    <row r="403" spans="1:56" x14ac:dyDescent="0.25">
      <c r="A403" s="16" t="s">
        <v>621</v>
      </c>
      <c r="B403" s="16">
        <v>13189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 t="s">
        <v>797</v>
      </c>
      <c r="N403" s="16" t="s">
        <v>806</v>
      </c>
      <c r="O403" s="16" t="s">
        <v>3</v>
      </c>
      <c r="P403" s="16">
        <v>13189</v>
      </c>
      <c r="Q403" s="16">
        <v>800000</v>
      </c>
      <c r="R403" s="16">
        <v>28133.477118120001</v>
      </c>
      <c r="S403" s="16">
        <v>1581574.86842105</v>
      </c>
      <c r="T403" s="16">
        <v>1571178.81578947</v>
      </c>
      <c r="U403" s="16">
        <v>10396.052631578799</v>
      </c>
      <c r="V403" s="16">
        <v>6.5732282670612104E-3</v>
      </c>
      <c r="W403" s="16">
        <v>3039230.61240695</v>
      </c>
      <c r="X403" s="16">
        <v>3018484.1812964198</v>
      </c>
      <c r="Y403" s="16">
        <v>20746.4311105296</v>
      </c>
      <c r="Z403" s="16">
        <v>6.8262115503302696E-3</v>
      </c>
      <c r="AA403" s="16">
        <v>2818.4649122807</v>
      </c>
      <c r="AB403" s="16">
        <v>2818.4649122807</v>
      </c>
      <c r="AC403" s="16">
        <v>0</v>
      </c>
      <c r="AD403" s="16">
        <v>0</v>
      </c>
      <c r="AE403" s="16">
        <v>68.780093046866895</v>
      </c>
      <c r="AF403" s="16">
        <v>68.780093046866895</v>
      </c>
      <c r="AG403" s="16">
        <v>0</v>
      </c>
      <c r="AH403" s="16">
        <v>0</v>
      </c>
      <c r="AI403" s="16">
        <v>-116947.04600759</v>
      </c>
      <c r="AJ403" s="16">
        <v>-137693.47711812</v>
      </c>
      <c r="AK403" s="16">
        <v>68.780093046866895</v>
      </c>
      <c r="AL403" s="16">
        <v>68.780093046866895</v>
      </c>
      <c r="AM403" s="16">
        <v>68.780093046866895</v>
      </c>
      <c r="AN403" s="16">
        <v>68.780093046866895</v>
      </c>
      <c r="AO403" s="16">
        <v>68.780093046866895</v>
      </c>
      <c r="AP403" s="16">
        <v>68.780093046866895</v>
      </c>
      <c r="AQ403" s="16">
        <v>68.780093046866895</v>
      </c>
      <c r="AR403" s="16">
        <v>68.780093046866895</v>
      </c>
      <c r="AS403" s="16">
        <v>68.780093046866895</v>
      </c>
      <c r="AT403" s="16">
        <v>68.780093046866895</v>
      </c>
      <c r="AU403" s="16">
        <v>2818.4649122807</v>
      </c>
      <c r="AV403" s="16">
        <v>2818.4649122807</v>
      </c>
      <c r="AW403" s="16">
        <v>2818.4649122807</v>
      </c>
      <c r="AX403" s="16">
        <v>2818.4649122807</v>
      </c>
      <c r="AY403" s="16">
        <v>2818.4649122807</v>
      </c>
      <c r="AZ403" s="16">
        <v>2818.4649122807</v>
      </c>
      <c r="BA403" s="16">
        <v>2818.4649122807</v>
      </c>
      <c r="BB403" s="16">
        <v>2818.4649122807</v>
      </c>
      <c r="BC403" s="16">
        <v>2818.4649122807</v>
      </c>
      <c r="BD403" s="16">
        <v>2818.4649122807</v>
      </c>
    </row>
    <row r="404" spans="1:56" x14ac:dyDescent="0.25">
      <c r="A404" s="16" t="s">
        <v>622</v>
      </c>
      <c r="B404" s="16">
        <v>13190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 t="s">
        <v>797</v>
      </c>
      <c r="N404" s="16" t="s">
        <v>806</v>
      </c>
      <c r="O404" s="16" t="s">
        <v>3</v>
      </c>
      <c r="P404" s="16">
        <v>13190</v>
      </c>
      <c r="Q404" s="16">
        <v>800000</v>
      </c>
      <c r="R404" s="16">
        <v>45013.563388991897</v>
      </c>
      <c r="S404" s="16">
        <v>7293242.1052631596</v>
      </c>
      <c r="T404" s="16">
        <v>5052282.1491227997</v>
      </c>
      <c r="U404" s="16">
        <v>2240959.9561403501</v>
      </c>
      <c r="V404" s="16">
        <v>0.30726526334881499</v>
      </c>
      <c r="W404" s="16">
        <v>4894118.8912256705</v>
      </c>
      <c r="X404" s="16">
        <v>2055759.1567941699</v>
      </c>
      <c r="Y404" s="16">
        <v>2838359.7344315001</v>
      </c>
      <c r="Z404" s="16">
        <v>0.57995316368799199</v>
      </c>
      <c r="AA404" s="16">
        <v>65248.070175438501</v>
      </c>
      <c r="AB404" s="16">
        <v>65248.070175438501</v>
      </c>
      <c r="AC404" s="16">
        <v>0</v>
      </c>
      <c r="AD404" s="16">
        <v>0</v>
      </c>
      <c r="AE404" s="16">
        <v>4842.0402302683797</v>
      </c>
      <c r="AF404" s="16">
        <v>4842.0402302683797</v>
      </c>
      <c r="AG404" s="16">
        <v>0</v>
      </c>
      <c r="AH404" s="16">
        <v>0</v>
      </c>
      <c r="AI404" s="16">
        <v>2386450.1710425001</v>
      </c>
      <c r="AJ404" s="16">
        <v>-451909.56338899198</v>
      </c>
      <c r="AK404" s="16">
        <v>4842.0402302683797</v>
      </c>
      <c r="AL404" s="16">
        <v>4842.0402302683797</v>
      </c>
      <c r="AM404" s="16">
        <v>4842.0402302683797</v>
      </c>
      <c r="AN404" s="16">
        <v>4842.0402302683797</v>
      </c>
      <c r="AO404" s="16">
        <v>4842.0402302683797</v>
      </c>
      <c r="AP404" s="16">
        <v>4842.0402302683797</v>
      </c>
      <c r="AQ404" s="16">
        <v>4842.0402302683797</v>
      </c>
      <c r="AR404" s="16">
        <v>4842.0402302683797</v>
      </c>
      <c r="AS404" s="16">
        <v>4842.0402302683797</v>
      </c>
      <c r="AT404" s="16">
        <v>4842.0402302683797</v>
      </c>
      <c r="AU404" s="16">
        <v>65248.070175438501</v>
      </c>
      <c r="AV404" s="16">
        <v>65248.070175438501</v>
      </c>
      <c r="AW404" s="16">
        <v>65248.070175438501</v>
      </c>
      <c r="AX404" s="16">
        <v>65248.070175438501</v>
      </c>
      <c r="AY404" s="16">
        <v>65248.070175438501</v>
      </c>
      <c r="AZ404" s="16">
        <v>65248.070175438501</v>
      </c>
      <c r="BA404" s="16">
        <v>65248.070175438501</v>
      </c>
      <c r="BB404" s="16">
        <v>65248.070175438501</v>
      </c>
      <c r="BC404" s="16">
        <v>65248.070175438501</v>
      </c>
      <c r="BD404" s="16">
        <v>65248.070175438501</v>
      </c>
    </row>
    <row r="405" spans="1:56" x14ac:dyDescent="0.25">
      <c r="A405" s="16" t="s">
        <v>365</v>
      </c>
      <c r="B405" s="16">
        <v>13191</v>
      </c>
      <c r="C405" s="16">
        <v>0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 t="s">
        <v>797</v>
      </c>
      <c r="N405" s="16" t="s">
        <v>806</v>
      </c>
      <c r="O405" s="16" t="s">
        <v>3</v>
      </c>
      <c r="P405" s="16">
        <v>13191</v>
      </c>
      <c r="Q405" s="16">
        <v>800000</v>
      </c>
      <c r="R405" s="16">
        <v>31884.607400535901</v>
      </c>
      <c r="S405" s="16">
        <v>3887496.5789473602</v>
      </c>
      <c r="T405" s="16">
        <v>2809405.9210526301</v>
      </c>
      <c r="U405" s="16">
        <v>1078090.6578947301</v>
      </c>
      <c r="V405" s="16">
        <v>0.277322599776192</v>
      </c>
      <c r="W405" s="16">
        <v>7567337.5029746098</v>
      </c>
      <c r="X405" s="16">
        <v>3930515.1629121499</v>
      </c>
      <c r="Y405" s="16">
        <v>3636822.3400624502</v>
      </c>
      <c r="Z405" s="16">
        <v>0.48059470568517298</v>
      </c>
      <c r="AA405" s="16">
        <v>239712.98245613999</v>
      </c>
      <c r="AB405" s="16">
        <v>86351.798245614002</v>
      </c>
      <c r="AC405" s="16">
        <v>153361.184210526</v>
      </c>
      <c r="AD405" s="16">
        <v>0.63977003931602405</v>
      </c>
      <c r="AE405" s="16">
        <v>767217.42946246301</v>
      </c>
      <c r="AF405" s="16">
        <v>317559.70454032399</v>
      </c>
      <c r="AG405" s="16">
        <v>449657.72492213902</v>
      </c>
      <c r="AH405" s="16">
        <v>0.58608903767629905</v>
      </c>
      <c r="AI405" s="16">
        <v>3316333.7326619201</v>
      </c>
      <c r="AJ405" s="16">
        <v>129169.117521603</v>
      </c>
      <c r="AK405" s="16">
        <v>767217.42946246301</v>
      </c>
      <c r="AL405" s="16">
        <v>767217.42946246301</v>
      </c>
      <c r="AM405" s="16">
        <v>767217.42946246301</v>
      </c>
      <c r="AN405" s="16">
        <v>767217.42946246301</v>
      </c>
      <c r="AO405" s="16">
        <v>767217.42946246301</v>
      </c>
      <c r="AP405" s="16">
        <v>767217.42946246301</v>
      </c>
      <c r="AQ405" s="16">
        <v>767217.42946246301</v>
      </c>
      <c r="AR405" s="16">
        <v>767217.42946246301</v>
      </c>
      <c r="AS405" s="16">
        <v>767217.42946246301</v>
      </c>
      <c r="AT405" s="16">
        <v>767217.42946246301</v>
      </c>
      <c r="AU405" s="16">
        <v>239712.98245613999</v>
      </c>
      <c r="AV405" s="16">
        <v>239712.98245613999</v>
      </c>
      <c r="AW405" s="16">
        <v>239712.98245613999</v>
      </c>
      <c r="AX405" s="16">
        <v>239712.98245613999</v>
      </c>
      <c r="AY405" s="16">
        <v>239712.98245613999</v>
      </c>
      <c r="AZ405" s="16">
        <v>239712.98245613999</v>
      </c>
      <c r="BA405" s="16">
        <v>239712.98245613999</v>
      </c>
      <c r="BB405" s="16">
        <v>239712.98245613999</v>
      </c>
      <c r="BC405" s="16">
        <v>239712.98245613999</v>
      </c>
      <c r="BD405" s="16">
        <v>239712.98245613999</v>
      </c>
    </row>
    <row r="406" spans="1:56" x14ac:dyDescent="0.25">
      <c r="A406" s="16" t="s">
        <v>219</v>
      </c>
      <c r="B406" s="16">
        <v>13192</v>
      </c>
      <c r="C406" s="16">
        <v>0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 t="s">
        <v>797</v>
      </c>
      <c r="N406" s="16" t="s">
        <v>806</v>
      </c>
      <c r="O406" s="16" t="s">
        <v>3</v>
      </c>
      <c r="P406" s="16">
        <v>13192</v>
      </c>
      <c r="Q406" s="16">
        <v>800000</v>
      </c>
      <c r="R406" s="16">
        <v>37511.302824159997</v>
      </c>
      <c r="S406" s="16">
        <v>6162479.3859649096</v>
      </c>
      <c r="T406" s="16">
        <v>3227435.7456140299</v>
      </c>
      <c r="U406" s="16">
        <v>2935043.6403508801</v>
      </c>
      <c r="V406" s="16">
        <v>0.47627642325838199</v>
      </c>
      <c r="W406" s="16">
        <v>13373989.0277189</v>
      </c>
      <c r="X406" s="16">
        <v>6523481.5804708097</v>
      </c>
      <c r="Y406" s="16">
        <v>6850507.4472481599</v>
      </c>
      <c r="Z406" s="16">
        <v>0.51222619018527504</v>
      </c>
      <c r="AA406" s="16">
        <v>2383001.4035087698</v>
      </c>
      <c r="AB406" s="16">
        <v>1216091.40350877</v>
      </c>
      <c r="AC406" s="16">
        <v>1166909.99999999</v>
      </c>
      <c r="AD406" s="16">
        <v>0.48968078587021402</v>
      </c>
      <c r="AE406" s="16">
        <v>5646467.7834739899</v>
      </c>
      <c r="AF406" s="16">
        <v>2580528.1207778002</v>
      </c>
      <c r="AG406" s="16">
        <v>3065939.6626961799</v>
      </c>
      <c r="AH406" s="16">
        <v>0.54298364575275504</v>
      </c>
      <c r="AI406" s="16">
        <v>6465038.1444239998</v>
      </c>
      <c r="AJ406" s="16">
        <v>2680470.3598720198</v>
      </c>
      <c r="AK406" s="16">
        <v>5646467.7834739899</v>
      </c>
      <c r="AL406" s="16">
        <v>5646467.7834739899</v>
      </c>
      <c r="AM406" s="16">
        <v>5646467.7834739899</v>
      </c>
      <c r="AN406" s="16">
        <v>5646467.7834739899</v>
      </c>
      <c r="AO406" s="16">
        <v>5646467.7834739899</v>
      </c>
      <c r="AP406" s="16">
        <v>5646467.7834739899</v>
      </c>
      <c r="AQ406" s="16">
        <v>5646467.7834739899</v>
      </c>
      <c r="AR406" s="16">
        <v>5646467.7834739899</v>
      </c>
      <c r="AS406" s="16">
        <v>5646467.7834739899</v>
      </c>
      <c r="AT406" s="16">
        <v>5646467.7834739899</v>
      </c>
      <c r="AU406" s="16">
        <v>2383001.4035087698</v>
      </c>
      <c r="AV406" s="16">
        <v>2383001.4035087698</v>
      </c>
      <c r="AW406" s="16">
        <v>2383001.4035087698</v>
      </c>
      <c r="AX406" s="16">
        <v>2383001.4035087698</v>
      </c>
      <c r="AY406" s="16">
        <v>2383001.4035087698</v>
      </c>
      <c r="AZ406" s="16">
        <v>2383001.4035087698</v>
      </c>
      <c r="BA406" s="16">
        <v>2383001.4035087698</v>
      </c>
      <c r="BB406" s="16">
        <v>2383001.4035087698</v>
      </c>
      <c r="BC406" s="16">
        <v>2383001.4035087698</v>
      </c>
      <c r="BD406" s="16">
        <v>2383001.4035087698</v>
      </c>
    </row>
    <row r="407" spans="1:56" x14ac:dyDescent="0.25">
      <c r="A407" s="16" t="s">
        <v>623</v>
      </c>
      <c r="B407" s="16">
        <v>13194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 t="s">
        <v>797</v>
      </c>
      <c r="N407" s="16" t="s">
        <v>806</v>
      </c>
      <c r="O407" s="16" t="s">
        <v>3</v>
      </c>
      <c r="P407" s="16">
        <v>13194</v>
      </c>
      <c r="Q407" s="16">
        <v>800000</v>
      </c>
      <c r="R407" s="16">
        <v>28133.477118120001</v>
      </c>
      <c r="S407" s="16">
        <v>3768751.9736842099</v>
      </c>
      <c r="T407" s="16">
        <v>3422334.5175438598</v>
      </c>
      <c r="U407" s="16">
        <v>346417.45614034898</v>
      </c>
      <c r="V407" s="16">
        <v>9.1918348185089593E-2</v>
      </c>
      <c r="W407" s="16">
        <v>1020367.1816763401</v>
      </c>
      <c r="X407" s="16">
        <v>630349.81626610295</v>
      </c>
      <c r="Y407" s="16">
        <v>390017.36541024299</v>
      </c>
      <c r="Z407" s="16">
        <v>0.38223236930208698</v>
      </c>
      <c r="AA407" s="16">
        <v>482011.75438596401</v>
      </c>
      <c r="AB407" s="16">
        <v>482011.75438596401</v>
      </c>
      <c r="AC407" s="16">
        <v>0</v>
      </c>
      <c r="AD407" s="16">
        <v>0</v>
      </c>
      <c r="AE407" s="16">
        <v>9820.5851581533298</v>
      </c>
      <c r="AF407" s="16">
        <v>9820.5851581533298</v>
      </c>
      <c r="AG407" s="16">
        <v>0</v>
      </c>
      <c r="AH407" s="16">
        <v>0</v>
      </c>
      <c r="AI407" s="16">
        <v>206981.88829212301</v>
      </c>
      <c r="AJ407" s="16">
        <v>-183035.47711812</v>
      </c>
      <c r="AK407" s="16">
        <v>9820.5851581533298</v>
      </c>
      <c r="AL407" s="16">
        <v>9820.5851581533298</v>
      </c>
      <c r="AM407" s="16">
        <v>9820.5851581533298</v>
      </c>
      <c r="AN407" s="16">
        <v>9820.5851581533298</v>
      </c>
      <c r="AO407" s="16">
        <v>9820.5851581533298</v>
      </c>
      <c r="AP407" s="16">
        <v>9820.5851581533298</v>
      </c>
      <c r="AQ407" s="16">
        <v>9820.5851581533298</v>
      </c>
      <c r="AR407" s="16">
        <v>9820.5851581533298</v>
      </c>
      <c r="AS407" s="16">
        <v>9820.5851581533298</v>
      </c>
      <c r="AT407" s="16">
        <v>9820.5851581533298</v>
      </c>
      <c r="AU407" s="16">
        <v>482011.75438596401</v>
      </c>
      <c r="AV407" s="16">
        <v>482011.75438596401</v>
      </c>
      <c r="AW407" s="16">
        <v>482011.75438596401</v>
      </c>
      <c r="AX407" s="16">
        <v>482011.75438596401</v>
      </c>
      <c r="AY407" s="16">
        <v>482011.75438596401</v>
      </c>
      <c r="AZ407" s="16">
        <v>482011.75438596401</v>
      </c>
      <c r="BA407" s="16">
        <v>482011.75438596401</v>
      </c>
      <c r="BB407" s="16">
        <v>482011.75438596401</v>
      </c>
      <c r="BC407" s="16">
        <v>482011.75438596401</v>
      </c>
      <c r="BD407" s="16">
        <v>482011.75438596401</v>
      </c>
    </row>
    <row r="408" spans="1:56" x14ac:dyDescent="0.25">
      <c r="A408" s="16" t="s">
        <v>624</v>
      </c>
      <c r="B408" s="16">
        <v>13195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 t="s">
        <v>797</v>
      </c>
      <c r="N408" s="16" t="s">
        <v>806</v>
      </c>
      <c r="O408" s="16" t="s">
        <v>3</v>
      </c>
      <c r="P408" s="16">
        <v>13195</v>
      </c>
      <c r="Q408" s="16">
        <v>800000</v>
      </c>
      <c r="R408" s="16">
        <v>28133.477118120001</v>
      </c>
      <c r="S408" s="16">
        <v>232182.5</v>
      </c>
      <c r="T408" s="16">
        <v>232182.5</v>
      </c>
      <c r="U408" s="16">
        <v>0</v>
      </c>
      <c r="V408" s="16">
        <v>0</v>
      </c>
      <c r="W408" s="16">
        <v>418443.94037527899</v>
      </c>
      <c r="X408" s="16">
        <v>418443.94037527899</v>
      </c>
      <c r="Y408" s="16">
        <v>0</v>
      </c>
      <c r="Z408" s="16">
        <v>0</v>
      </c>
      <c r="AA408" s="16">
        <v>3915.78947368421</v>
      </c>
      <c r="AB408" s="16">
        <v>3915.78947368421</v>
      </c>
      <c r="AC408" s="16">
        <v>0</v>
      </c>
      <c r="AD408" s="16">
        <v>0</v>
      </c>
      <c r="AE408" s="16">
        <v>462.83587263693698</v>
      </c>
      <c r="AF408" s="16">
        <v>462.83587263693698</v>
      </c>
      <c r="AG408" s="16">
        <v>0</v>
      </c>
      <c r="AH408" s="16">
        <v>0</v>
      </c>
      <c r="AI408" s="16">
        <v>-137693.47711812</v>
      </c>
      <c r="AJ408" s="16">
        <v>-137693.47711812</v>
      </c>
      <c r="AK408" s="16">
        <v>462.83587263693698</v>
      </c>
      <c r="AL408" s="16">
        <v>462.83587263693698</v>
      </c>
      <c r="AM408" s="16">
        <v>462.83587263693698</v>
      </c>
      <c r="AN408" s="16">
        <v>462.83587263693698</v>
      </c>
      <c r="AO408" s="16">
        <v>462.83587263693698</v>
      </c>
      <c r="AP408" s="16">
        <v>462.83587263693698</v>
      </c>
      <c r="AQ408" s="16">
        <v>462.83587263693698</v>
      </c>
      <c r="AR408" s="16">
        <v>462.83587263693698</v>
      </c>
      <c r="AS408" s="16">
        <v>462.83587263693698</v>
      </c>
      <c r="AT408" s="16">
        <v>462.83587263693698</v>
      </c>
      <c r="AU408" s="16">
        <v>3915.78947368421</v>
      </c>
      <c r="AV408" s="16">
        <v>3915.78947368421</v>
      </c>
      <c r="AW408" s="16">
        <v>3915.78947368421</v>
      </c>
      <c r="AX408" s="16">
        <v>3915.78947368421</v>
      </c>
      <c r="AY408" s="16">
        <v>3915.78947368421</v>
      </c>
      <c r="AZ408" s="16">
        <v>3915.78947368421</v>
      </c>
      <c r="BA408" s="16">
        <v>3915.78947368421</v>
      </c>
      <c r="BB408" s="16">
        <v>3915.78947368421</v>
      </c>
      <c r="BC408" s="16">
        <v>3915.78947368421</v>
      </c>
      <c r="BD408" s="16">
        <v>3915.78947368421</v>
      </c>
    </row>
    <row r="409" spans="1:56" x14ac:dyDescent="0.25">
      <c r="A409" s="16" t="s">
        <v>203</v>
      </c>
      <c r="B409" s="16">
        <v>13198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 t="s">
        <v>797</v>
      </c>
      <c r="N409" s="16" t="s">
        <v>806</v>
      </c>
      <c r="O409" s="16" t="s">
        <v>3</v>
      </c>
      <c r="P409" s="16">
        <v>13198</v>
      </c>
      <c r="Q409" s="16">
        <v>800000</v>
      </c>
      <c r="R409" s="16">
        <v>35635.737682951898</v>
      </c>
      <c r="S409" s="16">
        <v>23892818.991227999</v>
      </c>
      <c r="T409" s="16">
        <v>16317135.1754386</v>
      </c>
      <c r="U409" s="16">
        <v>7575683.8157894704</v>
      </c>
      <c r="V409" s="16">
        <v>0.31706948512734201</v>
      </c>
      <c r="W409" s="16">
        <v>13421531.035480401</v>
      </c>
      <c r="X409" s="16">
        <v>6276087.8744024197</v>
      </c>
      <c r="Y409" s="16">
        <v>7145443.1610780004</v>
      </c>
      <c r="Z409" s="16">
        <v>0.53238659152884205</v>
      </c>
      <c r="AA409" s="16">
        <v>17857494.122807</v>
      </c>
      <c r="AB409" s="16">
        <v>11901245.657894701</v>
      </c>
      <c r="AC409" s="16">
        <v>5956248.4649122804</v>
      </c>
      <c r="AD409" s="16">
        <v>0.33354335294475301</v>
      </c>
      <c r="AE409" s="16">
        <v>7727067.8869372299</v>
      </c>
      <c r="AF409" s="16">
        <v>3848985.2810322801</v>
      </c>
      <c r="AG409" s="16">
        <v>3878082.6059049401</v>
      </c>
      <c r="AH409" s="16">
        <v>0.50188281799114498</v>
      </c>
      <c r="AI409" s="16">
        <v>6785944.4233950498</v>
      </c>
      <c r="AJ409" s="16">
        <v>3518583.8682219898</v>
      </c>
      <c r="AK409" s="16">
        <v>7727067.8869372299</v>
      </c>
      <c r="AL409" s="16">
        <v>7727067.8869372299</v>
      </c>
      <c r="AM409" s="16">
        <v>7727067.8869372299</v>
      </c>
      <c r="AN409" s="16">
        <v>7727067.8869372299</v>
      </c>
      <c r="AO409" s="16">
        <v>7727067.8869372299</v>
      </c>
      <c r="AP409" s="16">
        <v>7727067.8869372299</v>
      </c>
      <c r="AQ409" s="16">
        <v>7727067.8869372299</v>
      </c>
      <c r="AR409" s="16">
        <v>7727067.8869372299</v>
      </c>
      <c r="AS409" s="16">
        <v>7727067.8869372299</v>
      </c>
      <c r="AT409" s="16">
        <v>7727067.8869372299</v>
      </c>
      <c r="AU409" s="16">
        <v>17857494.122807</v>
      </c>
      <c r="AV409" s="16">
        <v>17857494.122807</v>
      </c>
      <c r="AW409" s="16">
        <v>17857494.122807</v>
      </c>
      <c r="AX409" s="16">
        <v>17857494.122807</v>
      </c>
      <c r="AY409" s="16">
        <v>17857494.122807</v>
      </c>
      <c r="AZ409" s="16">
        <v>17857494.122807</v>
      </c>
      <c r="BA409" s="16">
        <v>17857494.122807</v>
      </c>
      <c r="BB409" s="16">
        <v>17857494.122807</v>
      </c>
      <c r="BC409" s="16">
        <v>17857494.122807</v>
      </c>
      <c r="BD409" s="16">
        <v>17857494.122807</v>
      </c>
    </row>
    <row r="410" spans="1:56" x14ac:dyDescent="0.25">
      <c r="A410" s="16" t="s">
        <v>809</v>
      </c>
      <c r="B410" s="16">
        <v>13200</v>
      </c>
      <c r="C410" s="16">
        <v>0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 t="s">
        <v>797</v>
      </c>
      <c r="N410" s="16" t="s">
        <v>806</v>
      </c>
      <c r="O410" s="16" t="s">
        <v>3</v>
      </c>
      <c r="P410" s="16">
        <v>13200</v>
      </c>
      <c r="Q410" s="16">
        <v>800000</v>
      </c>
      <c r="R410" s="16">
        <v>28133.477118120001</v>
      </c>
      <c r="S410" s="16">
        <v>119483.026315789</v>
      </c>
      <c r="T410" s="16">
        <v>110316.35964912199</v>
      </c>
      <c r="U410" s="16">
        <v>9166.6666666666406</v>
      </c>
      <c r="V410" s="16">
        <v>7.6719404833615903E-2</v>
      </c>
      <c r="W410" s="16">
        <v>114659.003599089</v>
      </c>
      <c r="X410" s="16">
        <v>105847.486049029</v>
      </c>
      <c r="Y410" s="16">
        <v>8811.5175500601399</v>
      </c>
      <c r="Z410" s="16">
        <v>7.6849765595992894E-2</v>
      </c>
      <c r="AA410" s="16">
        <v>0</v>
      </c>
      <c r="AB410" s="16">
        <v>0</v>
      </c>
      <c r="AC410" s="16">
        <v>0</v>
      </c>
      <c r="AD410" s="16">
        <v>0</v>
      </c>
      <c r="AE410" s="16">
        <v>0</v>
      </c>
      <c r="AF410" s="16">
        <v>0</v>
      </c>
      <c r="AG410" s="16">
        <v>0</v>
      </c>
      <c r="AH410" s="16">
        <v>0</v>
      </c>
      <c r="AI410" s="16">
        <v>-128881.959568059</v>
      </c>
      <c r="AJ410" s="16">
        <v>-137693.47711812</v>
      </c>
      <c r="AK410" s="16">
        <v>0</v>
      </c>
      <c r="AL410" s="16">
        <v>0</v>
      </c>
      <c r="AM410" s="16">
        <v>0</v>
      </c>
      <c r="AN410" s="16">
        <v>0</v>
      </c>
      <c r="AO410" s="16">
        <v>0</v>
      </c>
      <c r="AP410" s="16">
        <v>0</v>
      </c>
      <c r="AQ410" s="16">
        <v>0</v>
      </c>
      <c r="AR410" s="16">
        <v>0</v>
      </c>
      <c r="AS410" s="16">
        <v>0</v>
      </c>
      <c r="AT410" s="16">
        <v>0</v>
      </c>
      <c r="AU410" s="16">
        <v>0</v>
      </c>
      <c r="AV410" s="16">
        <v>0</v>
      </c>
      <c r="AW410" s="16">
        <v>0</v>
      </c>
      <c r="AX410" s="16">
        <v>0</v>
      </c>
      <c r="AY410" s="16">
        <v>0</v>
      </c>
      <c r="AZ410" s="16">
        <v>0</v>
      </c>
      <c r="BA410" s="16">
        <v>0</v>
      </c>
      <c r="BB410" s="16">
        <v>0</v>
      </c>
      <c r="BC410" s="16">
        <v>0</v>
      </c>
      <c r="BD410" s="16">
        <v>0</v>
      </c>
    </row>
    <row r="411" spans="1:56" x14ac:dyDescent="0.25">
      <c r="A411" s="16" t="s">
        <v>263</v>
      </c>
      <c r="B411" s="16">
        <v>13206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 t="s">
        <v>797</v>
      </c>
      <c r="N411" s="16" t="s">
        <v>806</v>
      </c>
      <c r="O411" s="16" t="s">
        <v>3</v>
      </c>
      <c r="P411" s="16">
        <v>13206</v>
      </c>
      <c r="Q411" s="16">
        <v>800000</v>
      </c>
      <c r="R411" s="16">
        <v>56266.954236239901</v>
      </c>
      <c r="S411" s="16">
        <v>12620900.8333333</v>
      </c>
      <c r="T411" s="16">
        <v>4882973.2894736798</v>
      </c>
      <c r="U411" s="16">
        <v>7737927.5438596504</v>
      </c>
      <c r="V411" s="16">
        <v>0.61310421863254305</v>
      </c>
      <c r="W411" s="16">
        <v>8559774.6060755402</v>
      </c>
      <c r="X411" s="16">
        <v>2426262.5360429701</v>
      </c>
      <c r="Y411" s="16">
        <v>6133512.0700325603</v>
      </c>
      <c r="Z411" s="16">
        <v>0.71655065142476104</v>
      </c>
      <c r="AA411" s="16">
        <v>6551632.1491227997</v>
      </c>
      <c r="AB411" s="16">
        <v>1568851.7105263099</v>
      </c>
      <c r="AC411" s="16">
        <v>4982780.4385964796</v>
      </c>
      <c r="AD411" s="16">
        <v>0.76054032417916295</v>
      </c>
      <c r="AE411" s="16">
        <v>3126207.5563685801</v>
      </c>
      <c r="AF411" s="16">
        <v>707482.86070825497</v>
      </c>
      <c r="AG411" s="16">
        <v>2418724.6956603201</v>
      </c>
      <c r="AH411" s="16">
        <v>0.77369293370588899</v>
      </c>
      <c r="AI411" s="16">
        <v>5560133.1157963201</v>
      </c>
      <c r="AJ411" s="16">
        <v>1845345.74142408</v>
      </c>
      <c r="AK411" s="16">
        <v>3126207.5563685801</v>
      </c>
      <c r="AL411" s="16">
        <v>3126207.5563685801</v>
      </c>
      <c r="AM411" s="16">
        <v>3126207.5563685801</v>
      </c>
      <c r="AN411" s="16">
        <v>3126207.5563685801</v>
      </c>
      <c r="AO411" s="16">
        <v>3126207.5563685801</v>
      </c>
      <c r="AP411" s="16">
        <v>3126207.5563685801</v>
      </c>
      <c r="AQ411" s="16">
        <v>3126207.5563685801</v>
      </c>
      <c r="AR411" s="16">
        <v>3126207.5563685801</v>
      </c>
      <c r="AS411" s="16">
        <v>3126207.5563685801</v>
      </c>
      <c r="AT411" s="16">
        <v>3126207.5563685801</v>
      </c>
      <c r="AU411" s="16">
        <v>6551632.1491227997</v>
      </c>
      <c r="AV411" s="16">
        <v>6551632.1491227997</v>
      </c>
      <c r="AW411" s="16">
        <v>6551632.1491227997</v>
      </c>
      <c r="AX411" s="16">
        <v>6551632.1491227997</v>
      </c>
      <c r="AY411" s="16">
        <v>6551632.1491227997</v>
      </c>
      <c r="AZ411" s="16">
        <v>6551632.1491227997</v>
      </c>
      <c r="BA411" s="16">
        <v>6551632.1491227997</v>
      </c>
      <c r="BB411" s="16">
        <v>6551632.1491227997</v>
      </c>
      <c r="BC411" s="16">
        <v>6551632.1491227997</v>
      </c>
      <c r="BD411" s="16">
        <v>6551632.1491227997</v>
      </c>
    </row>
    <row r="412" spans="1:56" x14ac:dyDescent="0.25">
      <c r="A412" s="16" t="s">
        <v>468</v>
      </c>
      <c r="B412" s="16">
        <v>13208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 t="s">
        <v>797</v>
      </c>
      <c r="N412" s="16" t="s">
        <v>806</v>
      </c>
      <c r="O412" s="16" t="s">
        <v>3</v>
      </c>
      <c r="P412" s="16">
        <v>13208</v>
      </c>
      <c r="Q412" s="16">
        <v>800000</v>
      </c>
      <c r="R412" s="16">
        <v>28133.477118120001</v>
      </c>
      <c r="S412" s="16">
        <v>4967371.9298245599</v>
      </c>
      <c r="T412" s="16">
        <v>4316445.8333333302</v>
      </c>
      <c r="U412" s="16">
        <v>650926.096491226</v>
      </c>
      <c r="V412" s="16">
        <v>0.131040337966844</v>
      </c>
      <c r="W412" s="16">
        <v>2041113.2782171301</v>
      </c>
      <c r="X412" s="16">
        <v>1461027.7346479699</v>
      </c>
      <c r="Y412" s="16">
        <v>580085.543569159</v>
      </c>
      <c r="Z412" s="16">
        <v>0.284200563368952</v>
      </c>
      <c r="AA412" s="16">
        <v>2003440.7894736801</v>
      </c>
      <c r="AB412" s="16">
        <v>1608884.78070175</v>
      </c>
      <c r="AC412" s="16">
        <v>394556.00877192902</v>
      </c>
      <c r="AD412" s="16">
        <v>0.19693919123788101</v>
      </c>
      <c r="AE412" s="16">
        <v>485658.37901290099</v>
      </c>
      <c r="AF412" s="16">
        <v>333984.86933575</v>
      </c>
      <c r="AG412" s="16">
        <v>151673.50967715</v>
      </c>
      <c r="AH412" s="16">
        <v>0.31230493744476501</v>
      </c>
      <c r="AI412" s="16">
        <v>358317.06645103899</v>
      </c>
      <c r="AJ412" s="16">
        <v>-70094.967440969602</v>
      </c>
      <c r="AK412" s="16">
        <v>485658.37901290099</v>
      </c>
      <c r="AL412" s="16">
        <v>485658.37901290099</v>
      </c>
      <c r="AM412" s="16">
        <v>485658.37901290099</v>
      </c>
      <c r="AN412" s="16">
        <v>485658.37901290099</v>
      </c>
      <c r="AO412" s="16">
        <v>485658.37901290099</v>
      </c>
      <c r="AP412" s="16">
        <v>485658.37901290099</v>
      </c>
      <c r="AQ412" s="16">
        <v>485658.37901290099</v>
      </c>
      <c r="AR412" s="16">
        <v>485658.37901290099</v>
      </c>
      <c r="AS412" s="16">
        <v>485658.37901290099</v>
      </c>
      <c r="AT412" s="16">
        <v>485658.37901290099</v>
      </c>
      <c r="AU412" s="16">
        <v>2003440.7894736801</v>
      </c>
      <c r="AV412" s="16">
        <v>2003440.7894736801</v>
      </c>
      <c r="AW412" s="16">
        <v>2003440.7894736801</v>
      </c>
      <c r="AX412" s="16">
        <v>2003440.7894736801</v>
      </c>
      <c r="AY412" s="16">
        <v>2003440.7894736801</v>
      </c>
      <c r="AZ412" s="16">
        <v>2003440.7894736801</v>
      </c>
      <c r="BA412" s="16">
        <v>2003440.7894736801</v>
      </c>
      <c r="BB412" s="16">
        <v>2003440.7894736801</v>
      </c>
      <c r="BC412" s="16">
        <v>2003440.7894736801</v>
      </c>
      <c r="BD412" s="16">
        <v>2003440.7894736801</v>
      </c>
    </row>
    <row r="413" spans="1:56" x14ac:dyDescent="0.25">
      <c r="A413" s="16" t="s">
        <v>149</v>
      </c>
      <c r="B413" s="16">
        <v>13211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 t="s">
        <v>797</v>
      </c>
      <c r="N413" s="16" t="s">
        <v>806</v>
      </c>
      <c r="O413" s="16" t="s">
        <v>3</v>
      </c>
      <c r="P413" s="16">
        <v>13211</v>
      </c>
      <c r="Q413" s="16">
        <v>800000</v>
      </c>
      <c r="R413" s="16">
        <v>30009.042259328002</v>
      </c>
      <c r="S413" s="16">
        <v>6273315.0877192896</v>
      </c>
      <c r="T413" s="16">
        <v>3504298.9912280599</v>
      </c>
      <c r="U413" s="16">
        <v>2769016.0964912199</v>
      </c>
      <c r="V413" s="16">
        <v>0.441395985658664</v>
      </c>
      <c r="W413" s="16">
        <v>21164011.4749147</v>
      </c>
      <c r="X413" s="16">
        <v>9261380.2005449794</v>
      </c>
      <c r="Y413" s="16">
        <v>11902631.2743697</v>
      </c>
      <c r="Z413" s="16">
        <v>0.56239958518628197</v>
      </c>
      <c r="AA413" s="16">
        <v>4872187.3684210498</v>
      </c>
      <c r="AB413" s="16">
        <v>2633519.1228070101</v>
      </c>
      <c r="AC413" s="16">
        <v>2238668.2456140299</v>
      </c>
      <c r="AD413" s="16">
        <v>0.45947909559552202</v>
      </c>
      <c r="AE413" s="16">
        <v>14214911.3906675</v>
      </c>
      <c r="AF413" s="16">
        <v>6200510.72445154</v>
      </c>
      <c r="AG413" s="16">
        <v>8014400.6662160195</v>
      </c>
      <c r="AH413" s="16">
        <v>0.56380236541450901</v>
      </c>
      <c r="AI413" s="16">
        <v>11594603.2321104</v>
      </c>
      <c r="AJ413" s="16">
        <v>7706372.6239566896</v>
      </c>
      <c r="AK413" s="16">
        <v>14214911.3906675</v>
      </c>
      <c r="AL413" s="16">
        <v>14214911.3906675</v>
      </c>
      <c r="AM413" s="16">
        <v>14214911.3906675</v>
      </c>
      <c r="AN413" s="16">
        <v>14214911.3906675</v>
      </c>
      <c r="AO413" s="16">
        <v>14214911.3906675</v>
      </c>
      <c r="AP413" s="16">
        <v>14214911.3906675</v>
      </c>
      <c r="AQ413" s="16">
        <v>14214911.3906675</v>
      </c>
      <c r="AR413" s="16">
        <v>14214911.3906675</v>
      </c>
      <c r="AS413" s="16">
        <v>14214911.3906675</v>
      </c>
      <c r="AT413" s="16">
        <v>14214911.3906675</v>
      </c>
      <c r="AU413" s="16">
        <v>4872187.3684210498</v>
      </c>
      <c r="AV413" s="16">
        <v>4872187.3684210498</v>
      </c>
      <c r="AW413" s="16">
        <v>4872187.3684210498</v>
      </c>
      <c r="AX413" s="16">
        <v>4872187.3684210498</v>
      </c>
      <c r="AY413" s="16">
        <v>4872187.3684210498</v>
      </c>
      <c r="AZ413" s="16">
        <v>4872187.3684210498</v>
      </c>
      <c r="BA413" s="16">
        <v>4872187.3684210498</v>
      </c>
      <c r="BB413" s="16">
        <v>4872187.3684210498</v>
      </c>
      <c r="BC413" s="16">
        <v>4872187.3684210498</v>
      </c>
      <c r="BD413" s="16">
        <v>4872187.3684210498</v>
      </c>
    </row>
    <row r="414" spans="1:56" x14ac:dyDescent="0.25">
      <c r="A414" s="16" t="s">
        <v>361</v>
      </c>
      <c r="B414" s="16">
        <v>13213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 t="s">
        <v>797</v>
      </c>
      <c r="N414" s="16" t="s">
        <v>806</v>
      </c>
      <c r="O414" s="16" t="s">
        <v>3</v>
      </c>
      <c r="P414" s="16">
        <v>13213</v>
      </c>
      <c r="Q414" s="16">
        <v>800000</v>
      </c>
      <c r="R414" s="16">
        <v>54391.389095031896</v>
      </c>
      <c r="S414" s="16">
        <v>18982452.456140298</v>
      </c>
      <c r="T414" s="16">
        <v>14173490.8771929</v>
      </c>
      <c r="U414" s="16">
        <v>4808961.5789473504</v>
      </c>
      <c r="V414" s="16">
        <v>0.25333721183069602</v>
      </c>
      <c r="W414" s="16">
        <v>16973852.515973501</v>
      </c>
      <c r="X414" s="16">
        <v>6536864.7192387301</v>
      </c>
      <c r="Y414" s="16">
        <v>10436987.7967347</v>
      </c>
      <c r="Z414" s="16">
        <v>0.61488620729518395</v>
      </c>
      <c r="AA414" s="16">
        <v>6131847.6754385903</v>
      </c>
      <c r="AB414" s="16">
        <v>4675095.9210526301</v>
      </c>
      <c r="AC414" s="16">
        <v>1456751.7543859601</v>
      </c>
      <c r="AD414" s="16">
        <v>0.23757141916963301</v>
      </c>
      <c r="AE414" s="16">
        <v>2531665.6680832501</v>
      </c>
      <c r="AF414" s="16">
        <v>1828212.4896714899</v>
      </c>
      <c r="AG414" s="16">
        <v>703453.17841176305</v>
      </c>
      <c r="AH414" s="16">
        <v>0.277861799557583</v>
      </c>
      <c r="AI414" s="16">
        <v>9889386.4076397493</v>
      </c>
      <c r="AJ414" s="16">
        <v>155851.78931673101</v>
      </c>
      <c r="AK414" s="16">
        <v>2531665.6680832501</v>
      </c>
      <c r="AL414" s="16">
        <v>2531665.6680832501</v>
      </c>
      <c r="AM414" s="16">
        <v>2531665.6680832501</v>
      </c>
      <c r="AN414" s="16">
        <v>2531665.6680832501</v>
      </c>
      <c r="AO414" s="16">
        <v>2531665.6680832501</v>
      </c>
      <c r="AP414" s="16">
        <v>2531665.6680832501</v>
      </c>
      <c r="AQ414" s="16">
        <v>2531665.6680832501</v>
      </c>
      <c r="AR414" s="16">
        <v>2531665.6680832501</v>
      </c>
      <c r="AS414" s="16">
        <v>2531665.6680832501</v>
      </c>
      <c r="AT414" s="16">
        <v>2531665.6680832501</v>
      </c>
      <c r="AU414" s="16">
        <v>6131847.6754385903</v>
      </c>
      <c r="AV414" s="16">
        <v>6131847.6754385903</v>
      </c>
      <c r="AW414" s="16">
        <v>6131847.6754385903</v>
      </c>
      <c r="AX414" s="16">
        <v>6131847.6754385903</v>
      </c>
      <c r="AY414" s="16">
        <v>6131847.6754385903</v>
      </c>
      <c r="AZ414" s="16">
        <v>6131847.6754385903</v>
      </c>
      <c r="BA414" s="16">
        <v>6131847.6754385903</v>
      </c>
      <c r="BB414" s="16">
        <v>6131847.6754385903</v>
      </c>
      <c r="BC414" s="16">
        <v>6131847.6754385903</v>
      </c>
      <c r="BD414" s="16">
        <v>6131847.6754385903</v>
      </c>
    </row>
    <row r="415" spans="1:56" x14ac:dyDescent="0.25">
      <c r="A415" s="16" t="s">
        <v>282</v>
      </c>
      <c r="B415" s="16">
        <v>13214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 t="s">
        <v>797</v>
      </c>
      <c r="N415" s="16" t="s">
        <v>806</v>
      </c>
      <c r="O415" s="16" t="s">
        <v>3</v>
      </c>
      <c r="P415" s="16">
        <v>13214</v>
      </c>
      <c r="Q415" s="16">
        <v>800000</v>
      </c>
      <c r="R415" s="16">
        <v>28133.477118120001</v>
      </c>
      <c r="S415" s="16">
        <v>6173075.1754385997</v>
      </c>
      <c r="T415" s="16">
        <v>3349809.9122806899</v>
      </c>
      <c r="U415" s="16">
        <v>2823265.2631579</v>
      </c>
      <c r="V415" s="16">
        <v>0.45735151167299798</v>
      </c>
      <c r="W415" s="16">
        <v>4650627.3217985304</v>
      </c>
      <c r="X415" s="16">
        <v>2036607.3583632801</v>
      </c>
      <c r="Y415" s="16">
        <v>2614019.9634352499</v>
      </c>
      <c r="Z415" s="16">
        <v>0.56207900194082505</v>
      </c>
      <c r="AA415" s="16">
        <v>4331819.9122807002</v>
      </c>
      <c r="AB415" s="16">
        <v>1985399.2105263099</v>
      </c>
      <c r="AC415" s="16">
        <v>2346420.70175438</v>
      </c>
      <c r="AD415" s="16">
        <v>0.54167087950777604</v>
      </c>
      <c r="AE415" s="16">
        <v>2403020.7350525199</v>
      </c>
      <c r="AF415" s="16">
        <v>1074943.7732713199</v>
      </c>
      <c r="AG415" s="16">
        <v>1328076.9617812</v>
      </c>
      <c r="AH415" s="16">
        <v>0.552669788657556</v>
      </c>
      <c r="AI415" s="16">
        <v>2342354.4863171298</v>
      </c>
      <c r="AJ415" s="16">
        <v>1056411.48466308</v>
      </c>
      <c r="AK415" s="16">
        <v>2403020.7350525199</v>
      </c>
      <c r="AL415" s="16">
        <v>2403020.7350525199</v>
      </c>
      <c r="AM415" s="16">
        <v>2403020.7350525199</v>
      </c>
      <c r="AN415" s="16">
        <v>2403020.7350525199</v>
      </c>
      <c r="AO415" s="16">
        <v>2403020.7350525199</v>
      </c>
      <c r="AP415" s="16">
        <v>2403020.7350525199</v>
      </c>
      <c r="AQ415" s="16">
        <v>2403020.7350525199</v>
      </c>
      <c r="AR415" s="16">
        <v>2403020.7350525199</v>
      </c>
      <c r="AS415" s="16">
        <v>2403020.7350525199</v>
      </c>
      <c r="AT415" s="16">
        <v>2403020.7350525199</v>
      </c>
      <c r="AU415" s="16">
        <v>4331819.9122807002</v>
      </c>
      <c r="AV415" s="16">
        <v>4331819.9122807002</v>
      </c>
      <c r="AW415" s="16">
        <v>4331819.9122807002</v>
      </c>
      <c r="AX415" s="16">
        <v>4331819.9122807002</v>
      </c>
      <c r="AY415" s="16">
        <v>4331819.9122807002</v>
      </c>
      <c r="AZ415" s="16">
        <v>4331819.9122807002</v>
      </c>
      <c r="BA415" s="16">
        <v>4331819.9122807002</v>
      </c>
      <c r="BB415" s="16">
        <v>4331819.9122807002</v>
      </c>
      <c r="BC415" s="16">
        <v>4331819.9122807002</v>
      </c>
      <c r="BD415" s="16">
        <v>4331819.9122807002</v>
      </c>
    </row>
    <row r="416" spans="1:56" x14ac:dyDescent="0.25">
      <c r="A416" s="16" t="s">
        <v>810</v>
      </c>
      <c r="B416" s="16">
        <v>13215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 t="s">
        <v>797</v>
      </c>
      <c r="N416" s="16" t="s">
        <v>806</v>
      </c>
      <c r="O416" s="16" t="s">
        <v>3</v>
      </c>
      <c r="P416" s="16">
        <v>13215</v>
      </c>
      <c r="Q416" s="16">
        <v>800000</v>
      </c>
      <c r="R416" s="16">
        <v>28133.477118120001</v>
      </c>
      <c r="S416" s="16">
        <v>46.9298245614035</v>
      </c>
      <c r="T416" s="16">
        <v>46.9298245614035</v>
      </c>
      <c r="U416" s="16">
        <v>0</v>
      </c>
      <c r="V416" s="16">
        <v>0</v>
      </c>
      <c r="W416" s="16">
        <v>74.650947199506007</v>
      </c>
      <c r="X416" s="16">
        <v>74.650947199506007</v>
      </c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0</v>
      </c>
      <c r="AG416" s="16">
        <v>0</v>
      </c>
      <c r="AH416" s="16">
        <v>0</v>
      </c>
      <c r="AI416" s="16">
        <v>-137693.47711812</v>
      </c>
      <c r="AJ416" s="16">
        <v>-137693.47711812</v>
      </c>
      <c r="AK416" s="16">
        <v>0</v>
      </c>
      <c r="AL416" s="16">
        <v>0</v>
      </c>
      <c r="AM416" s="16">
        <v>0</v>
      </c>
      <c r="AN416" s="16">
        <v>0</v>
      </c>
      <c r="AO416" s="16">
        <v>0</v>
      </c>
      <c r="AP416" s="16">
        <v>0</v>
      </c>
      <c r="AQ416" s="16">
        <v>0</v>
      </c>
      <c r="AR416" s="16">
        <v>0</v>
      </c>
      <c r="AS416" s="16">
        <v>0</v>
      </c>
      <c r="AT416" s="16">
        <v>0</v>
      </c>
      <c r="AU416" s="16">
        <v>0</v>
      </c>
      <c r="AV416" s="16">
        <v>0</v>
      </c>
      <c r="AW416" s="16">
        <v>0</v>
      </c>
      <c r="AX416" s="16">
        <v>0</v>
      </c>
      <c r="AY416" s="16">
        <v>0</v>
      </c>
      <c r="AZ416" s="16">
        <v>0</v>
      </c>
      <c r="BA416" s="16">
        <v>0</v>
      </c>
      <c r="BB416" s="16">
        <v>0</v>
      </c>
      <c r="BC416" s="16">
        <v>0</v>
      </c>
      <c r="BD416" s="16">
        <v>0</v>
      </c>
    </row>
    <row r="417" spans="1:56" x14ac:dyDescent="0.25">
      <c r="A417" s="16" t="s">
        <v>626</v>
      </c>
      <c r="B417" s="16">
        <v>13217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 t="s">
        <v>797</v>
      </c>
      <c r="N417" s="16" t="s">
        <v>806</v>
      </c>
      <c r="O417" s="16" t="s">
        <v>3</v>
      </c>
      <c r="P417" s="16">
        <v>13217</v>
      </c>
      <c r="Q417" s="16">
        <v>800000</v>
      </c>
      <c r="R417" s="16">
        <v>28133.477118120001</v>
      </c>
      <c r="S417" s="16">
        <v>5652571.7543859603</v>
      </c>
      <c r="T417" s="16">
        <v>5117529.7368420996</v>
      </c>
      <c r="U417" s="16">
        <v>535042.01754385896</v>
      </c>
      <c r="V417" s="16">
        <v>9.4654617542662398E-2</v>
      </c>
      <c r="W417" s="16">
        <v>5146303.7357257996</v>
      </c>
      <c r="X417" s="16">
        <v>3435436.1854372201</v>
      </c>
      <c r="Y417" s="16">
        <v>1710867.5502885799</v>
      </c>
      <c r="Z417" s="16">
        <v>0.332445894790796</v>
      </c>
      <c r="AA417" s="16">
        <v>2946281.2280701702</v>
      </c>
      <c r="AB417" s="16">
        <v>2946281.2280701702</v>
      </c>
      <c r="AC417" s="16">
        <v>0</v>
      </c>
      <c r="AD417" s="16">
        <v>0</v>
      </c>
      <c r="AE417" s="16">
        <v>472596.89997883898</v>
      </c>
      <c r="AF417" s="16">
        <v>472596.89997883898</v>
      </c>
      <c r="AG417" s="16">
        <v>0</v>
      </c>
      <c r="AH417" s="16">
        <v>0</v>
      </c>
      <c r="AI417" s="16">
        <v>1489485.0731704601</v>
      </c>
      <c r="AJ417" s="16">
        <v>-221382.47711812</v>
      </c>
      <c r="AK417" s="16">
        <v>472596.89997883898</v>
      </c>
      <c r="AL417" s="16">
        <v>472596.89997883898</v>
      </c>
      <c r="AM417" s="16">
        <v>472596.89997883898</v>
      </c>
      <c r="AN417" s="16">
        <v>472596.89997883898</v>
      </c>
      <c r="AO417" s="16">
        <v>472596.89997883898</v>
      </c>
      <c r="AP417" s="16">
        <v>472596.89997883898</v>
      </c>
      <c r="AQ417" s="16">
        <v>472596.89997883898</v>
      </c>
      <c r="AR417" s="16">
        <v>472596.89997883898</v>
      </c>
      <c r="AS417" s="16">
        <v>472596.89997883898</v>
      </c>
      <c r="AT417" s="16">
        <v>472596.89997883898</v>
      </c>
      <c r="AU417" s="16">
        <v>2946281.2280701702</v>
      </c>
      <c r="AV417" s="16">
        <v>2946281.2280701702</v>
      </c>
      <c r="AW417" s="16">
        <v>2946281.2280701702</v>
      </c>
      <c r="AX417" s="16">
        <v>2946281.2280701702</v>
      </c>
      <c r="AY417" s="16">
        <v>2946281.2280701702</v>
      </c>
      <c r="AZ417" s="16">
        <v>2946281.2280701702</v>
      </c>
      <c r="BA417" s="16">
        <v>2946281.2280701702</v>
      </c>
      <c r="BB417" s="16">
        <v>2946281.2280701702</v>
      </c>
      <c r="BC417" s="16">
        <v>2946281.2280701702</v>
      </c>
      <c r="BD417" s="16">
        <v>2946281.2280701702</v>
      </c>
    </row>
    <row r="418" spans="1:56" x14ac:dyDescent="0.25">
      <c r="A418" s="16" t="s">
        <v>335</v>
      </c>
      <c r="B418" s="16">
        <v>13219</v>
      </c>
      <c r="C418" s="16">
        <v>0</v>
      </c>
      <c r="D418" s="16">
        <v>0</v>
      </c>
      <c r="E418" s="16">
        <v>0</v>
      </c>
      <c r="F418" s="16">
        <v>0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 t="s">
        <v>797</v>
      </c>
      <c r="N418" s="16" t="s">
        <v>806</v>
      </c>
      <c r="O418" s="16" t="s">
        <v>3</v>
      </c>
      <c r="P418" s="16">
        <v>13219</v>
      </c>
      <c r="Q418" s="16">
        <v>800000</v>
      </c>
      <c r="R418" s="16">
        <v>28133.477118120001</v>
      </c>
      <c r="S418" s="16">
        <v>10958960.7017543</v>
      </c>
      <c r="T418" s="16">
        <v>7452498.6403508596</v>
      </c>
      <c r="U418" s="16">
        <v>3506462.0614035102</v>
      </c>
      <c r="V418" s="16">
        <v>0.319963010802856</v>
      </c>
      <c r="W418" s="16">
        <v>7260245.4787607901</v>
      </c>
      <c r="X418" s="16">
        <v>3775342.7083106199</v>
      </c>
      <c r="Y418" s="16">
        <v>3484902.7704501599</v>
      </c>
      <c r="Z418" s="16">
        <v>0.47999792577881001</v>
      </c>
      <c r="AA418" s="16">
        <v>4136871.7543859598</v>
      </c>
      <c r="AB418" s="16">
        <v>2255855.6140350802</v>
      </c>
      <c r="AC418" s="16">
        <v>1881016.1403508701</v>
      </c>
      <c r="AD418" s="16">
        <v>0.45469529925760899</v>
      </c>
      <c r="AE418" s="16">
        <v>815697.38837939198</v>
      </c>
      <c r="AF418" s="16">
        <v>411750.06656466803</v>
      </c>
      <c r="AG418" s="16">
        <v>403947.32181472302</v>
      </c>
      <c r="AH418" s="16">
        <v>0.495217132688479</v>
      </c>
      <c r="AI418" s="16">
        <v>3347209.2933320398</v>
      </c>
      <c r="AJ418" s="16">
        <v>266253.84469660302</v>
      </c>
      <c r="AK418" s="16">
        <v>815697.38837939198</v>
      </c>
      <c r="AL418" s="16">
        <v>815697.38837939198</v>
      </c>
      <c r="AM418" s="16">
        <v>815697.38837939198</v>
      </c>
      <c r="AN418" s="16">
        <v>815697.38837939198</v>
      </c>
      <c r="AO418" s="16">
        <v>815697.38837939198</v>
      </c>
      <c r="AP418" s="16">
        <v>815697.38837939198</v>
      </c>
      <c r="AQ418" s="16">
        <v>815697.38837939198</v>
      </c>
      <c r="AR418" s="16">
        <v>815697.38837939198</v>
      </c>
      <c r="AS418" s="16">
        <v>815697.38837939198</v>
      </c>
      <c r="AT418" s="16">
        <v>815697.38837939198</v>
      </c>
      <c r="AU418" s="16">
        <v>4136871.7543859598</v>
      </c>
      <c r="AV418" s="16">
        <v>4136871.7543859598</v>
      </c>
      <c r="AW418" s="16">
        <v>4136871.7543859598</v>
      </c>
      <c r="AX418" s="16">
        <v>4136871.7543859598</v>
      </c>
      <c r="AY418" s="16">
        <v>4136871.7543859598</v>
      </c>
      <c r="AZ418" s="16">
        <v>4136871.7543859598</v>
      </c>
      <c r="BA418" s="16">
        <v>4136871.7543859598</v>
      </c>
      <c r="BB418" s="16">
        <v>4136871.7543859598</v>
      </c>
      <c r="BC418" s="16">
        <v>4136871.7543859598</v>
      </c>
      <c r="BD418" s="16">
        <v>4136871.7543859598</v>
      </c>
    </row>
    <row r="419" spans="1:56" x14ac:dyDescent="0.25">
      <c r="A419" s="16" t="s">
        <v>483</v>
      </c>
      <c r="B419" s="16">
        <v>13220</v>
      </c>
      <c r="C419" s="16">
        <v>0</v>
      </c>
      <c r="D419" s="16">
        <v>0</v>
      </c>
      <c r="E419" s="16">
        <v>0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 t="s">
        <v>797</v>
      </c>
      <c r="N419" s="16" t="s">
        <v>806</v>
      </c>
      <c r="O419" s="16" t="s">
        <v>3</v>
      </c>
      <c r="P419" s="16">
        <v>13220</v>
      </c>
      <c r="Q419" s="16">
        <v>800000</v>
      </c>
      <c r="R419" s="16">
        <v>28133.477118120001</v>
      </c>
      <c r="S419" s="16">
        <v>5610321.9736842103</v>
      </c>
      <c r="T419" s="16">
        <v>4803619.3421052601</v>
      </c>
      <c r="U419" s="16">
        <v>806702.63157894695</v>
      </c>
      <c r="V419" s="16">
        <v>0.14378900807527001</v>
      </c>
      <c r="W419" s="16">
        <v>4329218.8407293698</v>
      </c>
      <c r="X419" s="16">
        <v>2581934.3070153999</v>
      </c>
      <c r="Y419" s="16">
        <v>1747284.5337139701</v>
      </c>
      <c r="Z419" s="16">
        <v>0.403602727881409</v>
      </c>
      <c r="AA419" s="16">
        <v>327041.052631578</v>
      </c>
      <c r="AB419" s="16">
        <v>222947.63157894701</v>
      </c>
      <c r="AC419" s="16">
        <v>104093.42105263101</v>
      </c>
      <c r="AD419" s="16">
        <v>0.31828854578050703</v>
      </c>
      <c r="AE419" s="16">
        <v>233611.43888274801</v>
      </c>
      <c r="AF419" s="16">
        <v>111699.16844663001</v>
      </c>
      <c r="AG419" s="16">
        <v>121912.27043611799</v>
      </c>
      <c r="AH419" s="16">
        <v>0.52185916502704699</v>
      </c>
      <c r="AI419" s="16">
        <v>1461753.05659585</v>
      </c>
      <c r="AJ419" s="16">
        <v>-163619.20668200101</v>
      </c>
      <c r="AK419" s="16">
        <v>233611.43888274801</v>
      </c>
      <c r="AL419" s="16">
        <v>233611.43888274801</v>
      </c>
      <c r="AM419" s="16">
        <v>233611.43888274801</v>
      </c>
      <c r="AN419" s="16">
        <v>233611.43888274801</v>
      </c>
      <c r="AO419" s="16">
        <v>233611.43888274801</v>
      </c>
      <c r="AP419" s="16">
        <v>233611.43888274801</v>
      </c>
      <c r="AQ419" s="16">
        <v>233611.43888274801</v>
      </c>
      <c r="AR419" s="16">
        <v>233611.43888274801</v>
      </c>
      <c r="AS419" s="16">
        <v>233611.43888274801</v>
      </c>
      <c r="AT419" s="16">
        <v>233611.43888274801</v>
      </c>
      <c r="AU419" s="16">
        <v>327041.052631578</v>
      </c>
      <c r="AV419" s="16">
        <v>327041.052631578</v>
      </c>
      <c r="AW419" s="16">
        <v>327041.052631578</v>
      </c>
      <c r="AX419" s="16">
        <v>327041.052631578</v>
      </c>
      <c r="AY419" s="16">
        <v>327041.052631578</v>
      </c>
      <c r="AZ419" s="16">
        <v>327041.052631578</v>
      </c>
      <c r="BA419" s="16">
        <v>327041.052631578</v>
      </c>
      <c r="BB419" s="16">
        <v>327041.052631578</v>
      </c>
      <c r="BC419" s="16">
        <v>327041.052631578</v>
      </c>
      <c r="BD419" s="16">
        <v>327041.052631578</v>
      </c>
    </row>
    <row r="420" spans="1:56" x14ac:dyDescent="0.25">
      <c r="A420" s="16" t="s">
        <v>160</v>
      </c>
      <c r="B420" s="16">
        <v>13221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 t="s">
        <v>797</v>
      </c>
      <c r="N420" s="16" t="s">
        <v>806</v>
      </c>
      <c r="O420" s="16" t="s">
        <v>3</v>
      </c>
      <c r="P420" s="16">
        <v>13221</v>
      </c>
      <c r="Q420" s="16">
        <v>800000</v>
      </c>
      <c r="R420" s="16">
        <v>52515.8239538239</v>
      </c>
      <c r="S420" s="16">
        <v>17318639.912280601</v>
      </c>
      <c r="T420" s="16">
        <v>5871135.13157894</v>
      </c>
      <c r="U420" s="16">
        <v>11447504.780701701</v>
      </c>
      <c r="V420" s="16">
        <v>0.66099329039021604</v>
      </c>
      <c r="W420" s="16">
        <v>18055812.562891401</v>
      </c>
      <c r="X420" s="16">
        <v>4698005.9927484803</v>
      </c>
      <c r="Y420" s="16">
        <v>13357806.570142901</v>
      </c>
      <c r="Z420" s="16">
        <v>0.73980644867770196</v>
      </c>
      <c r="AA420" s="16">
        <v>13443904.999999899</v>
      </c>
      <c r="AB420" s="16">
        <v>3413981.66666666</v>
      </c>
      <c r="AC420" s="16">
        <v>10029923.3333333</v>
      </c>
      <c r="AD420" s="16">
        <v>0.74605729014994704</v>
      </c>
      <c r="AE420" s="16">
        <v>12385623.198292401</v>
      </c>
      <c r="AF420" s="16">
        <v>3126005.8377548801</v>
      </c>
      <c r="AG420" s="16">
        <v>9259617.3605375905</v>
      </c>
      <c r="AH420" s="16">
        <v>0.747610129283939</v>
      </c>
      <c r="AI420" s="16">
        <v>12825753.746189101</v>
      </c>
      <c r="AJ420" s="16">
        <v>8727564.5365837608</v>
      </c>
      <c r="AK420" s="16">
        <v>12385623.198292401</v>
      </c>
      <c r="AL420" s="16">
        <v>12385623.198292401</v>
      </c>
      <c r="AM420" s="16">
        <v>12385623.198292401</v>
      </c>
      <c r="AN420" s="16">
        <v>12385623.198292401</v>
      </c>
      <c r="AO420" s="16">
        <v>12385623.198292401</v>
      </c>
      <c r="AP420" s="16">
        <v>12385623.198292401</v>
      </c>
      <c r="AQ420" s="16">
        <v>12385623.198292401</v>
      </c>
      <c r="AR420" s="16">
        <v>12385623.198292401</v>
      </c>
      <c r="AS420" s="16">
        <v>12385623.198292401</v>
      </c>
      <c r="AT420" s="16">
        <v>12385623.198292401</v>
      </c>
      <c r="AU420" s="16">
        <v>13443904.999999899</v>
      </c>
      <c r="AV420" s="16">
        <v>13443904.999999899</v>
      </c>
      <c r="AW420" s="16">
        <v>13443904.999999899</v>
      </c>
      <c r="AX420" s="16">
        <v>13443904.999999899</v>
      </c>
      <c r="AY420" s="16">
        <v>13443904.999999899</v>
      </c>
      <c r="AZ420" s="16">
        <v>13443904.999999899</v>
      </c>
      <c r="BA420" s="16">
        <v>13443904.999999899</v>
      </c>
      <c r="BB420" s="16">
        <v>13443904.999999899</v>
      </c>
      <c r="BC420" s="16">
        <v>13443904.999999899</v>
      </c>
      <c r="BD420" s="16">
        <v>13443904.999999899</v>
      </c>
    </row>
    <row r="421" spans="1:56" x14ac:dyDescent="0.25">
      <c r="A421" s="16" t="s">
        <v>627</v>
      </c>
      <c r="B421" s="16">
        <v>13222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 t="s">
        <v>797</v>
      </c>
      <c r="N421" s="16" t="s">
        <v>806</v>
      </c>
      <c r="O421" s="16" t="s">
        <v>3</v>
      </c>
      <c r="P421" s="16">
        <v>13222</v>
      </c>
      <c r="Q421" s="16">
        <v>800000</v>
      </c>
      <c r="R421" s="16">
        <v>28133.477118120001</v>
      </c>
      <c r="S421" s="16">
        <v>1494702.4561403501</v>
      </c>
      <c r="T421" s="16">
        <v>1337948.9912280701</v>
      </c>
      <c r="U421" s="16">
        <v>156753.46491228</v>
      </c>
      <c r="V421" s="16">
        <v>0.104872688385789</v>
      </c>
      <c r="W421" s="16">
        <v>2195578.9261644501</v>
      </c>
      <c r="X421" s="16">
        <v>1799655.3193651601</v>
      </c>
      <c r="Y421" s="16">
        <v>395923.606799289</v>
      </c>
      <c r="Z421" s="16">
        <v>0.180327658496406</v>
      </c>
      <c r="AA421" s="16">
        <v>264636.14035087702</v>
      </c>
      <c r="AB421" s="16">
        <v>264636.14035087702</v>
      </c>
      <c r="AC421" s="16">
        <v>0</v>
      </c>
      <c r="AD421" s="16">
        <v>0</v>
      </c>
      <c r="AE421" s="16">
        <v>297492.22202319599</v>
      </c>
      <c r="AF421" s="16">
        <v>297492.22202319599</v>
      </c>
      <c r="AG421" s="16">
        <v>0</v>
      </c>
      <c r="AH421" s="16">
        <v>0</v>
      </c>
      <c r="AI421" s="16">
        <v>258230.129681169</v>
      </c>
      <c r="AJ421" s="16">
        <v>-137693.47711812</v>
      </c>
      <c r="AK421" s="16">
        <v>297492.22202319599</v>
      </c>
      <c r="AL421" s="16">
        <v>297492.22202319599</v>
      </c>
      <c r="AM421" s="16">
        <v>297492.22202319599</v>
      </c>
      <c r="AN421" s="16">
        <v>297492.22202319599</v>
      </c>
      <c r="AO421" s="16">
        <v>297492.22202319599</v>
      </c>
      <c r="AP421" s="16">
        <v>297492.22202319599</v>
      </c>
      <c r="AQ421" s="16">
        <v>297492.22202319599</v>
      </c>
      <c r="AR421" s="16">
        <v>297492.22202319599</v>
      </c>
      <c r="AS421" s="16">
        <v>297492.22202319599</v>
      </c>
      <c r="AT421" s="16">
        <v>297492.22202319599</v>
      </c>
      <c r="AU421" s="16">
        <v>264636.14035087702</v>
      </c>
      <c r="AV421" s="16">
        <v>264636.14035087702</v>
      </c>
      <c r="AW421" s="16">
        <v>264636.14035087702</v>
      </c>
      <c r="AX421" s="16">
        <v>264636.14035087702</v>
      </c>
      <c r="AY421" s="16">
        <v>264636.14035087702</v>
      </c>
      <c r="AZ421" s="16">
        <v>264636.14035087702</v>
      </c>
      <c r="BA421" s="16">
        <v>264636.14035087702</v>
      </c>
      <c r="BB421" s="16">
        <v>264636.14035087702</v>
      </c>
      <c r="BC421" s="16">
        <v>264636.14035087702</v>
      </c>
      <c r="BD421" s="16">
        <v>264636.14035087702</v>
      </c>
    </row>
    <row r="422" spans="1:56" x14ac:dyDescent="0.25">
      <c r="A422" s="16" t="s">
        <v>398</v>
      </c>
      <c r="B422" s="16">
        <v>13223</v>
      </c>
      <c r="C422" s="16">
        <v>0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 t="s">
        <v>797</v>
      </c>
      <c r="N422" s="16" t="s">
        <v>806</v>
      </c>
      <c r="O422" s="16" t="s">
        <v>3</v>
      </c>
      <c r="P422" s="16">
        <v>13223</v>
      </c>
      <c r="Q422" s="16">
        <v>800000</v>
      </c>
      <c r="R422" s="16">
        <v>28133.477118120001</v>
      </c>
      <c r="S422" s="16">
        <v>2930942.5877192901</v>
      </c>
      <c r="T422" s="16">
        <v>2545093.6403508699</v>
      </c>
      <c r="U422" s="16">
        <v>385848.94736842101</v>
      </c>
      <c r="V422" s="16">
        <v>0.13164670948695301</v>
      </c>
      <c r="W422" s="16">
        <v>5589871.8392678304</v>
      </c>
      <c r="X422" s="16">
        <v>3566377.0704535898</v>
      </c>
      <c r="Y422" s="16">
        <v>2023494.7688142399</v>
      </c>
      <c r="Z422" s="16">
        <v>0.36199305225561001</v>
      </c>
      <c r="AA422" s="16">
        <v>152946.271929824</v>
      </c>
      <c r="AB422" s="16">
        <v>151248.90350877101</v>
      </c>
      <c r="AC422" s="16">
        <v>1697.3684210526101</v>
      </c>
      <c r="AD422" s="16">
        <v>1.1097808397915E-2</v>
      </c>
      <c r="AE422" s="16">
        <v>613639.07219965104</v>
      </c>
      <c r="AF422" s="16">
        <v>249452.36481740201</v>
      </c>
      <c r="AG422" s="16">
        <v>364186.70738224802</v>
      </c>
      <c r="AH422" s="16">
        <v>0.59348682944321696</v>
      </c>
      <c r="AI422" s="16">
        <v>1841617.2916961201</v>
      </c>
      <c r="AJ422" s="16">
        <v>182309.23026412801</v>
      </c>
      <c r="AK422" s="16">
        <v>613639.07219965104</v>
      </c>
      <c r="AL422" s="16">
        <v>613639.07219965104</v>
      </c>
      <c r="AM422" s="16">
        <v>613639.07219965104</v>
      </c>
      <c r="AN422" s="16">
        <v>613639.07219965104</v>
      </c>
      <c r="AO422" s="16">
        <v>613639.07219965104</v>
      </c>
      <c r="AP422" s="16">
        <v>613639.07219965104</v>
      </c>
      <c r="AQ422" s="16">
        <v>613639.07219965104</v>
      </c>
      <c r="AR422" s="16">
        <v>613639.07219965104</v>
      </c>
      <c r="AS422" s="16">
        <v>613639.07219965104</v>
      </c>
      <c r="AT422" s="16">
        <v>613639.07219965104</v>
      </c>
      <c r="AU422" s="16">
        <v>152946.271929824</v>
      </c>
      <c r="AV422" s="16">
        <v>152946.271929824</v>
      </c>
      <c r="AW422" s="16">
        <v>152946.271929824</v>
      </c>
      <c r="AX422" s="16">
        <v>152946.271929824</v>
      </c>
      <c r="AY422" s="16">
        <v>152946.271929824</v>
      </c>
      <c r="AZ422" s="16">
        <v>152946.271929824</v>
      </c>
      <c r="BA422" s="16">
        <v>152946.271929824</v>
      </c>
      <c r="BB422" s="16">
        <v>152946.271929824</v>
      </c>
      <c r="BC422" s="16">
        <v>152946.271929824</v>
      </c>
      <c r="BD422" s="16">
        <v>152946.271929824</v>
      </c>
    </row>
    <row r="423" spans="1:56" x14ac:dyDescent="0.25">
      <c r="A423" s="16" t="s">
        <v>493</v>
      </c>
      <c r="B423" s="16">
        <v>13224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 t="s">
        <v>797</v>
      </c>
      <c r="N423" s="16" t="s">
        <v>806</v>
      </c>
      <c r="O423" s="16" t="s">
        <v>3</v>
      </c>
      <c r="P423" s="16">
        <v>13224</v>
      </c>
      <c r="Q423" s="16">
        <v>800000</v>
      </c>
      <c r="R423" s="16">
        <v>48764.693671407898</v>
      </c>
      <c r="S423" s="16">
        <v>8529714.8245614097</v>
      </c>
      <c r="T423" s="16">
        <v>6015087.63157894</v>
      </c>
      <c r="U423" s="16">
        <v>2514627.1929824599</v>
      </c>
      <c r="V423" s="16">
        <v>0.29480788569174299</v>
      </c>
      <c r="W423" s="16">
        <v>7225755.5916844001</v>
      </c>
      <c r="X423" s="16">
        <v>2883536.69120791</v>
      </c>
      <c r="Y423" s="16">
        <v>4342218.9004764799</v>
      </c>
      <c r="Z423" s="16">
        <v>0.60093630975750501</v>
      </c>
      <c r="AA423" s="16">
        <v>1041258.11403508</v>
      </c>
      <c r="AB423" s="16">
        <v>1036984.4298245599</v>
      </c>
      <c r="AC423" s="16">
        <v>4273.6842105262904</v>
      </c>
      <c r="AD423" s="16">
        <v>4.1043466100493401E-3</v>
      </c>
      <c r="AE423" s="16">
        <v>191259.88077198601</v>
      </c>
      <c r="AF423" s="16">
        <v>94744.021870670098</v>
      </c>
      <c r="AG423" s="16">
        <v>96515.858901316693</v>
      </c>
      <c r="AH423" s="16">
        <v>0.50463201436572802</v>
      </c>
      <c r="AI423" s="16">
        <v>3847632.2068050802</v>
      </c>
      <c r="AJ423" s="16">
        <v>-398070.83477009099</v>
      </c>
      <c r="AK423" s="16">
        <v>191259.88077198601</v>
      </c>
      <c r="AL423" s="16">
        <v>191259.88077198601</v>
      </c>
      <c r="AM423" s="16">
        <v>191259.88077198601</v>
      </c>
      <c r="AN423" s="16">
        <v>191259.88077198601</v>
      </c>
      <c r="AO423" s="16">
        <v>191259.88077198601</v>
      </c>
      <c r="AP423" s="16">
        <v>191259.88077198601</v>
      </c>
      <c r="AQ423" s="16">
        <v>191259.88077198601</v>
      </c>
      <c r="AR423" s="16">
        <v>191259.88077198601</v>
      </c>
      <c r="AS423" s="16">
        <v>191259.88077198601</v>
      </c>
      <c r="AT423" s="16">
        <v>191259.88077198601</v>
      </c>
      <c r="AU423" s="16">
        <v>1041258.11403508</v>
      </c>
      <c r="AV423" s="16">
        <v>1041258.11403508</v>
      </c>
      <c r="AW423" s="16">
        <v>1041258.11403508</v>
      </c>
      <c r="AX423" s="16">
        <v>1041258.11403508</v>
      </c>
      <c r="AY423" s="16">
        <v>1041258.11403508</v>
      </c>
      <c r="AZ423" s="16">
        <v>1041258.11403508</v>
      </c>
      <c r="BA423" s="16">
        <v>1041258.11403508</v>
      </c>
      <c r="BB423" s="16">
        <v>1041258.11403508</v>
      </c>
      <c r="BC423" s="16">
        <v>1041258.11403508</v>
      </c>
      <c r="BD423" s="16">
        <v>1041258.11403508</v>
      </c>
    </row>
    <row r="424" spans="1:56" x14ac:dyDescent="0.25">
      <c r="A424" s="16" t="s">
        <v>530</v>
      </c>
      <c r="B424" s="16">
        <v>13225</v>
      </c>
      <c r="C424" s="16">
        <v>0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 t="s">
        <v>797</v>
      </c>
      <c r="N424" s="16" t="s">
        <v>806</v>
      </c>
      <c r="O424" s="16" t="s">
        <v>3</v>
      </c>
      <c r="P424" s="16">
        <v>13225</v>
      </c>
      <c r="Q424" s="16">
        <v>800000</v>
      </c>
      <c r="R424" s="16">
        <v>30009.042259328002</v>
      </c>
      <c r="S424" s="16">
        <v>5744975.70175438</v>
      </c>
      <c r="T424" s="16">
        <v>4216155.2192982398</v>
      </c>
      <c r="U424" s="16">
        <v>1528820.48245614</v>
      </c>
      <c r="V424" s="16">
        <v>0.266114351360838</v>
      </c>
      <c r="W424" s="16">
        <v>4572537.0803592103</v>
      </c>
      <c r="X424" s="16">
        <v>3014380.3888874599</v>
      </c>
      <c r="Y424" s="16">
        <v>1558156.6914717499</v>
      </c>
      <c r="Z424" s="16">
        <v>0.340764145612864</v>
      </c>
      <c r="AA424" s="16">
        <v>1054567.71929824</v>
      </c>
      <c r="AB424" s="16">
        <v>1050590.35087719</v>
      </c>
      <c r="AC424" s="16">
        <v>3977.3684210525798</v>
      </c>
      <c r="AD424" s="16">
        <v>3.77156283875187E-3</v>
      </c>
      <c r="AE424" s="16">
        <v>1313727.48042484</v>
      </c>
      <c r="AF424" s="16">
        <v>1259288.7324238501</v>
      </c>
      <c r="AG424" s="16">
        <v>54438.7480009887</v>
      </c>
      <c r="AH424" s="16">
        <v>4.14383871938067E-2</v>
      </c>
      <c r="AI424" s="16">
        <v>1249356.64921242</v>
      </c>
      <c r="AJ424" s="16">
        <v>-254361.29425833901</v>
      </c>
      <c r="AK424" s="16">
        <v>1313727.48042484</v>
      </c>
      <c r="AL424" s="16">
        <v>1313727.48042484</v>
      </c>
      <c r="AM424" s="16">
        <v>1313727.48042484</v>
      </c>
      <c r="AN424" s="16">
        <v>1313727.48042484</v>
      </c>
      <c r="AO424" s="16">
        <v>1313727.48042484</v>
      </c>
      <c r="AP424" s="16">
        <v>1313727.48042484</v>
      </c>
      <c r="AQ424" s="16">
        <v>1313727.48042484</v>
      </c>
      <c r="AR424" s="16">
        <v>1313727.48042484</v>
      </c>
      <c r="AS424" s="16">
        <v>1313727.48042484</v>
      </c>
      <c r="AT424" s="16">
        <v>1313727.48042484</v>
      </c>
      <c r="AU424" s="16">
        <v>1054567.71929824</v>
      </c>
      <c r="AV424" s="16">
        <v>1054567.71929824</v>
      </c>
      <c r="AW424" s="16">
        <v>1054567.71929824</v>
      </c>
      <c r="AX424" s="16">
        <v>1054567.71929824</v>
      </c>
      <c r="AY424" s="16">
        <v>1054567.71929824</v>
      </c>
      <c r="AZ424" s="16">
        <v>1054567.71929824</v>
      </c>
      <c r="BA424" s="16">
        <v>1054567.71929824</v>
      </c>
      <c r="BB424" s="16">
        <v>1054567.71929824</v>
      </c>
      <c r="BC424" s="16">
        <v>1054567.71929824</v>
      </c>
      <c r="BD424" s="16">
        <v>1054567.71929824</v>
      </c>
    </row>
    <row r="425" spans="1:56" x14ac:dyDescent="0.25">
      <c r="A425" s="16" t="s">
        <v>628</v>
      </c>
      <c r="B425" s="16">
        <v>13233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 t="s">
        <v>797</v>
      </c>
      <c r="N425" s="16" t="s">
        <v>806</v>
      </c>
      <c r="O425" s="16" t="s">
        <v>3</v>
      </c>
      <c r="P425" s="16">
        <v>13233</v>
      </c>
      <c r="Q425" s="16">
        <v>800000</v>
      </c>
      <c r="R425" s="16">
        <v>35635.737682951898</v>
      </c>
      <c r="S425" s="16">
        <v>935442.49999999895</v>
      </c>
      <c r="T425" s="16">
        <v>693186.09649122797</v>
      </c>
      <c r="U425" s="16">
        <v>242256.40350877101</v>
      </c>
      <c r="V425" s="16">
        <v>0.25897519463651802</v>
      </c>
      <c r="W425" s="16">
        <v>1136837.29482062</v>
      </c>
      <c r="X425" s="16">
        <v>717353.17671800905</v>
      </c>
      <c r="Y425" s="16">
        <v>419484.11810261599</v>
      </c>
      <c r="Z425" s="16">
        <v>0.368992220798671</v>
      </c>
      <c r="AA425" s="16">
        <v>196674.210526315</v>
      </c>
      <c r="AB425" s="16">
        <v>196674.210526315</v>
      </c>
      <c r="AC425" s="16">
        <v>0</v>
      </c>
      <c r="AD425" s="16">
        <v>0</v>
      </c>
      <c r="AE425" s="16">
        <v>134672.86661833001</v>
      </c>
      <c r="AF425" s="16">
        <v>134672.86661833001</v>
      </c>
      <c r="AG425" s="16">
        <v>0</v>
      </c>
      <c r="AH425" s="16">
        <v>0</v>
      </c>
      <c r="AI425" s="16">
        <v>56897.3804196645</v>
      </c>
      <c r="AJ425" s="16">
        <v>-362586.73768295097</v>
      </c>
      <c r="AK425" s="16">
        <v>134672.86661833001</v>
      </c>
      <c r="AL425" s="16">
        <v>134672.86661833001</v>
      </c>
      <c r="AM425" s="16">
        <v>134672.86661833001</v>
      </c>
      <c r="AN425" s="16">
        <v>134672.86661833001</v>
      </c>
      <c r="AO425" s="16">
        <v>134672.86661833001</v>
      </c>
      <c r="AP425" s="16">
        <v>134672.86661833001</v>
      </c>
      <c r="AQ425" s="16">
        <v>134672.86661833001</v>
      </c>
      <c r="AR425" s="16">
        <v>134672.86661833001</v>
      </c>
      <c r="AS425" s="16">
        <v>134672.86661833001</v>
      </c>
      <c r="AT425" s="16">
        <v>134672.86661833001</v>
      </c>
      <c r="AU425" s="16">
        <v>196674.210526315</v>
      </c>
      <c r="AV425" s="16">
        <v>196674.210526315</v>
      </c>
      <c r="AW425" s="16">
        <v>196674.210526315</v>
      </c>
      <c r="AX425" s="16">
        <v>196674.210526315</v>
      </c>
      <c r="AY425" s="16">
        <v>196674.210526315</v>
      </c>
      <c r="AZ425" s="16">
        <v>196674.210526315</v>
      </c>
      <c r="BA425" s="16">
        <v>196674.210526315</v>
      </c>
      <c r="BB425" s="16">
        <v>196674.210526315</v>
      </c>
      <c r="BC425" s="16">
        <v>196674.210526315</v>
      </c>
      <c r="BD425" s="16">
        <v>196674.210526315</v>
      </c>
    </row>
    <row r="426" spans="1:56" x14ac:dyDescent="0.25">
      <c r="A426" s="16" t="s">
        <v>245</v>
      </c>
      <c r="B426" s="16">
        <v>13235</v>
      </c>
      <c r="C426" s="16">
        <v>0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 t="s">
        <v>797</v>
      </c>
      <c r="N426" s="16" t="s">
        <v>806</v>
      </c>
      <c r="O426" s="16" t="s">
        <v>3</v>
      </c>
      <c r="P426" s="16">
        <v>13235</v>
      </c>
      <c r="Q426" s="16">
        <v>800000</v>
      </c>
      <c r="R426" s="16">
        <v>106907.213048855</v>
      </c>
      <c r="S426" s="16">
        <v>13241343.4649122</v>
      </c>
      <c r="T426" s="16">
        <v>3456456.88596491</v>
      </c>
      <c r="U426" s="16">
        <v>9784886.5789473597</v>
      </c>
      <c r="V426" s="16">
        <v>0.73896478894879103</v>
      </c>
      <c r="W426" s="16">
        <v>6736629.62124616</v>
      </c>
      <c r="X426" s="16">
        <v>1761477.5411228701</v>
      </c>
      <c r="Y426" s="16">
        <v>4975152.0801232802</v>
      </c>
      <c r="Z426" s="16">
        <v>0.73852243033111298</v>
      </c>
      <c r="AA426" s="16">
        <v>8535298.3771929797</v>
      </c>
      <c r="AB426" s="16">
        <v>1346041.66666666</v>
      </c>
      <c r="AC426" s="16">
        <v>7189256.7105263099</v>
      </c>
      <c r="AD426" s="16">
        <v>0.84229705779666697</v>
      </c>
      <c r="AE426" s="16">
        <v>2545130.25333734</v>
      </c>
      <c r="AF426" s="16">
        <v>445082.39500222099</v>
      </c>
      <c r="AG426" s="16">
        <v>2100047.8583351201</v>
      </c>
      <c r="AH426" s="16">
        <v>0.82512392266816104</v>
      </c>
      <c r="AI426" s="16">
        <v>3894339.8670744202</v>
      </c>
      <c r="AJ426" s="16">
        <v>1019235.6452862601</v>
      </c>
      <c r="AK426" s="16">
        <v>2545130.25333734</v>
      </c>
      <c r="AL426" s="16">
        <v>2545130.25333734</v>
      </c>
      <c r="AM426" s="16">
        <v>2545130.25333734</v>
      </c>
      <c r="AN426" s="16">
        <v>2545130.25333734</v>
      </c>
      <c r="AO426" s="16">
        <v>2545130.25333734</v>
      </c>
      <c r="AP426" s="16">
        <v>2545130.25333734</v>
      </c>
      <c r="AQ426" s="16">
        <v>2545130.25333734</v>
      </c>
      <c r="AR426" s="16">
        <v>2545130.25333734</v>
      </c>
      <c r="AS426" s="16">
        <v>2545130.25333734</v>
      </c>
      <c r="AT426" s="16">
        <v>2545130.25333734</v>
      </c>
      <c r="AU426" s="16">
        <v>8535298.3771929797</v>
      </c>
      <c r="AV426" s="16">
        <v>8535298.3771929797</v>
      </c>
      <c r="AW426" s="16">
        <v>8535298.3771929797</v>
      </c>
      <c r="AX426" s="16">
        <v>8535298.3771929797</v>
      </c>
      <c r="AY426" s="16">
        <v>8535298.3771929797</v>
      </c>
      <c r="AZ426" s="16">
        <v>8535298.3771929797</v>
      </c>
      <c r="BA426" s="16">
        <v>8535298.3771929797</v>
      </c>
      <c r="BB426" s="16">
        <v>8535298.3771929797</v>
      </c>
      <c r="BC426" s="16">
        <v>8535298.3771929797</v>
      </c>
      <c r="BD426" s="16">
        <v>8535298.3771929797</v>
      </c>
    </row>
    <row r="427" spans="1:56" x14ac:dyDescent="0.25">
      <c r="A427" s="16" t="s">
        <v>629</v>
      </c>
      <c r="B427" s="16">
        <v>13237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 t="s">
        <v>797</v>
      </c>
      <c r="N427" s="16" t="s">
        <v>806</v>
      </c>
      <c r="O427" s="16" t="s">
        <v>3</v>
      </c>
      <c r="P427" s="16">
        <v>13237</v>
      </c>
      <c r="Q427" s="16">
        <v>800000</v>
      </c>
      <c r="R427" s="16">
        <v>95653.822201607996</v>
      </c>
      <c r="S427" s="16">
        <v>2819075</v>
      </c>
      <c r="T427" s="16">
        <v>1479790.5263157799</v>
      </c>
      <c r="U427" s="16">
        <v>1339284.4736842101</v>
      </c>
      <c r="V427" s="16">
        <v>0.47507940501200202</v>
      </c>
      <c r="W427" s="16">
        <v>1670947.04019771</v>
      </c>
      <c r="X427" s="16">
        <v>409409.83259115502</v>
      </c>
      <c r="Y427" s="16">
        <v>1261537.2076065501</v>
      </c>
      <c r="Z427" s="16">
        <v>0.754983358094513</v>
      </c>
      <c r="AA427" s="16">
        <v>21175.307017543801</v>
      </c>
      <c r="AB427" s="16">
        <v>21175.307017543801</v>
      </c>
      <c r="AC427" s="16">
        <v>0</v>
      </c>
      <c r="AD427" s="16">
        <v>0</v>
      </c>
      <c r="AE427" s="16">
        <v>508.80314232775203</v>
      </c>
      <c r="AF427" s="16">
        <v>508.80314232775203</v>
      </c>
      <c r="AG427" s="16">
        <v>0</v>
      </c>
      <c r="AH427" s="16">
        <v>0</v>
      </c>
      <c r="AI427" s="16">
        <v>291772.38540494902</v>
      </c>
      <c r="AJ427" s="16">
        <v>-969764.82220160798</v>
      </c>
      <c r="AK427" s="16">
        <v>508.80314232775203</v>
      </c>
      <c r="AL427" s="16">
        <v>508.80314232775203</v>
      </c>
      <c r="AM427" s="16">
        <v>508.80314232775203</v>
      </c>
      <c r="AN427" s="16">
        <v>508.80314232775203</v>
      </c>
      <c r="AO427" s="16">
        <v>508.80314232775203</v>
      </c>
      <c r="AP427" s="16">
        <v>508.80314232775203</v>
      </c>
      <c r="AQ427" s="16">
        <v>508.80314232775203</v>
      </c>
      <c r="AR427" s="16">
        <v>508.80314232775203</v>
      </c>
      <c r="AS427" s="16">
        <v>508.80314232775203</v>
      </c>
      <c r="AT427" s="16">
        <v>508.80314232775203</v>
      </c>
      <c r="AU427" s="16">
        <v>21175.307017543801</v>
      </c>
      <c r="AV427" s="16">
        <v>21175.307017543801</v>
      </c>
      <c r="AW427" s="16">
        <v>21175.307017543801</v>
      </c>
      <c r="AX427" s="16">
        <v>21175.307017543801</v>
      </c>
      <c r="AY427" s="16">
        <v>21175.307017543801</v>
      </c>
      <c r="AZ427" s="16">
        <v>21175.307017543801</v>
      </c>
      <c r="BA427" s="16">
        <v>21175.307017543801</v>
      </c>
      <c r="BB427" s="16">
        <v>21175.307017543801</v>
      </c>
      <c r="BC427" s="16">
        <v>21175.307017543801</v>
      </c>
      <c r="BD427" s="16">
        <v>21175.307017543801</v>
      </c>
    </row>
    <row r="428" spans="1:56" x14ac:dyDescent="0.25">
      <c r="A428" s="16" t="s">
        <v>630</v>
      </c>
      <c r="B428" s="16">
        <v>13238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 t="s">
        <v>797</v>
      </c>
      <c r="N428" s="16" t="s">
        <v>806</v>
      </c>
      <c r="O428" s="16" t="s">
        <v>3</v>
      </c>
      <c r="P428" s="16">
        <v>13238</v>
      </c>
      <c r="Q428" s="16">
        <v>800000</v>
      </c>
      <c r="R428" s="16">
        <v>69395.910224695996</v>
      </c>
      <c r="S428" s="16">
        <v>1273857.1491228</v>
      </c>
      <c r="T428" s="16">
        <v>810982.938596491</v>
      </c>
      <c r="U428" s="16">
        <v>462874.21052631497</v>
      </c>
      <c r="V428" s="16">
        <v>0.36336429939970499</v>
      </c>
      <c r="W428" s="16">
        <v>1072779.99247049</v>
      </c>
      <c r="X428" s="16">
        <v>418270.65354402299</v>
      </c>
      <c r="Y428" s="16">
        <v>654509.33892647596</v>
      </c>
      <c r="Z428" s="16">
        <v>0.61010584045215999</v>
      </c>
      <c r="AA428" s="16">
        <v>6145.4824561403502</v>
      </c>
      <c r="AB428" s="16">
        <v>6145.4824561403502</v>
      </c>
      <c r="AC428" s="16">
        <v>0</v>
      </c>
      <c r="AD428" s="16">
        <v>0</v>
      </c>
      <c r="AE428" s="16">
        <v>98.121711107147405</v>
      </c>
      <c r="AF428" s="16">
        <v>98.121711107147405</v>
      </c>
      <c r="AG428" s="16">
        <v>0</v>
      </c>
      <c r="AH428" s="16">
        <v>0</v>
      </c>
      <c r="AI428" s="16">
        <v>-48167.571298219496</v>
      </c>
      <c r="AJ428" s="16">
        <v>-702676.91022469604</v>
      </c>
      <c r="AK428" s="16">
        <v>98.121711107147405</v>
      </c>
      <c r="AL428" s="16">
        <v>98.121711107147405</v>
      </c>
      <c r="AM428" s="16">
        <v>98.121711107147405</v>
      </c>
      <c r="AN428" s="16">
        <v>98.121711107147405</v>
      </c>
      <c r="AO428" s="16">
        <v>98.121711107147405</v>
      </c>
      <c r="AP428" s="16">
        <v>98.121711107147405</v>
      </c>
      <c r="AQ428" s="16">
        <v>98.121711107147405</v>
      </c>
      <c r="AR428" s="16">
        <v>98.121711107147405</v>
      </c>
      <c r="AS428" s="16">
        <v>98.121711107147405</v>
      </c>
      <c r="AT428" s="16">
        <v>98.121711107147405</v>
      </c>
      <c r="AU428" s="16">
        <v>6145.4824561403502</v>
      </c>
      <c r="AV428" s="16">
        <v>6145.4824561403502</v>
      </c>
      <c r="AW428" s="16">
        <v>6145.4824561403502</v>
      </c>
      <c r="AX428" s="16">
        <v>6145.4824561403502</v>
      </c>
      <c r="AY428" s="16">
        <v>6145.4824561403502</v>
      </c>
      <c r="AZ428" s="16">
        <v>6145.4824561403502</v>
      </c>
      <c r="BA428" s="16">
        <v>6145.4824561403502</v>
      </c>
      <c r="BB428" s="16">
        <v>6145.4824561403502</v>
      </c>
      <c r="BC428" s="16">
        <v>6145.4824561403502</v>
      </c>
      <c r="BD428" s="16">
        <v>6145.4824561403502</v>
      </c>
    </row>
    <row r="429" spans="1:56" x14ac:dyDescent="0.25">
      <c r="A429" s="16" t="s">
        <v>811</v>
      </c>
      <c r="B429" s="16">
        <v>13239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 t="s">
        <v>797</v>
      </c>
      <c r="N429" s="16" t="s">
        <v>806</v>
      </c>
      <c r="O429" s="16" t="s">
        <v>3</v>
      </c>
      <c r="P429" s="16">
        <v>13239</v>
      </c>
      <c r="Q429" s="16">
        <v>800000</v>
      </c>
      <c r="R429" s="16">
        <v>90027.126777983896</v>
      </c>
      <c r="S429" s="16">
        <v>81699.605263157893</v>
      </c>
      <c r="T429" s="16">
        <v>37067.368421052597</v>
      </c>
      <c r="U429" s="16">
        <v>44632.236842105202</v>
      </c>
      <c r="V429" s="16">
        <v>0.54629684804893397</v>
      </c>
      <c r="W429" s="16">
        <v>108113.661981001</v>
      </c>
      <c r="X429" s="16">
        <v>20362.592641596599</v>
      </c>
      <c r="Y429" s="16">
        <v>87751.069339404596</v>
      </c>
      <c r="Z429" s="16">
        <v>0.81165569393833903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>
        <v>0</v>
      </c>
      <c r="AG429" s="16">
        <v>0</v>
      </c>
      <c r="AH429" s="16">
        <v>0</v>
      </c>
      <c r="AI429" s="16">
        <v>-820893.05743857904</v>
      </c>
      <c r="AJ429" s="16">
        <v>-908644.12677798397</v>
      </c>
      <c r="AK429" s="16">
        <v>0</v>
      </c>
      <c r="AL429" s="16">
        <v>0</v>
      </c>
      <c r="AM429" s="16">
        <v>0</v>
      </c>
      <c r="AN429" s="16">
        <v>0</v>
      </c>
      <c r="AO429" s="16">
        <v>0</v>
      </c>
      <c r="AP429" s="16">
        <v>0</v>
      </c>
      <c r="AQ429" s="16">
        <v>0</v>
      </c>
      <c r="AR429" s="16">
        <v>0</v>
      </c>
      <c r="AS429" s="16">
        <v>0</v>
      </c>
      <c r="AT429" s="16">
        <v>0</v>
      </c>
      <c r="AU429" s="16">
        <v>0</v>
      </c>
      <c r="AV429" s="16">
        <v>0</v>
      </c>
      <c r="AW429" s="16">
        <v>0</v>
      </c>
      <c r="AX429" s="16">
        <v>0</v>
      </c>
      <c r="AY429" s="16">
        <v>0</v>
      </c>
      <c r="AZ429" s="16">
        <v>0</v>
      </c>
      <c r="BA429" s="16">
        <v>0</v>
      </c>
      <c r="BB429" s="16">
        <v>0</v>
      </c>
      <c r="BC429" s="16">
        <v>0</v>
      </c>
      <c r="BD429" s="16">
        <v>0</v>
      </c>
    </row>
    <row r="430" spans="1:56" x14ac:dyDescent="0.25">
      <c r="A430" s="16" t="s">
        <v>878</v>
      </c>
      <c r="B430" s="16">
        <v>13251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 t="s">
        <v>797</v>
      </c>
      <c r="N430" s="16" t="s">
        <v>806</v>
      </c>
      <c r="O430" s="16" t="s">
        <v>3</v>
      </c>
      <c r="P430" s="16">
        <v>13251</v>
      </c>
      <c r="Q430" s="16">
        <v>800000</v>
      </c>
      <c r="R430" s="16">
        <v>28133.477118120001</v>
      </c>
      <c r="S430" s="16">
        <v>982.58771929824502</v>
      </c>
      <c r="T430" s="16">
        <v>982.58771929824502</v>
      </c>
      <c r="U430" s="16">
        <v>0</v>
      </c>
      <c r="V430" s="16">
        <v>0</v>
      </c>
      <c r="W430" s="16">
        <v>284.09202424352702</v>
      </c>
      <c r="X430" s="16">
        <v>284.09202424352702</v>
      </c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  <c r="AE430" s="16">
        <v>0</v>
      </c>
      <c r="AF430" s="16">
        <v>0</v>
      </c>
      <c r="AG430" s="16">
        <v>0</v>
      </c>
      <c r="AH430" s="16">
        <v>0</v>
      </c>
      <c r="AI430" s="16">
        <v>-137693.47711812</v>
      </c>
      <c r="AJ430" s="16">
        <v>-137693.47711812</v>
      </c>
      <c r="AK430" s="16">
        <v>0</v>
      </c>
      <c r="AL430" s="16">
        <v>0</v>
      </c>
      <c r="AM430" s="16">
        <v>0</v>
      </c>
      <c r="AN430" s="16">
        <v>0</v>
      </c>
      <c r="AO430" s="16">
        <v>0</v>
      </c>
      <c r="AP430" s="16">
        <v>0</v>
      </c>
      <c r="AQ430" s="16">
        <v>0</v>
      </c>
      <c r="AR430" s="16">
        <v>0</v>
      </c>
      <c r="AS430" s="16">
        <v>0</v>
      </c>
      <c r="AT430" s="16">
        <v>0</v>
      </c>
      <c r="AU430" s="16">
        <v>0</v>
      </c>
      <c r="AV430" s="16">
        <v>0</v>
      </c>
      <c r="AW430" s="16">
        <v>0</v>
      </c>
      <c r="AX430" s="16">
        <v>0</v>
      </c>
      <c r="AY430" s="16">
        <v>0</v>
      </c>
      <c r="AZ430" s="16">
        <v>0</v>
      </c>
      <c r="BA430" s="16">
        <v>0</v>
      </c>
      <c r="BB430" s="16">
        <v>0</v>
      </c>
      <c r="BC430" s="16">
        <v>0</v>
      </c>
      <c r="BD430" s="16">
        <v>0</v>
      </c>
    </row>
    <row r="431" spans="1:56" x14ac:dyDescent="0.25">
      <c r="A431" s="16" t="s">
        <v>879</v>
      </c>
      <c r="B431" s="16">
        <v>13252</v>
      </c>
      <c r="C431" s="16">
        <v>0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 t="s">
        <v>797</v>
      </c>
      <c r="N431" s="16" t="s">
        <v>806</v>
      </c>
      <c r="O431" s="16" t="s">
        <v>3</v>
      </c>
      <c r="P431" s="16">
        <v>13252</v>
      </c>
      <c r="Q431" s="16">
        <v>800000</v>
      </c>
      <c r="R431" s="16">
        <v>28133.477118120001</v>
      </c>
      <c r="S431" s="16">
        <v>176.31578947368399</v>
      </c>
      <c r="T431" s="16">
        <v>176.31578947368399</v>
      </c>
      <c r="U431" s="16">
        <v>0</v>
      </c>
      <c r="V431" s="16">
        <v>0</v>
      </c>
      <c r="W431" s="16">
        <v>8.64179609106146</v>
      </c>
      <c r="X431" s="16">
        <v>8.64179609106146</v>
      </c>
      <c r="Y431" s="16">
        <v>0</v>
      </c>
      <c r="Z431" s="16">
        <v>0</v>
      </c>
      <c r="AA431" s="16">
        <v>0</v>
      </c>
      <c r="AB431" s="16">
        <v>0</v>
      </c>
      <c r="AC431" s="16">
        <v>0</v>
      </c>
      <c r="AD431" s="16">
        <v>0</v>
      </c>
      <c r="AE431" s="16">
        <v>0</v>
      </c>
      <c r="AF431" s="16">
        <v>0</v>
      </c>
      <c r="AG431" s="16">
        <v>0</v>
      </c>
      <c r="AH431" s="16">
        <v>0</v>
      </c>
      <c r="AI431" s="16">
        <v>-137693.47711812</v>
      </c>
      <c r="AJ431" s="16">
        <v>-137693.47711812</v>
      </c>
      <c r="AK431" s="16">
        <v>0</v>
      </c>
      <c r="AL431" s="16">
        <v>0</v>
      </c>
      <c r="AM431" s="16">
        <v>0</v>
      </c>
      <c r="AN431" s="16">
        <v>0</v>
      </c>
      <c r="AO431" s="16">
        <v>0</v>
      </c>
      <c r="AP431" s="16">
        <v>0</v>
      </c>
      <c r="AQ431" s="16">
        <v>0</v>
      </c>
      <c r="AR431" s="16">
        <v>0</v>
      </c>
      <c r="AS431" s="16">
        <v>0</v>
      </c>
      <c r="AT431" s="16">
        <v>0</v>
      </c>
      <c r="AU431" s="16">
        <v>0</v>
      </c>
      <c r="AV431" s="16">
        <v>0</v>
      </c>
      <c r="AW431" s="16">
        <v>0</v>
      </c>
      <c r="AX431" s="16">
        <v>0</v>
      </c>
      <c r="AY431" s="16">
        <v>0</v>
      </c>
      <c r="AZ431" s="16">
        <v>0</v>
      </c>
      <c r="BA431" s="16">
        <v>0</v>
      </c>
      <c r="BB431" s="16">
        <v>0</v>
      </c>
      <c r="BC431" s="16">
        <v>0</v>
      </c>
      <c r="BD431" s="16">
        <v>0</v>
      </c>
    </row>
    <row r="432" spans="1:56" x14ac:dyDescent="0.25">
      <c r="A432" s="16" t="s">
        <v>812</v>
      </c>
      <c r="B432" s="16">
        <v>13253</v>
      </c>
      <c r="C432" s="16">
        <v>0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 t="s">
        <v>797</v>
      </c>
      <c r="N432" s="16" t="s">
        <v>806</v>
      </c>
      <c r="O432" s="16" t="s">
        <v>3</v>
      </c>
      <c r="P432" s="16">
        <v>13253</v>
      </c>
      <c r="Q432" s="16">
        <v>800000</v>
      </c>
      <c r="R432" s="16">
        <v>28133.477118120001</v>
      </c>
      <c r="S432" s="16">
        <v>181378.94736842101</v>
      </c>
      <c r="T432" s="16">
        <v>181378.94736842101</v>
      </c>
      <c r="U432" s="16">
        <v>0</v>
      </c>
      <c r="V432" s="16">
        <v>0</v>
      </c>
      <c r="W432" s="16">
        <v>3680.77123437613</v>
      </c>
      <c r="X432" s="16">
        <v>3680.77123437613</v>
      </c>
      <c r="Y432" s="16">
        <v>0</v>
      </c>
      <c r="Z432" s="16">
        <v>0</v>
      </c>
      <c r="AA432" s="16">
        <v>0</v>
      </c>
      <c r="AB432" s="16">
        <v>0</v>
      </c>
      <c r="AC432" s="16">
        <v>0</v>
      </c>
      <c r="AD432" s="16">
        <v>0</v>
      </c>
      <c r="AE432" s="16">
        <v>0</v>
      </c>
      <c r="AF432" s="16">
        <v>0</v>
      </c>
      <c r="AG432" s="16">
        <v>0</v>
      </c>
      <c r="AH432" s="16">
        <v>0</v>
      </c>
      <c r="AI432" s="16">
        <v>-137693.47711812</v>
      </c>
      <c r="AJ432" s="16">
        <v>-137693.47711812</v>
      </c>
      <c r="AK432" s="16">
        <v>0</v>
      </c>
      <c r="AL432" s="16">
        <v>0</v>
      </c>
      <c r="AM432" s="16">
        <v>0</v>
      </c>
      <c r="AN432" s="16">
        <v>0</v>
      </c>
      <c r="AO432" s="16">
        <v>0</v>
      </c>
      <c r="AP432" s="16">
        <v>0</v>
      </c>
      <c r="AQ432" s="16">
        <v>0</v>
      </c>
      <c r="AR432" s="16">
        <v>0</v>
      </c>
      <c r="AS432" s="16">
        <v>0</v>
      </c>
      <c r="AT432" s="16">
        <v>0</v>
      </c>
      <c r="AU432" s="16">
        <v>0</v>
      </c>
      <c r="AV432" s="16">
        <v>0</v>
      </c>
      <c r="AW432" s="16">
        <v>0</v>
      </c>
      <c r="AX432" s="16">
        <v>0</v>
      </c>
      <c r="AY432" s="16">
        <v>0</v>
      </c>
      <c r="AZ432" s="16">
        <v>0</v>
      </c>
      <c r="BA432" s="16">
        <v>0</v>
      </c>
      <c r="BB432" s="16">
        <v>0</v>
      </c>
      <c r="BC432" s="16">
        <v>0</v>
      </c>
      <c r="BD432" s="16">
        <v>0</v>
      </c>
    </row>
    <row r="433" spans="1:56" x14ac:dyDescent="0.25">
      <c r="A433" s="16" t="s">
        <v>167</v>
      </c>
      <c r="B433" s="16">
        <v>13254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 t="s">
        <v>797</v>
      </c>
      <c r="N433" s="16" t="s">
        <v>806</v>
      </c>
      <c r="O433" s="16" t="s">
        <v>3</v>
      </c>
      <c r="P433" s="16">
        <v>13254</v>
      </c>
      <c r="Q433" s="16">
        <v>800000</v>
      </c>
      <c r="R433" s="16">
        <v>65644.7799422799</v>
      </c>
      <c r="S433" s="16">
        <v>26420697.368420999</v>
      </c>
      <c r="T433" s="16">
        <v>12995031.491227999</v>
      </c>
      <c r="U433" s="16">
        <v>13425665.8771929</v>
      </c>
      <c r="V433" s="16">
        <v>0.50814956509209297</v>
      </c>
      <c r="W433" s="16">
        <v>22913529.5241412</v>
      </c>
      <c r="X433" s="16">
        <v>7133932.07621291</v>
      </c>
      <c r="Y433" s="16">
        <v>15779597.4479282</v>
      </c>
      <c r="Z433" s="16">
        <v>0.68865852514354997</v>
      </c>
      <c r="AA433" s="16">
        <v>10464514.605263099</v>
      </c>
      <c r="AB433" s="16">
        <v>3322998.9473684202</v>
      </c>
      <c r="AC433" s="16">
        <v>7141515.6578947296</v>
      </c>
      <c r="AD433" s="16">
        <v>0.68245073252636901</v>
      </c>
      <c r="AE433" s="16">
        <v>8535434.0676448997</v>
      </c>
      <c r="AF433" s="16">
        <v>2169126.77049954</v>
      </c>
      <c r="AG433" s="16">
        <v>6366307.2971453499</v>
      </c>
      <c r="AH433" s="16">
        <v>0.74586801874294695</v>
      </c>
      <c r="AI433" s="16">
        <v>15113614.667986</v>
      </c>
      <c r="AJ433" s="16">
        <v>5700324.5172030702</v>
      </c>
      <c r="AK433" s="16">
        <v>8535434.0676448997</v>
      </c>
      <c r="AL433" s="16">
        <v>8535434.0676448997</v>
      </c>
      <c r="AM433" s="16">
        <v>8535434.0676448997</v>
      </c>
      <c r="AN433" s="16">
        <v>8535434.0676448997</v>
      </c>
      <c r="AO433" s="16">
        <v>8535434.0676448997</v>
      </c>
      <c r="AP433" s="16">
        <v>8535434.0676448997</v>
      </c>
      <c r="AQ433" s="16">
        <v>8535434.0676448997</v>
      </c>
      <c r="AR433" s="16">
        <v>8535434.0676448997</v>
      </c>
      <c r="AS433" s="16">
        <v>8535434.0676448997</v>
      </c>
      <c r="AT433" s="16">
        <v>8535434.0676448997</v>
      </c>
      <c r="AU433" s="16">
        <v>10464514.605263099</v>
      </c>
      <c r="AV433" s="16">
        <v>10464514.605263099</v>
      </c>
      <c r="AW433" s="16">
        <v>10464514.605263099</v>
      </c>
      <c r="AX433" s="16">
        <v>10464514.605263099</v>
      </c>
      <c r="AY433" s="16">
        <v>10464514.605263099</v>
      </c>
      <c r="AZ433" s="16">
        <v>10464514.605263099</v>
      </c>
      <c r="BA433" s="16">
        <v>10464514.605263099</v>
      </c>
      <c r="BB433" s="16">
        <v>10464514.605263099</v>
      </c>
      <c r="BC433" s="16">
        <v>10464514.605263099</v>
      </c>
      <c r="BD433" s="16">
        <v>10464514.605263099</v>
      </c>
    </row>
    <row r="434" spans="1:56" x14ac:dyDescent="0.25">
      <c r="A434" s="16" t="s">
        <v>813</v>
      </c>
      <c r="B434" s="16">
        <v>13258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 t="s">
        <v>797</v>
      </c>
      <c r="N434" s="16" t="s">
        <v>806</v>
      </c>
      <c r="O434" s="16" t="s">
        <v>3</v>
      </c>
      <c r="P434" s="16">
        <v>13258</v>
      </c>
      <c r="Q434" s="16">
        <v>800000</v>
      </c>
      <c r="R434" s="16">
        <v>28133.477118120001</v>
      </c>
      <c r="S434" s="16">
        <v>11171.052631578899</v>
      </c>
      <c r="T434" s="16">
        <v>11171.052631578899</v>
      </c>
      <c r="U434" s="16">
        <v>0</v>
      </c>
      <c r="V434" s="16">
        <v>0</v>
      </c>
      <c r="W434" s="16">
        <v>69938.846685419601</v>
      </c>
      <c r="X434" s="16">
        <v>69938.846685419601</v>
      </c>
      <c r="Y434" s="16">
        <v>0</v>
      </c>
      <c r="Z434" s="16">
        <v>0</v>
      </c>
      <c r="AA434" s="16">
        <v>0</v>
      </c>
      <c r="AB434" s="16">
        <v>0</v>
      </c>
      <c r="AC434" s="16">
        <v>0</v>
      </c>
      <c r="AD434" s="16">
        <v>0</v>
      </c>
      <c r="AE434" s="16">
        <v>0</v>
      </c>
      <c r="AF434" s="16">
        <v>0</v>
      </c>
      <c r="AG434" s="16">
        <v>0</v>
      </c>
      <c r="AH434" s="16">
        <v>0</v>
      </c>
      <c r="AI434" s="16">
        <v>-137693.47711812</v>
      </c>
      <c r="AJ434" s="16">
        <v>-137693.47711812</v>
      </c>
      <c r="AK434" s="16">
        <v>0</v>
      </c>
      <c r="AL434" s="16">
        <v>0</v>
      </c>
      <c r="AM434" s="16">
        <v>0</v>
      </c>
      <c r="AN434" s="16">
        <v>0</v>
      </c>
      <c r="AO434" s="16">
        <v>0</v>
      </c>
      <c r="AP434" s="16">
        <v>0</v>
      </c>
      <c r="AQ434" s="16">
        <v>0</v>
      </c>
      <c r="AR434" s="16">
        <v>0</v>
      </c>
      <c r="AS434" s="16">
        <v>0</v>
      </c>
      <c r="AT434" s="16">
        <v>0</v>
      </c>
      <c r="AU434" s="16">
        <v>0</v>
      </c>
      <c r="AV434" s="16">
        <v>0</v>
      </c>
      <c r="AW434" s="16">
        <v>0</v>
      </c>
      <c r="AX434" s="16">
        <v>0</v>
      </c>
      <c r="AY434" s="16">
        <v>0</v>
      </c>
      <c r="AZ434" s="16">
        <v>0</v>
      </c>
      <c r="BA434" s="16">
        <v>0</v>
      </c>
      <c r="BB434" s="16">
        <v>0</v>
      </c>
      <c r="BC434" s="16">
        <v>0</v>
      </c>
      <c r="BD434" s="16">
        <v>0</v>
      </c>
    </row>
    <row r="435" spans="1:56" x14ac:dyDescent="0.25">
      <c r="A435" s="16" t="s">
        <v>814</v>
      </c>
      <c r="B435" s="16">
        <v>13259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 t="s">
        <v>797</v>
      </c>
      <c r="N435" s="16" t="s">
        <v>806</v>
      </c>
      <c r="O435" s="16" t="s">
        <v>3</v>
      </c>
      <c r="P435" s="16">
        <v>13259</v>
      </c>
      <c r="Q435" s="16">
        <v>800000</v>
      </c>
      <c r="R435" s="16">
        <v>28133.477118120001</v>
      </c>
      <c r="S435" s="16">
        <v>3384.8245614035</v>
      </c>
      <c r="T435" s="16">
        <v>3384.8245614035</v>
      </c>
      <c r="U435" s="16">
        <v>0</v>
      </c>
      <c r="V435" s="16">
        <v>0</v>
      </c>
      <c r="W435" s="16">
        <v>41613.186768713</v>
      </c>
      <c r="X435" s="16">
        <v>41613.186768713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16">
        <v>0</v>
      </c>
      <c r="AE435" s="16">
        <v>0</v>
      </c>
      <c r="AF435" s="16">
        <v>0</v>
      </c>
      <c r="AG435" s="16">
        <v>0</v>
      </c>
      <c r="AH435" s="16">
        <v>0</v>
      </c>
      <c r="AI435" s="16">
        <v>-137693.47711812</v>
      </c>
      <c r="AJ435" s="16">
        <v>-137693.47711812</v>
      </c>
      <c r="AK435" s="16">
        <v>0</v>
      </c>
      <c r="AL435" s="16">
        <v>0</v>
      </c>
      <c r="AM435" s="16">
        <v>0</v>
      </c>
      <c r="AN435" s="16">
        <v>0</v>
      </c>
      <c r="AO435" s="16">
        <v>0</v>
      </c>
      <c r="AP435" s="16">
        <v>0</v>
      </c>
      <c r="AQ435" s="16">
        <v>0</v>
      </c>
      <c r="AR435" s="16">
        <v>0</v>
      </c>
      <c r="AS435" s="16">
        <v>0</v>
      </c>
      <c r="AT435" s="16">
        <v>0</v>
      </c>
      <c r="AU435" s="16">
        <v>0</v>
      </c>
      <c r="AV435" s="16">
        <v>0</v>
      </c>
      <c r="AW435" s="16">
        <v>0</v>
      </c>
      <c r="AX435" s="16">
        <v>0</v>
      </c>
      <c r="AY435" s="16">
        <v>0</v>
      </c>
      <c r="AZ435" s="16">
        <v>0</v>
      </c>
      <c r="BA435" s="16">
        <v>0</v>
      </c>
      <c r="BB435" s="16">
        <v>0</v>
      </c>
      <c r="BC435" s="16">
        <v>0</v>
      </c>
      <c r="BD435" s="16">
        <v>0</v>
      </c>
    </row>
    <row r="436" spans="1:56" x14ac:dyDescent="0.25">
      <c r="A436" s="16" t="s">
        <v>880</v>
      </c>
      <c r="B436" s="16">
        <v>13260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 t="s">
        <v>797</v>
      </c>
      <c r="N436" s="16" t="s">
        <v>806</v>
      </c>
      <c r="O436" s="16" t="s">
        <v>3</v>
      </c>
      <c r="P436" s="16">
        <v>13260</v>
      </c>
      <c r="Q436" s="16">
        <v>800000</v>
      </c>
      <c r="R436" s="16">
        <v>28133.477118120001</v>
      </c>
      <c r="S436" s="16">
        <v>72236.842105263102</v>
      </c>
      <c r="T436" s="16">
        <v>72236.842105263102</v>
      </c>
      <c r="U436" s="16">
        <v>0</v>
      </c>
      <c r="V436" s="16">
        <v>0</v>
      </c>
      <c r="W436" s="16">
        <v>1701.2950866767401</v>
      </c>
      <c r="X436" s="16">
        <v>1701.2950866767401</v>
      </c>
      <c r="Y436" s="16">
        <v>0</v>
      </c>
      <c r="Z436" s="16">
        <v>0</v>
      </c>
      <c r="AA436" s="16">
        <v>0</v>
      </c>
      <c r="AB436" s="16">
        <v>0</v>
      </c>
      <c r="AC436" s="16">
        <v>0</v>
      </c>
      <c r="AD436" s="16">
        <v>0</v>
      </c>
      <c r="AE436" s="16">
        <v>0</v>
      </c>
      <c r="AF436" s="16">
        <v>0</v>
      </c>
      <c r="AG436" s="16">
        <v>0</v>
      </c>
      <c r="AH436" s="16">
        <v>0</v>
      </c>
      <c r="AI436" s="16">
        <v>-137693.47711812</v>
      </c>
      <c r="AJ436" s="16">
        <v>-137693.47711812</v>
      </c>
      <c r="AK436" s="16">
        <v>0</v>
      </c>
      <c r="AL436" s="16">
        <v>0</v>
      </c>
      <c r="AM436" s="16">
        <v>0</v>
      </c>
      <c r="AN436" s="16">
        <v>0</v>
      </c>
      <c r="AO436" s="16">
        <v>0</v>
      </c>
      <c r="AP436" s="16">
        <v>0</v>
      </c>
      <c r="AQ436" s="16">
        <v>0</v>
      </c>
      <c r="AR436" s="16">
        <v>0</v>
      </c>
      <c r="AS436" s="16">
        <v>0</v>
      </c>
      <c r="AT436" s="16">
        <v>0</v>
      </c>
      <c r="AU436" s="16">
        <v>0</v>
      </c>
      <c r="AV436" s="16">
        <v>0</v>
      </c>
      <c r="AW436" s="16">
        <v>0</v>
      </c>
      <c r="AX436" s="16">
        <v>0</v>
      </c>
      <c r="AY436" s="16">
        <v>0</v>
      </c>
      <c r="AZ436" s="16">
        <v>0</v>
      </c>
      <c r="BA436" s="16">
        <v>0</v>
      </c>
      <c r="BB436" s="16">
        <v>0</v>
      </c>
      <c r="BC436" s="16">
        <v>0</v>
      </c>
      <c r="BD436" s="16">
        <v>0</v>
      </c>
    </row>
    <row r="437" spans="1:56" x14ac:dyDescent="0.25">
      <c r="A437" s="16" t="s">
        <v>815</v>
      </c>
      <c r="B437" s="16">
        <v>13261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 t="s">
        <v>797</v>
      </c>
      <c r="N437" s="16" t="s">
        <v>806</v>
      </c>
      <c r="O437" s="16" t="s">
        <v>3</v>
      </c>
      <c r="P437" s="16">
        <v>13261</v>
      </c>
      <c r="Q437" s="16">
        <v>800000</v>
      </c>
      <c r="R437" s="16">
        <v>28133.477118120001</v>
      </c>
      <c r="S437" s="16">
        <v>6569.7368421052597</v>
      </c>
      <c r="T437" s="16">
        <v>6569.7368421052597</v>
      </c>
      <c r="U437" s="16">
        <v>0</v>
      </c>
      <c r="V437" s="16">
        <v>0</v>
      </c>
      <c r="W437" s="16">
        <v>9053.6244898013301</v>
      </c>
      <c r="X437" s="16">
        <v>9053.6244898013301</v>
      </c>
      <c r="Y437" s="16">
        <v>0</v>
      </c>
      <c r="Z437" s="16">
        <v>0</v>
      </c>
      <c r="AA437" s="16">
        <v>0</v>
      </c>
      <c r="AB437" s="16">
        <v>0</v>
      </c>
      <c r="AC437" s="16">
        <v>0</v>
      </c>
      <c r="AD437" s="16">
        <v>0</v>
      </c>
      <c r="AE437" s="16">
        <v>0</v>
      </c>
      <c r="AF437" s="16">
        <v>0</v>
      </c>
      <c r="AG437" s="16">
        <v>0</v>
      </c>
      <c r="AH437" s="16">
        <v>0</v>
      </c>
      <c r="AI437" s="16">
        <v>-137693.47711812</v>
      </c>
      <c r="AJ437" s="16">
        <v>-137693.47711812</v>
      </c>
      <c r="AK437" s="16">
        <v>0</v>
      </c>
      <c r="AL437" s="16">
        <v>0</v>
      </c>
      <c r="AM437" s="16">
        <v>0</v>
      </c>
      <c r="AN437" s="16">
        <v>0</v>
      </c>
      <c r="AO437" s="16">
        <v>0</v>
      </c>
      <c r="AP437" s="16">
        <v>0</v>
      </c>
      <c r="AQ437" s="16">
        <v>0</v>
      </c>
      <c r="AR437" s="16">
        <v>0</v>
      </c>
      <c r="AS437" s="16">
        <v>0</v>
      </c>
      <c r="AT437" s="16">
        <v>0</v>
      </c>
      <c r="AU437" s="16">
        <v>0</v>
      </c>
      <c r="AV437" s="16">
        <v>0</v>
      </c>
      <c r="AW437" s="16">
        <v>0</v>
      </c>
      <c r="AX437" s="16">
        <v>0</v>
      </c>
      <c r="AY437" s="16">
        <v>0</v>
      </c>
      <c r="AZ437" s="16">
        <v>0</v>
      </c>
      <c r="BA437" s="16">
        <v>0</v>
      </c>
      <c r="BB437" s="16">
        <v>0</v>
      </c>
      <c r="BC437" s="16">
        <v>0</v>
      </c>
      <c r="BD437" s="16">
        <v>0</v>
      </c>
    </row>
    <row r="438" spans="1:56" x14ac:dyDescent="0.25">
      <c r="A438" s="16" t="s">
        <v>816</v>
      </c>
      <c r="B438" s="16">
        <v>13262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 t="s">
        <v>797</v>
      </c>
      <c r="N438" s="16" t="s">
        <v>806</v>
      </c>
      <c r="O438" s="16" t="s">
        <v>3</v>
      </c>
      <c r="P438" s="16">
        <v>13262</v>
      </c>
      <c r="Q438" s="16">
        <v>800000</v>
      </c>
      <c r="R438" s="16">
        <v>28133.477118120001</v>
      </c>
      <c r="S438" s="16">
        <v>381.57894736842098</v>
      </c>
      <c r="T438" s="16">
        <v>381.57894736842098</v>
      </c>
      <c r="U438" s="16">
        <v>0</v>
      </c>
      <c r="V438" s="16">
        <v>0</v>
      </c>
      <c r="W438" s="16">
        <v>10.8433663983011</v>
      </c>
      <c r="X438" s="16">
        <v>10.8433663983011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16">
        <v>0</v>
      </c>
      <c r="AE438" s="16">
        <v>0</v>
      </c>
      <c r="AF438" s="16">
        <v>0</v>
      </c>
      <c r="AG438" s="16">
        <v>0</v>
      </c>
      <c r="AH438" s="16">
        <v>0</v>
      </c>
      <c r="AI438" s="16">
        <v>-137693.47711812</v>
      </c>
      <c r="AJ438" s="16">
        <v>-137693.47711812</v>
      </c>
      <c r="AK438" s="16">
        <v>0</v>
      </c>
      <c r="AL438" s="16">
        <v>0</v>
      </c>
      <c r="AM438" s="16">
        <v>0</v>
      </c>
      <c r="AN438" s="16">
        <v>0</v>
      </c>
      <c r="AO438" s="16">
        <v>0</v>
      </c>
      <c r="AP438" s="16">
        <v>0</v>
      </c>
      <c r="AQ438" s="16">
        <v>0</v>
      </c>
      <c r="AR438" s="16">
        <v>0</v>
      </c>
      <c r="AS438" s="16">
        <v>0</v>
      </c>
      <c r="AT438" s="16">
        <v>0</v>
      </c>
      <c r="AU438" s="16">
        <v>0</v>
      </c>
      <c r="AV438" s="16">
        <v>0</v>
      </c>
      <c r="AW438" s="16">
        <v>0</v>
      </c>
      <c r="AX438" s="16">
        <v>0</v>
      </c>
      <c r="AY438" s="16">
        <v>0</v>
      </c>
      <c r="AZ438" s="16">
        <v>0</v>
      </c>
      <c r="BA438" s="16">
        <v>0</v>
      </c>
      <c r="BB438" s="16">
        <v>0</v>
      </c>
      <c r="BC438" s="16">
        <v>0</v>
      </c>
      <c r="BD438" s="16">
        <v>0</v>
      </c>
    </row>
    <row r="439" spans="1:56" x14ac:dyDescent="0.25">
      <c r="A439" s="16" t="s">
        <v>631</v>
      </c>
      <c r="B439" s="16">
        <v>13264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 t="s">
        <v>797</v>
      </c>
      <c r="N439" s="16" t="s">
        <v>806</v>
      </c>
      <c r="O439" s="16" t="s">
        <v>3</v>
      </c>
      <c r="P439" s="16">
        <v>13264</v>
      </c>
      <c r="Q439" s="16">
        <v>800000</v>
      </c>
      <c r="R439" s="16">
        <v>33760.172541743901</v>
      </c>
      <c r="S439" s="16">
        <v>750504.38596491201</v>
      </c>
      <c r="T439" s="16">
        <v>737214.91228070098</v>
      </c>
      <c r="U439" s="16">
        <v>13289.473684210499</v>
      </c>
      <c r="V439" s="16">
        <v>1.7707389767115701E-2</v>
      </c>
      <c r="W439" s="16">
        <v>359206.53459303401</v>
      </c>
      <c r="X439" s="16">
        <v>350248.93336356099</v>
      </c>
      <c r="Y439" s="16">
        <v>8957.6012294726606</v>
      </c>
      <c r="Z439" s="16">
        <v>2.49371889618356E-2</v>
      </c>
      <c r="AA439" s="16">
        <v>92700</v>
      </c>
      <c r="AB439" s="16">
        <v>92700</v>
      </c>
      <c r="AC439" s="16">
        <v>0</v>
      </c>
      <c r="AD439" s="16">
        <v>0</v>
      </c>
      <c r="AE439" s="16">
        <v>3245.4182977412402</v>
      </c>
      <c r="AF439" s="16">
        <v>3245.4182977412402</v>
      </c>
      <c r="AG439" s="16">
        <v>0</v>
      </c>
      <c r="AH439" s="16">
        <v>0</v>
      </c>
      <c r="AI439" s="16">
        <v>-334799.571312271</v>
      </c>
      <c r="AJ439" s="16">
        <v>-343757.17254174402</v>
      </c>
      <c r="AK439" s="16">
        <v>3245.4182977412402</v>
      </c>
      <c r="AL439" s="16">
        <v>3245.4182977412402</v>
      </c>
      <c r="AM439" s="16">
        <v>3245.4182977412402</v>
      </c>
      <c r="AN439" s="16">
        <v>3245.4182977412402</v>
      </c>
      <c r="AO439" s="16">
        <v>3245.4182977412402</v>
      </c>
      <c r="AP439" s="16">
        <v>3245.4182977412402</v>
      </c>
      <c r="AQ439" s="16">
        <v>3245.4182977412402</v>
      </c>
      <c r="AR439" s="16">
        <v>3245.4182977412402</v>
      </c>
      <c r="AS439" s="16">
        <v>3245.4182977412402</v>
      </c>
      <c r="AT439" s="16">
        <v>3245.4182977412402</v>
      </c>
      <c r="AU439" s="16">
        <v>92700</v>
      </c>
      <c r="AV439" s="16">
        <v>92700</v>
      </c>
      <c r="AW439" s="16">
        <v>92700</v>
      </c>
      <c r="AX439" s="16">
        <v>92700</v>
      </c>
      <c r="AY439" s="16">
        <v>92700</v>
      </c>
      <c r="AZ439" s="16">
        <v>92700</v>
      </c>
      <c r="BA439" s="16">
        <v>92700</v>
      </c>
      <c r="BB439" s="16">
        <v>92700</v>
      </c>
      <c r="BC439" s="16">
        <v>92700</v>
      </c>
      <c r="BD439" s="16">
        <v>92700</v>
      </c>
    </row>
    <row r="440" spans="1:56" x14ac:dyDescent="0.25">
      <c r="A440" s="16" t="s">
        <v>817</v>
      </c>
      <c r="B440" s="16">
        <v>13265</v>
      </c>
      <c r="C440" s="16">
        <v>0</v>
      </c>
      <c r="D440" s="16">
        <v>0</v>
      </c>
      <c r="E440" s="16">
        <v>0</v>
      </c>
      <c r="F440" s="16">
        <v>0</v>
      </c>
      <c r="G440" s="16">
        <v>0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 t="s">
        <v>797</v>
      </c>
      <c r="N440" s="16" t="s">
        <v>806</v>
      </c>
      <c r="O440" s="16" t="s">
        <v>3</v>
      </c>
      <c r="P440" s="16">
        <v>13265</v>
      </c>
      <c r="Q440" s="16">
        <v>800000</v>
      </c>
      <c r="R440" s="16">
        <v>28133.477118120001</v>
      </c>
      <c r="S440" s="16">
        <v>1976.4912280701701</v>
      </c>
      <c r="T440" s="16">
        <v>1976.4912280701701</v>
      </c>
      <c r="U440" s="16">
        <v>0</v>
      </c>
      <c r="V440" s="16">
        <v>0</v>
      </c>
      <c r="W440" s="16">
        <v>547.05492030792504</v>
      </c>
      <c r="X440" s="16">
        <v>547.05492030792504</v>
      </c>
      <c r="Y440" s="16">
        <v>0</v>
      </c>
      <c r="Z440" s="16">
        <v>0</v>
      </c>
      <c r="AA440" s="16">
        <v>0</v>
      </c>
      <c r="AB440" s="16">
        <v>0</v>
      </c>
      <c r="AC440" s="16">
        <v>0</v>
      </c>
      <c r="AD440" s="16">
        <v>0</v>
      </c>
      <c r="AE440" s="16">
        <v>0</v>
      </c>
      <c r="AF440" s="16">
        <v>0</v>
      </c>
      <c r="AG440" s="16">
        <v>0</v>
      </c>
      <c r="AH440" s="16">
        <v>0</v>
      </c>
      <c r="AI440" s="16">
        <v>-137693.47711812</v>
      </c>
      <c r="AJ440" s="16">
        <v>-137693.47711812</v>
      </c>
      <c r="AK440" s="16">
        <v>0</v>
      </c>
      <c r="AL440" s="16">
        <v>0</v>
      </c>
      <c r="AM440" s="16">
        <v>0</v>
      </c>
      <c r="AN440" s="16">
        <v>0</v>
      </c>
      <c r="AO440" s="16">
        <v>0</v>
      </c>
      <c r="AP440" s="16">
        <v>0</v>
      </c>
      <c r="AQ440" s="16">
        <v>0</v>
      </c>
      <c r="AR440" s="16">
        <v>0</v>
      </c>
      <c r="AS440" s="16">
        <v>0</v>
      </c>
      <c r="AT440" s="16">
        <v>0</v>
      </c>
      <c r="AU440" s="16">
        <v>0</v>
      </c>
      <c r="AV440" s="16">
        <v>0</v>
      </c>
      <c r="AW440" s="16">
        <v>0</v>
      </c>
      <c r="AX440" s="16">
        <v>0</v>
      </c>
      <c r="AY440" s="16">
        <v>0</v>
      </c>
      <c r="AZ440" s="16">
        <v>0</v>
      </c>
      <c r="BA440" s="16">
        <v>0</v>
      </c>
      <c r="BB440" s="16">
        <v>0</v>
      </c>
      <c r="BC440" s="16">
        <v>0</v>
      </c>
      <c r="BD440" s="16">
        <v>0</v>
      </c>
    </row>
    <row r="441" spans="1:56" x14ac:dyDescent="0.25">
      <c r="A441" s="16" t="s">
        <v>632</v>
      </c>
      <c r="B441" s="16">
        <v>13267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 t="s">
        <v>797</v>
      </c>
      <c r="N441" s="16" t="s">
        <v>806</v>
      </c>
      <c r="O441" s="16" t="s">
        <v>3</v>
      </c>
      <c r="P441" s="16">
        <v>13267</v>
      </c>
      <c r="Q441" s="16">
        <v>800000</v>
      </c>
      <c r="R441" s="16">
        <v>28133.477118120001</v>
      </c>
      <c r="S441" s="16">
        <v>40165.9210526315</v>
      </c>
      <c r="T441" s="16">
        <v>40165.9210526315</v>
      </c>
      <c r="U441" s="16">
        <v>0</v>
      </c>
      <c r="V441" s="16">
        <v>0</v>
      </c>
      <c r="W441" s="16">
        <v>395600.81312262098</v>
      </c>
      <c r="X441" s="16">
        <v>395600.81312262098</v>
      </c>
      <c r="Y441" s="16">
        <v>0</v>
      </c>
      <c r="Z441" s="16">
        <v>0</v>
      </c>
      <c r="AA441" s="16">
        <v>38811.622807017498</v>
      </c>
      <c r="AB441" s="16">
        <v>38811.622807017498</v>
      </c>
      <c r="AC441" s="16">
        <v>0</v>
      </c>
      <c r="AD441" s="16">
        <v>0</v>
      </c>
      <c r="AE441" s="16">
        <v>389479.539204425</v>
      </c>
      <c r="AF441" s="16">
        <v>389479.539204425</v>
      </c>
      <c r="AG441" s="16">
        <v>0</v>
      </c>
      <c r="AH441" s="16">
        <v>0</v>
      </c>
      <c r="AI441" s="16">
        <v>-137693.47711812</v>
      </c>
      <c r="AJ441" s="16">
        <v>-137693.47711812</v>
      </c>
      <c r="AK441" s="16">
        <v>389479.539204425</v>
      </c>
      <c r="AL441" s="16">
        <v>389479.539204425</v>
      </c>
      <c r="AM441" s="16">
        <v>389479.539204425</v>
      </c>
      <c r="AN441" s="16">
        <v>389479.539204425</v>
      </c>
      <c r="AO441" s="16">
        <v>389479.539204425</v>
      </c>
      <c r="AP441" s="16">
        <v>389479.539204425</v>
      </c>
      <c r="AQ441" s="16">
        <v>389479.539204425</v>
      </c>
      <c r="AR441" s="16">
        <v>389479.539204425</v>
      </c>
      <c r="AS441" s="16">
        <v>389479.539204425</v>
      </c>
      <c r="AT441" s="16">
        <v>389479.539204425</v>
      </c>
      <c r="AU441" s="16">
        <v>38811.622807017498</v>
      </c>
      <c r="AV441" s="16">
        <v>38811.622807017498</v>
      </c>
      <c r="AW441" s="16">
        <v>38811.622807017498</v>
      </c>
      <c r="AX441" s="16">
        <v>38811.622807017498</v>
      </c>
      <c r="AY441" s="16">
        <v>38811.622807017498</v>
      </c>
      <c r="AZ441" s="16">
        <v>38811.622807017498</v>
      </c>
      <c r="BA441" s="16">
        <v>38811.622807017498</v>
      </c>
      <c r="BB441" s="16">
        <v>38811.622807017498</v>
      </c>
      <c r="BC441" s="16">
        <v>38811.622807017498</v>
      </c>
      <c r="BD441" s="16">
        <v>38811.622807017498</v>
      </c>
    </row>
    <row r="442" spans="1:56" x14ac:dyDescent="0.25">
      <c r="A442" s="16" t="s">
        <v>633</v>
      </c>
      <c r="B442" s="16">
        <v>13268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 t="s">
        <v>797</v>
      </c>
      <c r="N442" s="16" t="s">
        <v>806</v>
      </c>
      <c r="O442" s="16" t="s">
        <v>3</v>
      </c>
      <c r="P442" s="16">
        <v>13268</v>
      </c>
      <c r="Q442" s="16">
        <v>800000</v>
      </c>
      <c r="R442" s="16">
        <v>35635.737682951898</v>
      </c>
      <c r="S442" s="16">
        <v>777154.95614034997</v>
      </c>
      <c r="T442" s="16">
        <v>777154.95614034997</v>
      </c>
      <c r="U442" s="16">
        <v>0</v>
      </c>
      <c r="V442" s="16">
        <v>0</v>
      </c>
      <c r="W442" s="16">
        <v>332409.543182683</v>
      </c>
      <c r="X442" s="16">
        <v>332409.543182683</v>
      </c>
      <c r="Y442" s="16">
        <v>0</v>
      </c>
      <c r="Z442" s="16">
        <v>0</v>
      </c>
      <c r="AA442" s="16">
        <v>178304.91228070101</v>
      </c>
      <c r="AB442" s="16">
        <v>178304.91228070101</v>
      </c>
      <c r="AC442" s="16">
        <v>0</v>
      </c>
      <c r="AD442" s="16">
        <v>0</v>
      </c>
      <c r="AE442" s="16">
        <v>46709.601660376698</v>
      </c>
      <c r="AF442" s="16">
        <v>46709.601660376698</v>
      </c>
      <c r="AG442" s="16">
        <v>0</v>
      </c>
      <c r="AH442" s="16">
        <v>0</v>
      </c>
      <c r="AI442" s="16">
        <v>-362007.73768295097</v>
      </c>
      <c r="AJ442" s="16">
        <v>-362007.73768295097</v>
      </c>
      <c r="AK442" s="16">
        <v>46709.601660376698</v>
      </c>
      <c r="AL442" s="16">
        <v>46709.601660376698</v>
      </c>
      <c r="AM442" s="16">
        <v>46709.601660376698</v>
      </c>
      <c r="AN442" s="16">
        <v>46709.601660376698</v>
      </c>
      <c r="AO442" s="16">
        <v>46709.601660376698</v>
      </c>
      <c r="AP442" s="16">
        <v>46709.601660376698</v>
      </c>
      <c r="AQ442" s="16">
        <v>46709.601660376698</v>
      </c>
      <c r="AR442" s="16">
        <v>46709.601660376698</v>
      </c>
      <c r="AS442" s="16">
        <v>46709.601660376698</v>
      </c>
      <c r="AT442" s="16">
        <v>46709.601660376698</v>
      </c>
      <c r="AU442" s="16">
        <v>178304.91228070101</v>
      </c>
      <c r="AV442" s="16">
        <v>178304.91228070101</v>
      </c>
      <c r="AW442" s="16">
        <v>178304.91228070101</v>
      </c>
      <c r="AX442" s="16">
        <v>178304.91228070101</v>
      </c>
      <c r="AY442" s="16">
        <v>178304.91228070101</v>
      </c>
      <c r="AZ442" s="16">
        <v>178304.91228070101</v>
      </c>
      <c r="BA442" s="16">
        <v>178304.91228070101</v>
      </c>
      <c r="BB442" s="16">
        <v>178304.91228070101</v>
      </c>
      <c r="BC442" s="16">
        <v>178304.91228070101</v>
      </c>
      <c r="BD442" s="16">
        <v>178304.91228070101</v>
      </c>
    </row>
    <row r="443" spans="1:56" x14ac:dyDescent="0.25">
      <c r="A443" s="16" t="s">
        <v>818</v>
      </c>
      <c r="B443" s="16">
        <v>13275</v>
      </c>
      <c r="C443" s="16">
        <v>0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 t="s">
        <v>797</v>
      </c>
      <c r="N443" s="16" t="s">
        <v>806</v>
      </c>
      <c r="O443" s="16" t="s">
        <v>3</v>
      </c>
      <c r="P443" s="16">
        <v>13275</v>
      </c>
      <c r="Q443" s="16">
        <v>800000</v>
      </c>
      <c r="R443" s="16">
        <v>28133.477118120001</v>
      </c>
      <c r="S443" s="16">
        <v>3761.6666666666601</v>
      </c>
      <c r="T443" s="16">
        <v>3761.6666666666601</v>
      </c>
      <c r="U443" s="16">
        <v>0</v>
      </c>
      <c r="V443" s="16">
        <v>0</v>
      </c>
      <c r="W443" s="16">
        <v>25602.1623245134</v>
      </c>
      <c r="X443" s="16">
        <v>25602.1623245134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16">
        <v>0</v>
      </c>
      <c r="AF443" s="16">
        <v>0</v>
      </c>
      <c r="AG443" s="16">
        <v>0</v>
      </c>
      <c r="AH443" s="16">
        <v>0</v>
      </c>
      <c r="AI443" s="16">
        <v>-137693.47711812</v>
      </c>
      <c r="AJ443" s="16">
        <v>-137693.47711812</v>
      </c>
      <c r="AK443" s="16">
        <v>0</v>
      </c>
      <c r="AL443" s="16">
        <v>0</v>
      </c>
      <c r="AM443" s="16">
        <v>0</v>
      </c>
      <c r="AN443" s="16">
        <v>0</v>
      </c>
      <c r="AO443" s="16">
        <v>0</v>
      </c>
      <c r="AP443" s="16">
        <v>0</v>
      </c>
      <c r="AQ443" s="16">
        <v>0</v>
      </c>
      <c r="AR443" s="16">
        <v>0</v>
      </c>
      <c r="AS443" s="16">
        <v>0</v>
      </c>
      <c r="AT443" s="16">
        <v>0</v>
      </c>
      <c r="AU443" s="16">
        <v>0</v>
      </c>
      <c r="AV443" s="16">
        <v>0</v>
      </c>
      <c r="AW443" s="16">
        <v>0</v>
      </c>
      <c r="AX443" s="16">
        <v>0</v>
      </c>
      <c r="AY443" s="16">
        <v>0</v>
      </c>
      <c r="AZ443" s="16">
        <v>0</v>
      </c>
      <c r="BA443" s="16">
        <v>0</v>
      </c>
      <c r="BB443" s="16">
        <v>0</v>
      </c>
      <c r="BC443" s="16">
        <v>0</v>
      </c>
      <c r="BD443" s="16">
        <v>0</v>
      </c>
    </row>
    <row r="444" spans="1:56" x14ac:dyDescent="0.25">
      <c r="A444" s="16" t="s">
        <v>634</v>
      </c>
      <c r="B444" s="16">
        <v>13276</v>
      </c>
      <c r="C444" s="16">
        <v>0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 t="s">
        <v>797</v>
      </c>
      <c r="N444" s="16" t="s">
        <v>806</v>
      </c>
      <c r="O444" s="16" t="s">
        <v>3</v>
      </c>
      <c r="P444" s="16">
        <v>13276</v>
      </c>
      <c r="Q444" s="16">
        <v>800000</v>
      </c>
      <c r="R444" s="16">
        <v>28133.477118120001</v>
      </c>
      <c r="S444" s="16">
        <v>3259.6929824561398</v>
      </c>
      <c r="T444" s="16">
        <v>3259.6929824561398</v>
      </c>
      <c r="U444" s="16">
        <v>0</v>
      </c>
      <c r="V444" s="16">
        <v>0</v>
      </c>
      <c r="W444" s="16">
        <v>36552.5425105986</v>
      </c>
      <c r="X444" s="16">
        <v>36552.5425105986</v>
      </c>
      <c r="Y444" s="16">
        <v>0</v>
      </c>
      <c r="Z444" s="16">
        <v>0</v>
      </c>
      <c r="AA444" s="16">
        <v>514.29824561403495</v>
      </c>
      <c r="AB444" s="16">
        <v>514.29824561403495</v>
      </c>
      <c r="AC444" s="16">
        <v>0</v>
      </c>
      <c r="AD444" s="16">
        <v>0</v>
      </c>
      <c r="AE444" s="16">
        <v>18.979054372755702</v>
      </c>
      <c r="AF444" s="16">
        <v>18.979054372755702</v>
      </c>
      <c r="AG444" s="16">
        <v>0</v>
      </c>
      <c r="AH444" s="16">
        <v>0</v>
      </c>
      <c r="AI444" s="16">
        <v>-137693.47711812</v>
      </c>
      <c r="AJ444" s="16">
        <v>-137693.47711812</v>
      </c>
      <c r="AK444" s="16">
        <v>18.979054372755702</v>
      </c>
      <c r="AL444" s="16">
        <v>18.979054372755702</v>
      </c>
      <c r="AM444" s="16">
        <v>18.979054372755702</v>
      </c>
      <c r="AN444" s="16">
        <v>18.979054372755702</v>
      </c>
      <c r="AO444" s="16">
        <v>18.979054372755702</v>
      </c>
      <c r="AP444" s="16">
        <v>18.979054372755702</v>
      </c>
      <c r="AQ444" s="16">
        <v>18.979054372755702</v>
      </c>
      <c r="AR444" s="16">
        <v>18.979054372755702</v>
      </c>
      <c r="AS444" s="16">
        <v>18.979054372755702</v>
      </c>
      <c r="AT444" s="16">
        <v>18.979054372755702</v>
      </c>
      <c r="AU444" s="16">
        <v>514.29824561403495</v>
      </c>
      <c r="AV444" s="16">
        <v>514.29824561403495</v>
      </c>
      <c r="AW444" s="16">
        <v>514.29824561403495</v>
      </c>
      <c r="AX444" s="16">
        <v>514.29824561403495</v>
      </c>
      <c r="AY444" s="16">
        <v>514.29824561403495</v>
      </c>
      <c r="AZ444" s="16">
        <v>514.29824561403495</v>
      </c>
      <c r="BA444" s="16">
        <v>514.29824561403495</v>
      </c>
      <c r="BB444" s="16">
        <v>514.29824561403495</v>
      </c>
      <c r="BC444" s="16">
        <v>514.29824561403495</v>
      </c>
      <c r="BD444" s="16">
        <v>514.29824561403495</v>
      </c>
    </row>
    <row r="445" spans="1:56" x14ac:dyDescent="0.25">
      <c r="A445" s="16" t="s">
        <v>221</v>
      </c>
      <c r="B445" s="16">
        <v>13278</v>
      </c>
      <c r="C445" s="16">
        <v>0</v>
      </c>
      <c r="D445" s="16">
        <v>0</v>
      </c>
      <c r="E445" s="16">
        <v>0</v>
      </c>
      <c r="F445" s="16">
        <v>0</v>
      </c>
      <c r="G445" s="16">
        <v>0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 t="s">
        <v>797</v>
      </c>
      <c r="N445" s="16" t="s">
        <v>806</v>
      </c>
      <c r="O445" s="16" t="s">
        <v>3</v>
      </c>
      <c r="P445" s="16">
        <v>13278</v>
      </c>
      <c r="Q445" s="16">
        <v>800000</v>
      </c>
      <c r="R445" s="16">
        <v>33760.172541743901</v>
      </c>
      <c r="S445" s="16">
        <v>9539739.1666666605</v>
      </c>
      <c r="T445" s="16">
        <v>5000696.6228070101</v>
      </c>
      <c r="U445" s="16">
        <v>4539042.5438596401</v>
      </c>
      <c r="V445" s="16">
        <v>0.47580363200282899</v>
      </c>
      <c r="W445" s="16">
        <v>9006476.5170564093</v>
      </c>
      <c r="X445" s="16">
        <v>4639725.3858992597</v>
      </c>
      <c r="Y445" s="16">
        <v>4366751.1311571496</v>
      </c>
      <c r="Z445" s="16">
        <v>0.48484566887921299</v>
      </c>
      <c r="AA445" s="16">
        <v>6945808.9035087703</v>
      </c>
      <c r="AB445" s="16">
        <v>3521355.13157894</v>
      </c>
      <c r="AC445" s="16">
        <v>3424453.7719298201</v>
      </c>
      <c r="AD445" s="16">
        <v>0.49302447267155802</v>
      </c>
      <c r="AE445" s="16">
        <v>5946755.8653751798</v>
      </c>
      <c r="AF445" s="16">
        <v>3334554.6916201198</v>
      </c>
      <c r="AG445" s="16">
        <v>2612201.17375506</v>
      </c>
      <c r="AH445" s="16">
        <v>0.43926490895053</v>
      </c>
      <c r="AI445" s="16">
        <v>4021063.9586153999</v>
      </c>
      <c r="AJ445" s="16">
        <v>2266514.0012133098</v>
      </c>
      <c r="AK445" s="16">
        <v>5946755.8653751798</v>
      </c>
      <c r="AL445" s="16">
        <v>5946755.8653751798</v>
      </c>
      <c r="AM445" s="16">
        <v>5946755.8653751798</v>
      </c>
      <c r="AN445" s="16">
        <v>5946755.8653751798</v>
      </c>
      <c r="AO445" s="16">
        <v>5946755.8653751798</v>
      </c>
      <c r="AP445" s="16">
        <v>5946755.8653751798</v>
      </c>
      <c r="AQ445" s="16">
        <v>5946755.8653751798</v>
      </c>
      <c r="AR445" s="16">
        <v>5946755.8653751798</v>
      </c>
      <c r="AS445" s="16">
        <v>5946755.8653751798</v>
      </c>
      <c r="AT445" s="16">
        <v>5946755.8653751798</v>
      </c>
      <c r="AU445" s="16">
        <v>6945808.9035087703</v>
      </c>
      <c r="AV445" s="16">
        <v>6945808.9035087703</v>
      </c>
      <c r="AW445" s="16">
        <v>6945808.9035087703</v>
      </c>
      <c r="AX445" s="16">
        <v>6945808.9035087703</v>
      </c>
      <c r="AY445" s="16">
        <v>6945808.9035087703</v>
      </c>
      <c r="AZ445" s="16">
        <v>6945808.9035087703</v>
      </c>
      <c r="BA445" s="16">
        <v>6945808.9035087703</v>
      </c>
      <c r="BB445" s="16">
        <v>6945808.9035087703</v>
      </c>
      <c r="BC445" s="16">
        <v>6945808.9035087703</v>
      </c>
      <c r="BD445" s="16">
        <v>6945808.9035087703</v>
      </c>
    </row>
    <row r="446" spans="1:56" x14ac:dyDescent="0.25">
      <c r="A446" s="16" t="s">
        <v>186</v>
      </c>
      <c r="B446" s="16">
        <v>13279</v>
      </c>
      <c r="C446" s="16">
        <v>0</v>
      </c>
      <c r="D446" s="16">
        <v>0</v>
      </c>
      <c r="E446" s="16">
        <v>0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 t="s">
        <v>797</v>
      </c>
      <c r="N446" s="16" t="s">
        <v>806</v>
      </c>
      <c r="O446" s="16" t="s">
        <v>3</v>
      </c>
      <c r="P446" s="16">
        <v>13279</v>
      </c>
      <c r="Q446" s="16">
        <v>800000</v>
      </c>
      <c r="R446" s="16">
        <v>43137.9982477839</v>
      </c>
      <c r="S446" s="16">
        <v>8195832.85087719</v>
      </c>
      <c r="T446" s="16">
        <v>4059740.2192982398</v>
      </c>
      <c r="U446" s="16">
        <v>4136092.63157894</v>
      </c>
      <c r="V446" s="16">
        <v>0.50465800204017897</v>
      </c>
      <c r="W446" s="16">
        <v>11684669.7104258</v>
      </c>
      <c r="X446" s="16">
        <v>4765398.6232097298</v>
      </c>
      <c r="Y446" s="16">
        <v>6919271.0872161603</v>
      </c>
      <c r="Z446" s="16">
        <v>0.59216659594941701</v>
      </c>
      <c r="AA446" s="16">
        <v>4663396.7105263099</v>
      </c>
      <c r="AB446" s="16">
        <v>1461086.31578947</v>
      </c>
      <c r="AC446" s="16">
        <v>3202310.3947368399</v>
      </c>
      <c r="AD446" s="16">
        <v>0.68669053771653599</v>
      </c>
      <c r="AE446" s="16">
        <v>6269676.7867837297</v>
      </c>
      <c r="AF446" s="16">
        <v>1898515.73179685</v>
      </c>
      <c r="AG446" s="16">
        <v>4371161.0549868699</v>
      </c>
      <c r="AH446" s="16">
        <v>0.69719081280252504</v>
      </c>
      <c r="AI446" s="16">
        <v>6476734.0889683701</v>
      </c>
      <c r="AJ446" s="16">
        <v>3928624.05673909</v>
      </c>
      <c r="AK446" s="16">
        <v>6269676.7867837297</v>
      </c>
      <c r="AL446" s="16">
        <v>6269676.7867837297</v>
      </c>
      <c r="AM446" s="16">
        <v>6269676.7867837297</v>
      </c>
      <c r="AN446" s="16">
        <v>6269676.7867837297</v>
      </c>
      <c r="AO446" s="16">
        <v>6269676.7867837297</v>
      </c>
      <c r="AP446" s="16">
        <v>6269676.7867837297</v>
      </c>
      <c r="AQ446" s="16">
        <v>6269676.7867837297</v>
      </c>
      <c r="AR446" s="16">
        <v>6269676.7867837297</v>
      </c>
      <c r="AS446" s="16">
        <v>6269676.7867837297</v>
      </c>
      <c r="AT446" s="16">
        <v>6269676.7867837297</v>
      </c>
      <c r="AU446" s="16">
        <v>4663396.7105263099</v>
      </c>
      <c r="AV446" s="16">
        <v>4663396.7105263099</v>
      </c>
      <c r="AW446" s="16">
        <v>4663396.7105263099</v>
      </c>
      <c r="AX446" s="16">
        <v>4663396.7105263099</v>
      </c>
      <c r="AY446" s="16">
        <v>4663396.7105263099</v>
      </c>
      <c r="AZ446" s="16">
        <v>4663396.7105263099</v>
      </c>
      <c r="BA446" s="16">
        <v>4663396.7105263099</v>
      </c>
      <c r="BB446" s="16">
        <v>4663396.7105263099</v>
      </c>
      <c r="BC446" s="16">
        <v>4663396.7105263099</v>
      </c>
      <c r="BD446" s="16">
        <v>4663396.7105263099</v>
      </c>
    </row>
    <row r="447" spans="1:56" x14ac:dyDescent="0.25">
      <c r="A447" s="16" t="s">
        <v>635</v>
      </c>
      <c r="B447" s="16">
        <v>13280</v>
      </c>
      <c r="C447" s="16">
        <v>0</v>
      </c>
      <c r="D447" s="16">
        <v>0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 t="s">
        <v>797</v>
      </c>
      <c r="N447" s="16" t="s">
        <v>806</v>
      </c>
      <c r="O447" s="16" t="s">
        <v>3</v>
      </c>
      <c r="P447" s="16">
        <v>13280</v>
      </c>
      <c r="Q447" s="16">
        <v>800000</v>
      </c>
      <c r="R447" s="16">
        <v>28133.477118120001</v>
      </c>
      <c r="S447" s="16">
        <v>939230.78947368404</v>
      </c>
      <c r="T447" s="16">
        <v>833088.02631578897</v>
      </c>
      <c r="U447" s="16">
        <v>106142.76315789401</v>
      </c>
      <c r="V447" s="16">
        <v>0.11301031050885101</v>
      </c>
      <c r="W447" s="16">
        <v>2354413.16032871</v>
      </c>
      <c r="X447" s="16">
        <v>2201203.5398734198</v>
      </c>
      <c r="Y447" s="16">
        <v>153209.62045528</v>
      </c>
      <c r="Z447" s="16">
        <v>6.5073379233868398E-2</v>
      </c>
      <c r="AA447" s="16">
        <v>504327.5</v>
      </c>
      <c r="AB447" s="16">
        <v>504327.5</v>
      </c>
      <c r="AC447" s="16">
        <v>0</v>
      </c>
      <c r="AD447" s="16">
        <v>0</v>
      </c>
      <c r="AE447" s="16">
        <v>1573005.66258659</v>
      </c>
      <c r="AF447" s="16">
        <v>1573005.66258659</v>
      </c>
      <c r="AG447" s="16">
        <v>0</v>
      </c>
      <c r="AH447" s="16">
        <v>0</v>
      </c>
      <c r="AI447" s="16">
        <v>15516.1433371607</v>
      </c>
      <c r="AJ447" s="16">
        <v>-137693.47711812</v>
      </c>
      <c r="AK447" s="16">
        <v>1573005.66258659</v>
      </c>
      <c r="AL447" s="16">
        <v>1573005.66258659</v>
      </c>
      <c r="AM447" s="16">
        <v>1573005.66258659</v>
      </c>
      <c r="AN447" s="16">
        <v>1573005.66258659</v>
      </c>
      <c r="AO447" s="16">
        <v>1573005.66258659</v>
      </c>
      <c r="AP447" s="16">
        <v>1573005.66258659</v>
      </c>
      <c r="AQ447" s="16">
        <v>1573005.66258659</v>
      </c>
      <c r="AR447" s="16">
        <v>1573005.66258659</v>
      </c>
      <c r="AS447" s="16">
        <v>1573005.66258659</v>
      </c>
      <c r="AT447" s="16">
        <v>1573005.66258659</v>
      </c>
      <c r="AU447" s="16">
        <v>504327.5</v>
      </c>
      <c r="AV447" s="16">
        <v>504327.5</v>
      </c>
      <c r="AW447" s="16">
        <v>504327.5</v>
      </c>
      <c r="AX447" s="16">
        <v>504327.5</v>
      </c>
      <c r="AY447" s="16">
        <v>504327.5</v>
      </c>
      <c r="AZ447" s="16">
        <v>504327.5</v>
      </c>
      <c r="BA447" s="16">
        <v>504327.5</v>
      </c>
      <c r="BB447" s="16">
        <v>504327.5</v>
      </c>
      <c r="BC447" s="16">
        <v>504327.5</v>
      </c>
      <c r="BD447" s="16">
        <v>504327.5</v>
      </c>
    </row>
    <row r="448" spans="1:56" x14ac:dyDescent="0.25">
      <c r="A448" s="16" t="s">
        <v>636</v>
      </c>
      <c r="B448" s="16">
        <v>13281</v>
      </c>
      <c r="C448" s="16">
        <v>0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 t="s">
        <v>797</v>
      </c>
      <c r="N448" s="16" t="s">
        <v>806</v>
      </c>
      <c r="O448" s="16" t="s">
        <v>3</v>
      </c>
      <c r="P448" s="16">
        <v>13281</v>
      </c>
      <c r="Q448" s="16">
        <v>800000</v>
      </c>
      <c r="R448" s="16">
        <v>28133.477118120001</v>
      </c>
      <c r="S448" s="16">
        <v>26710.131578947301</v>
      </c>
      <c r="T448" s="16">
        <v>26710.131578947301</v>
      </c>
      <c r="U448" s="16">
        <v>0</v>
      </c>
      <c r="V448" s="16">
        <v>0</v>
      </c>
      <c r="W448" s="16">
        <v>24435.878935928798</v>
      </c>
      <c r="X448" s="16">
        <v>24435.878935928798</v>
      </c>
      <c r="Y448" s="16">
        <v>0</v>
      </c>
      <c r="Z448" s="16">
        <v>0</v>
      </c>
      <c r="AA448" s="16">
        <v>6034.9122807017502</v>
      </c>
      <c r="AB448" s="16">
        <v>6034.9122807017502</v>
      </c>
      <c r="AC448" s="16">
        <v>0</v>
      </c>
      <c r="AD448" s="16">
        <v>0</v>
      </c>
      <c r="AE448" s="16">
        <v>4746.2247273215899</v>
      </c>
      <c r="AF448" s="16">
        <v>4746.2247273215899</v>
      </c>
      <c r="AG448" s="16">
        <v>0</v>
      </c>
      <c r="AH448" s="16">
        <v>0</v>
      </c>
      <c r="AI448" s="16">
        <v>-137693.47711812</v>
      </c>
      <c r="AJ448" s="16">
        <v>-137693.47711812</v>
      </c>
      <c r="AK448" s="16">
        <v>4746.2247273215899</v>
      </c>
      <c r="AL448" s="16">
        <v>4746.2247273215899</v>
      </c>
      <c r="AM448" s="16">
        <v>4746.2247273215899</v>
      </c>
      <c r="AN448" s="16">
        <v>4746.2247273215899</v>
      </c>
      <c r="AO448" s="16">
        <v>4746.2247273215899</v>
      </c>
      <c r="AP448" s="16">
        <v>4746.2247273215899</v>
      </c>
      <c r="AQ448" s="16">
        <v>4746.2247273215899</v>
      </c>
      <c r="AR448" s="16">
        <v>4746.2247273215899</v>
      </c>
      <c r="AS448" s="16">
        <v>4746.2247273215899</v>
      </c>
      <c r="AT448" s="16">
        <v>4746.2247273215899</v>
      </c>
      <c r="AU448" s="16">
        <v>6034.9122807017502</v>
      </c>
      <c r="AV448" s="16">
        <v>6034.9122807017502</v>
      </c>
      <c r="AW448" s="16">
        <v>6034.9122807017502</v>
      </c>
      <c r="AX448" s="16">
        <v>6034.9122807017502</v>
      </c>
      <c r="AY448" s="16">
        <v>6034.9122807017502</v>
      </c>
      <c r="AZ448" s="16">
        <v>6034.9122807017502</v>
      </c>
      <c r="BA448" s="16">
        <v>6034.9122807017502</v>
      </c>
      <c r="BB448" s="16">
        <v>6034.9122807017502</v>
      </c>
      <c r="BC448" s="16">
        <v>6034.9122807017502</v>
      </c>
      <c r="BD448" s="16">
        <v>6034.9122807017502</v>
      </c>
    </row>
    <row r="449" spans="1:56" x14ac:dyDescent="0.25">
      <c r="A449" s="16" t="s">
        <v>371</v>
      </c>
      <c r="B449" s="16">
        <v>13282</v>
      </c>
      <c r="C449" s="16">
        <v>0</v>
      </c>
      <c r="D449" s="16">
        <v>0</v>
      </c>
      <c r="E449" s="16">
        <v>0</v>
      </c>
      <c r="F449" s="16">
        <v>0</v>
      </c>
      <c r="G449" s="16">
        <v>0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 t="s">
        <v>797</v>
      </c>
      <c r="N449" s="16" t="s">
        <v>806</v>
      </c>
      <c r="O449" s="16" t="s">
        <v>3</v>
      </c>
      <c r="P449" s="16">
        <v>13282</v>
      </c>
      <c r="Q449" s="16">
        <v>800000</v>
      </c>
      <c r="R449" s="16">
        <v>28133.477118120001</v>
      </c>
      <c r="S449" s="16">
        <v>6666160.0438596504</v>
      </c>
      <c r="T449" s="16">
        <v>4881482.9385964898</v>
      </c>
      <c r="U449" s="16">
        <v>1784677.1052631601</v>
      </c>
      <c r="V449" s="16">
        <v>0.26772191089337299</v>
      </c>
      <c r="W449" s="16">
        <v>3219591.3378806799</v>
      </c>
      <c r="X449" s="16">
        <v>2322441.52150418</v>
      </c>
      <c r="Y449" s="16">
        <v>897149.81637649995</v>
      </c>
      <c r="Z449" s="16">
        <v>0.27865332032078699</v>
      </c>
      <c r="AA449" s="16">
        <v>5497244.7368420996</v>
      </c>
      <c r="AB449" s="16">
        <v>3973690.3947368399</v>
      </c>
      <c r="AC449" s="16">
        <v>1523554.3421052599</v>
      </c>
      <c r="AD449" s="16">
        <v>0.27714871995683898</v>
      </c>
      <c r="AE449" s="16">
        <v>2354077.3110819999</v>
      </c>
      <c r="AF449" s="16">
        <v>1698585.52300016</v>
      </c>
      <c r="AG449" s="16">
        <v>655491.78808184096</v>
      </c>
      <c r="AH449" s="16">
        <v>0.27844955855785197</v>
      </c>
      <c r="AI449" s="16">
        <v>759456.33925838</v>
      </c>
      <c r="AJ449" s="16">
        <v>517798.31096372101</v>
      </c>
      <c r="AK449" s="16">
        <v>2354077.3110819999</v>
      </c>
      <c r="AL449" s="16">
        <v>2354077.3110819999</v>
      </c>
      <c r="AM449" s="16">
        <v>2354077.3110819999</v>
      </c>
      <c r="AN449" s="16">
        <v>2354077.3110819999</v>
      </c>
      <c r="AO449" s="16">
        <v>2354077.3110819999</v>
      </c>
      <c r="AP449" s="16">
        <v>2354077.3110819999</v>
      </c>
      <c r="AQ449" s="16">
        <v>2354077.3110819999</v>
      </c>
      <c r="AR449" s="16">
        <v>2354077.3110819999</v>
      </c>
      <c r="AS449" s="16">
        <v>2354077.3110819999</v>
      </c>
      <c r="AT449" s="16">
        <v>2354077.3110819999</v>
      </c>
      <c r="AU449" s="16">
        <v>5497244.7368420996</v>
      </c>
      <c r="AV449" s="16">
        <v>5497244.7368420996</v>
      </c>
      <c r="AW449" s="16">
        <v>5497244.7368420996</v>
      </c>
      <c r="AX449" s="16">
        <v>5497244.7368420996</v>
      </c>
      <c r="AY449" s="16">
        <v>5497244.7368420996</v>
      </c>
      <c r="AZ449" s="16">
        <v>5497244.7368420996</v>
      </c>
      <c r="BA449" s="16">
        <v>5497244.7368420996</v>
      </c>
      <c r="BB449" s="16">
        <v>5497244.7368420996</v>
      </c>
      <c r="BC449" s="16">
        <v>5497244.7368420996</v>
      </c>
      <c r="BD449" s="16">
        <v>5497244.7368420996</v>
      </c>
    </row>
    <row r="450" spans="1:56" x14ac:dyDescent="0.25">
      <c r="A450" s="16" t="s">
        <v>527</v>
      </c>
      <c r="B450" s="16">
        <v>13283</v>
      </c>
      <c r="C450" s="16">
        <v>0</v>
      </c>
      <c r="D450" s="16">
        <v>0</v>
      </c>
      <c r="E450" s="16">
        <v>0</v>
      </c>
      <c r="F450" s="16">
        <v>0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 t="s">
        <v>797</v>
      </c>
      <c r="N450" s="16" t="s">
        <v>806</v>
      </c>
      <c r="O450" s="16" t="s">
        <v>3</v>
      </c>
      <c r="P450" s="16">
        <v>13283</v>
      </c>
      <c r="Q450" s="16">
        <v>800000</v>
      </c>
      <c r="R450" s="16">
        <v>28133.477118120001</v>
      </c>
      <c r="S450" s="16">
        <v>2461068.9912280701</v>
      </c>
      <c r="T450" s="16">
        <v>1983428.33333333</v>
      </c>
      <c r="U450" s="16">
        <v>477640.65789473598</v>
      </c>
      <c r="V450" s="16">
        <v>0.19407853237645001</v>
      </c>
      <c r="W450" s="16">
        <v>2282278.2542157401</v>
      </c>
      <c r="X450" s="16">
        <v>1310833.2304921399</v>
      </c>
      <c r="Y450" s="16">
        <v>971445.02372359298</v>
      </c>
      <c r="Z450" s="16">
        <v>0.42564705768421301</v>
      </c>
      <c r="AA450" s="16">
        <v>866717.01754385896</v>
      </c>
      <c r="AB450" s="16">
        <v>866717.01754385896</v>
      </c>
      <c r="AC450" s="16">
        <v>0</v>
      </c>
      <c r="AD450" s="16">
        <v>0</v>
      </c>
      <c r="AE450" s="16">
        <v>470701.34809613798</v>
      </c>
      <c r="AF450" s="16">
        <v>413053.32892478502</v>
      </c>
      <c r="AG450" s="16">
        <v>57648.019171352898</v>
      </c>
      <c r="AH450" s="16">
        <v>0.122472602648205</v>
      </c>
      <c r="AI450" s="16">
        <v>833751.54660547304</v>
      </c>
      <c r="AJ450" s="16">
        <v>-80045.457946767201</v>
      </c>
      <c r="AK450" s="16">
        <v>470701.34809613798</v>
      </c>
      <c r="AL450" s="16">
        <v>470701.34809613798</v>
      </c>
      <c r="AM450" s="16">
        <v>470701.34809613798</v>
      </c>
      <c r="AN450" s="16">
        <v>470701.34809613798</v>
      </c>
      <c r="AO450" s="16">
        <v>470701.34809613798</v>
      </c>
      <c r="AP450" s="16">
        <v>470701.34809613798</v>
      </c>
      <c r="AQ450" s="16">
        <v>470701.34809613798</v>
      </c>
      <c r="AR450" s="16">
        <v>470701.34809613798</v>
      </c>
      <c r="AS450" s="16">
        <v>470701.34809613798</v>
      </c>
      <c r="AT450" s="16">
        <v>470701.34809613798</v>
      </c>
      <c r="AU450" s="16">
        <v>866717.01754385896</v>
      </c>
      <c r="AV450" s="16">
        <v>866717.01754385896</v>
      </c>
      <c r="AW450" s="16">
        <v>866717.01754385896</v>
      </c>
      <c r="AX450" s="16">
        <v>866717.01754385896</v>
      </c>
      <c r="AY450" s="16">
        <v>866717.01754385896</v>
      </c>
      <c r="AZ450" s="16">
        <v>866717.01754385896</v>
      </c>
      <c r="BA450" s="16">
        <v>866717.01754385896</v>
      </c>
      <c r="BB450" s="16">
        <v>866717.01754385896</v>
      </c>
      <c r="BC450" s="16">
        <v>866717.01754385896</v>
      </c>
      <c r="BD450" s="16">
        <v>866717.01754385896</v>
      </c>
    </row>
    <row r="451" spans="1:56" x14ac:dyDescent="0.25">
      <c r="A451" s="16" t="s">
        <v>637</v>
      </c>
      <c r="B451" s="16">
        <v>13288</v>
      </c>
      <c r="C451" s="16">
        <v>0</v>
      </c>
      <c r="D451" s="16">
        <v>0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 t="s">
        <v>797</v>
      </c>
      <c r="N451" s="16" t="s">
        <v>806</v>
      </c>
      <c r="O451" s="16" t="s">
        <v>3</v>
      </c>
      <c r="P451" s="16">
        <v>13288</v>
      </c>
      <c r="Q451" s="16">
        <v>800000</v>
      </c>
      <c r="R451" s="16">
        <v>28133.477118120001</v>
      </c>
      <c r="S451" s="16">
        <v>1073350.83333333</v>
      </c>
      <c r="T451" s="16">
        <v>1073350.83333333</v>
      </c>
      <c r="U451" s="16">
        <v>0</v>
      </c>
      <c r="V451" s="16">
        <v>0</v>
      </c>
      <c r="W451" s="16">
        <v>723559.23043901601</v>
      </c>
      <c r="X451" s="16">
        <v>723559.23043901601</v>
      </c>
      <c r="Y451" s="16">
        <v>0</v>
      </c>
      <c r="Z451" s="16">
        <v>0</v>
      </c>
      <c r="AA451" s="16">
        <v>500568.94736842101</v>
      </c>
      <c r="AB451" s="16">
        <v>500568.94736842101</v>
      </c>
      <c r="AC451" s="16">
        <v>0</v>
      </c>
      <c r="AD451" s="16">
        <v>0</v>
      </c>
      <c r="AE451" s="16">
        <v>66821.246625162603</v>
      </c>
      <c r="AF451" s="16">
        <v>66821.246625162603</v>
      </c>
      <c r="AG451" s="16">
        <v>0</v>
      </c>
      <c r="AH451" s="16">
        <v>0</v>
      </c>
      <c r="AI451" s="16">
        <v>-137693.47711812</v>
      </c>
      <c r="AJ451" s="16">
        <v>-137693.47711812</v>
      </c>
      <c r="AK451" s="16">
        <v>66821.246625162603</v>
      </c>
      <c r="AL451" s="16">
        <v>66821.246625162603</v>
      </c>
      <c r="AM451" s="16">
        <v>66821.246625162603</v>
      </c>
      <c r="AN451" s="16">
        <v>66821.246625162603</v>
      </c>
      <c r="AO451" s="16">
        <v>66821.246625162603</v>
      </c>
      <c r="AP451" s="16">
        <v>66821.246625162603</v>
      </c>
      <c r="AQ451" s="16">
        <v>66821.246625162603</v>
      </c>
      <c r="AR451" s="16">
        <v>66821.246625162603</v>
      </c>
      <c r="AS451" s="16">
        <v>66821.246625162603</v>
      </c>
      <c r="AT451" s="16">
        <v>66821.246625162603</v>
      </c>
      <c r="AU451" s="16">
        <v>500568.94736842101</v>
      </c>
      <c r="AV451" s="16">
        <v>500568.94736842101</v>
      </c>
      <c r="AW451" s="16">
        <v>500568.94736842101</v>
      </c>
      <c r="AX451" s="16">
        <v>500568.94736842101</v>
      </c>
      <c r="AY451" s="16">
        <v>500568.94736842101</v>
      </c>
      <c r="AZ451" s="16">
        <v>500568.94736842101</v>
      </c>
      <c r="BA451" s="16">
        <v>500568.94736842101</v>
      </c>
      <c r="BB451" s="16">
        <v>500568.94736842101</v>
      </c>
      <c r="BC451" s="16">
        <v>500568.94736842101</v>
      </c>
      <c r="BD451" s="16">
        <v>500568.94736842101</v>
      </c>
    </row>
    <row r="452" spans="1:56" x14ac:dyDescent="0.25">
      <c r="A452" s="16" t="s">
        <v>188</v>
      </c>
      <c r="B452" s="16">
        <v>13294</v>
      </c>
      <c r="C452" s="16">
        <v>0</v>
      </c>
      <c r="D452" s="16">
        <v>0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 t="s">
        <v>797</v>
      </c>
      <c r="N452" s="16" t="s">
        <v>806</v>
      </c>
      <c r="O452" s="16" t="s">
        <v>3</v>
      </c>
      <c r="P452" s="16">
        <v>13294</v>
      </c>
      <c r="Q452" s="16">
        <v>800000</v>
      </c>
      <c r="R452" s="16">
        <v>37511.302824159997</v>
      </c>
      <c r="S452" s="16">
        <v>16554832.5877192</v>
      </c>
      <c r="T452" s="16">
        <v>6764382.7192982398</v>
      </c>
      <c r="U452" s="16">
        <v>9790449.8684210498</v>
      </c>
      <c r="V452" s="16">
        <v>0.59139528089724103</v>
      </c>
      <c r="W452" s="16">
        <v>10450290.4546024</v>
      </c>
      <c r="X452" s="16">
        <v>3845791.74945236</v>
      </c>
      <c r="Y452" s="16">
        <v>6604498.70515012</v>
      </c>
      <c r="Z452" s="16">
        <v>0.63199187944497603</v>
      </c>
      <c r="AA452" s="16">
        <v>12939130.043859599</v>
      </c>
      <c r="AB452" s="16">
        <v>4620414.4736842103</v>
      </c>
      <c r="AC452" s="16">
        <v>8318715.5701754298</v>
      </c>
      <c r="AD452" s="16">
        <v>0.64291150502217398</v>
      </c>
      <c r="AE452" s="16">
        <v>6459240.1844463199</v>
      </c>
      <c r="AF452" s="16">
        <v>2230131.42788433</v>
      </c>
      <c r="AG452" s="16">
        <v>4229108.7565619899</v>
      </c>
      <c r="AH452" s="16">
        <v>0.65473780751264998</v>
      </c>
      <c r="AI452" s="16">
        <v>6225012.4023259599</v>
      </c>
      <c r="AJ452" s="16">
        <v>3849622.4537378298</v>
      </c>
      <c r="AK452" s="16">
        <v>6459240.1844463199</v>
      </c>
      <c r="AL452" s="16">
        <v>6459240.1844463199</v>
      </c>
      <c r="AM452" s="16">
        <v>6459240.1844463199</v>
      </c>
      <c r="AN452" s="16">
        <v>6459240.1844463199</v>
      </c>
      <c r="AO452" s="16">
        <v>6459240.1844463199</v>
      </c>
      <c r="AP452" s="16">
        <v>6459240.1844463199</v>
      </c>
      <c r="AQ452" s="16">
        <v>6459240.1844463199</v>
      </c>
      <c r="AR452" s="16">
        <v>6459240.1844463199</v>
      </c>
      <c r="AS452" s="16">
        <v>6459240.1844463199</v>
      </c>
      <c r="AT452" s="16">
        <v>6459240.1844463199</v>
      </c>
      <c r="AU452" s="16">
        <v>12939130.043859599</v>
      </c>
      <c r="AV452" s="16">
        <v>12939130.043859599</v>
      </c>
      <c r="AW452" s="16">
        <v>12939130.043859599</v>
      </c>
      <c r="AX452" s="16">
        <v>12939130.043859599</v>
      </c>
      <c r="AY452" s="16">
        <v>12939130.043859599</v>
      </c>
      <c r="AZ452" s="16">
        <v>12939130.043859599</v>
      </c>
      <c r="BA452" s="16">
        <v>12939130.043859599</v>
      </c>
      <c r="BB452" s="16">
        <v>12939130.043859599</v>
      </c>
      <c r="BC452" s="16">
        <v>12939130.043859599</v>
      </c>
      <c r="BD452" s="16">
        <v>12939130.043859599</v>
      </c>
    </row>
    <row r="453" spans="1:56" x14ac:dyDescent="0.25">
      <c r="A453" s="16" t="s">
        <v>497</v>
      </c>
      <c r="B453" s="16">
        <v>13295</v>
      </c>
      <c r="C453" s="16">
        <v>0</v>
      </c>
      <c r="D453" s="16">
        <v>0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 t="s">
        <v>797</v>
      </c>
      <c r="N453" s="16" t="s">
        <v>806</v>
      </c>
      <c r="O453" s="16" t="s">
        <v>3</v>
      </c>
      <c r="P453" s="16">
        <v>13295</v>
      </c>
      <c r="Q453" s="16">
        <v>800000</v>
      </c>
      <c r="R453" s="16">
        <v>46889.128530199901</v>
      </c>
      <c r="S453" s="16">
        <v>12309724.649122801</v>
      </c>
      <c r="T453" s="16">
        <v>6131025.35087719</v>
      </c>
      <c r="U453" s="16">
        <v>6178699.2982456097</v>
      </c>
      <c r="V453" s="16">
        <v>0.50193643435281099</v>
      </c>
      <c r="W453" s="16">
        <v>5828241.1017878</v>
      </c>
      <c r="X453" s="16">
        <v>2414884.5522149298</v>
      </c>
      <c r="Y453" s="16">
        <v>3413356.5495728701</v>
      </c>
      <c r="Z453" s="16">
        <v>0.58565808962944699</v>
      </c>
      <c r="AA453" s="16">
        <v>46115.0438596491</v>
      </c>
      <c r="AB453" s="16">
        <v>39901.008771929803</v>
      </c>
      <c r="AC453" s="16">
        <v>6214.0350877192895</v>
      </c>
      <c r="AD453" s="16">
        <v>0.134750714032316</v>
      </c>
      <c r="AE453" s="16">
        <v>133940.80197809101</v>
      </c>
      <c r="AF453" s="16">
        <v>42417.142675118601</v>
      </c>
      <c r="AG453" s="16">
        <v>91523.659302972606</v>
      </c>
      <c r="AH453" s="16">
        <v>0.68331425488958197</v>
      </c>
      <c r="AI453" s="16">
        <v>2942617.42104267</v>
      </c>
      <c r="AJ453" s="16">
        <v>-379215.46922722697</v>
      </c>
      <c r="AK453" s="16">
        <v>133940.80197809101</v>
      </c>
      <c r="AL453" s="16">
        <v>133940.80197809101</v>
      </c>
      <c r="AM453" s="16">
        <v>133940.80197809101</v>
      </c>
      <c r="AN453" s="16">
        <v>133940.80197809101</v>
      </c>
      <c r="AO453" s="16">
        <v>133940.80197809101</v>
      </c>
      <c r="AP453" s="16">
        <v>133940.80197809101</v>
      </c>
      <c r="AQ453" s="16">
        <v>133940.80197809101</v>
      </c>
      <c r="AR453" s="16">
        <v>133940.80197809101</v>
      </c>
      <c r="AS453" s="16">
        <v>133940.80197809101</v>
      </c>
      <c r="AT453" s="16">
        <v>133940.80197809101</v>
      </c>
      <c r="AU453" s="16">
        <v>46115.0438596491</v>
      </c>
      <c r="AV453" s="16">
        <v>46115.0438596491</v>
      </c>
      <c r="AW453" s="16">
        <v>46115.0438596491</v>
      </c>
      <c r="AX453" s="16">
        <v>46115.0438596491</v>
      </c>
      <c r="AY453" s="16">
        <v>46115.0438596491</v>
      </c>
      <c r="AZ453" s="16">
        <v>46115.0438596491</v>
      </c>
      <c r="BA453" s="16">
        <v>46115.0438596491</v>
      </c>
      <c r="BB453" s="16">
        <v>46115.0438596491</v>
      </c>
      <c r="BC453" s="16">
        <v>46115.0438596491</v>
      </c>
      <c r="BD453" s="16">
        <v>46115.0438596491</v>
      </c>
    </row>
    <row r="454" spans="1:56" x14ac:dyDescent="0.25">
      <c r="A454" s="16" t="s">
        <v>235</v>
      </c>
      <c r="B454" s="16">
        <v>13298</v>
      </c>
      <c r="C454" s="16">
        <v>0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 t="s">
        <v>797</v>
      </c>
      <c r="N454" s="16" t="s">
        <v>806</v>
      </c>
      <c r="O454" s="16" t="s">
        <v>3</v>
      </c>
      <c r="P454" s="16">
        <v>13298</v>
      </c>
      <c r="Q454" s="16">
        <v>800000</v>
      </c>
      <c r="R454" s="16">
        <v>46889.128530199901</v>
      </c>
      <c r="S454" s="16">
        <v>25967144.078947298</v>
      </c>
      <c r="T454" s="16">
        <v>15886151.4473684</v>
      </c>
      <c r="U454" s="16">
        <v>10080992.6315789</v>
      </c>
      <c r="V454" s="16">
        <v>0.38822107663938299</v>
      </c>
      <c r="W454" s="16">
        <v>14933946.740895299</v>
      </c>
      <c r="X454" s="16">
        <v>7050850.4001475498</v>
      </c>
      <c r="Y454" s="16">
        <v>7883096.3407477904</v>
      </c>
      <c r="Z454" s="16">
        <v>0.52786423291309803</v>
      </c>
      <c r="AA454" s="16">
        <v>13370160.7017543</v>
      </c>
      <c r="AB454" s="16">
        <v>8009306.4473684197</v>
      </c>
      <c r="AC454" s="16">
        <v>5360854.2543859603</v>
      </c>
      <c r="AD454" s="16">
        <v>0.400956605830663</v>
      </c>
      <c r="AE454" s="16">
        <v>5464296.1887881001</v>
      </c>
      <c r="AF454" s="16">
        <v>2829864.5957187</v>
      </c>
      <c r="AG454" s="16">
        <v>2634431.5930694002</v>
      </c>
      <c r="AH454" s="16">
        <v>0.48211727586708197</v>
      </c>
      <c r="AI454" s="16">
        <v>7410620.2122175898</v>
      </c>
      <c r="AJ454" s="16">
        <v>2161955.4645392001</v>
      </c>
      <c r="AK454" s="16">
        <v>5464296.1887881001</v>
      </c>
      <c r="AL454" s="16">
        <v>5464296.1887881001</v>
      </c>
      <c r="AM454" s="16">
        <v>5464296.1887881001</v>
      </c>
      <c r="AN454" s="16">
        <v>5464296.1887881001</v>
      </c>
      <c r="AO454" s="16">
        <v>5464296.1887881001</v>
      </c>
      <c r="AP454" s="16">
        <v>5464296.1887881001</v>
      </c>
      <c r="AQ454" s="16">
        <v>5464296.1887881001</v>
      </c>
      <c r="AR454" s="16">
        <v>5464296.1887881001</v>
      </c>
      <c r="AS454" s="16">
        <v>5464296.1887881001</v>
      </c>
      <c r="AT454" s="16">
        <v>5464296.1887881001</v>
      </c>
      <c r="AU454" s="16">
        <v>13370160.7017543</v>
      </c>
      <c r="AV454" s="16">
        <v>13370160.7017543</v>
      </c>
      <c r="AW454" s="16">
        <v>13370160.7017543</v>
      </c>
      <c r="AX454" s="16">
        <v>13370160.7017543</v>
      </c>
      <c r="AY454" s="16">
        <v>13370160.7017543</v>
      </c>
      <c r="AZ454" s="16">
        <v>13370160.7017543</v>
      </c>
      <c r="BA454" s="16">
        <v>13370160.7017543</v>
      </c>
      <c r="BB454" s="16">
        <v>13370160.7017543</v>
      </c>
      <c r="BC454" s="16">
        <v>13370160.7017543</v>
      </c>
      <c r="BD454" s="16">
        <v>13370160.7017543</v>
      </c>
    </row>
    <row r="455" spans="1:56" x14ac:dyDescent="0.25">
      <c r="A455" s="16" t="s">
        <v>639</v>
      </c>
      <c r="B455" s="16">
        <v>13304</v>
      </c>
      <c r="C455" s="16">
        <v>0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 t="s">
        <v>797</v>
      </c>
      <c r="N455" s="16" t="s">
        <v>806</v>
      </c>
      <c r="O455" s="16" t="s">
        <v>3</v>
      </c>
      <c r="P455" s="16">
        <v>13304</v>
      </c>
      <c r="Q455" s="16">
        <v>800000</v>
      </c>
      <c r="R455" s="16">
        <v>73147.040507111902</v>
      </c>
      <c r="S455" s="16">
        <v>10130437.105263099</v>
      </c>
      <c r="T455" s="16">
        <v>5097636.5350877196</v>
      </c>
      <c r="U455" s="16">
        <v>5032800.5701754298</v>
      </c>
      <c r="V455" s="16">
        <v>0.49679994237965303</v>
      </c>
      <c r="W455" s="16">
        <v>7101363.3723232402</v>
      </c>
      <c r="X455" s="16">
        <v>2180076.7794376099</v>
      </c>
      <c r="Y455" s="16">
        <v>4921286.59288562</v>
      </c>
      <c r="Z455" s="16">
        <v>0.69300588279509501</v>
      </c>
      <c r="AA455" s="16">
        <v>14693.333333333299</v>
      </c>
      <c r="AB455" s="16">
        <v>14693.333333333299</v>
      </c>
      <c r="AC455" s="16">
        <v>0</v>
      </c>
      <c r="AD455" s="16">
        <v>0</v>
      </c>
      <c r="AE455" s="16">
        <v>370.10421297165198</v>
      </c>
      <c r="AF455" s="16">
        <v>370.10421297165198</v>
      </c>
      <c r="AG455" s="16">
        <v>0</v>
      </c>
      <c r="AH455" s="16">
        <v>0</v>
      </c>
      <c r="AI455" s="16">
        <v>4181915.5523785101</v>
      </c>
      <c r="AJ455" s="16">
        <v>-739371.040507111</v>
      </c>
      <c r="AK455" s="16">
        <v>370.10421297165198</v>
      </c>
      <c r="AL455" s="16">
        <v>370.10421297165198</v>
      </c>
      <c r="AM455" s="16">
        <v>370.10421297165198</v>
      </c>
      <c r="AN455" s="16">
        <v>370.10421297165198</v>
      </c>
      <c r="AO455" s="16">
        <v>370.10421297165198</v>
      </c>
      <c r="AP455" s="16">
        <v>370.10421297165198</v>
      </c>
      <c r="AQ455" s="16">
        <v>370.10421297165198</v>
      </c>
      <c r="AR455" s="16">
        <v>370.10421297165198</v>
      </c>
      <c r="AS455" s="16">
        <v>370.10421297165198</v>
      </c>
      <c r="AT455" s="16">
        <v>370.10421297165198</v>
      </c>
      <c r="AU455" s="16">
        <v>14693.333333333299</v>
      </c>
      <c r="AV455" s="16">
        <v>14693.333333333299</v>
      </c>
      <c r="AW455" s="16">
        <v>14693.333333333299</v>
      </c>
      <c r="AX455" s="16">
        <v>14693.333333333299</v>
      </c>
      <c r="AY455" s="16">
        <v>14693.333333333299</v>
      </c>
      <c r="AZ455" s="16">
        <v>14693.333333333299</v>
      </c>
      <c r="BA455" s="16">
        <v>14693.333333333299</v>
      </c>
      <c r="BB455" s="16">
        <v>14693.333333333299</v>
      </c>
      <c r="BC455" s="16">
        <v>14693.333333333299</v>
      </c>
      <c r="BD455" s="16">
        <v>14693.333333333299</v>
      </c>
    </row>
    <row r="456" spans="1:56" x14ac:dyDescent="0.25">
      <c r="A456" s="16" t="s">
        <v>537</v>
      </c>
      <c r="B456" s="16">
        <v>13305</v>
      </c>
      <c r="C456" s="16">
        <v>0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 t="s">
        <v>797</v>
      </c>
      <c r="N456" s="16" t="s">
        <v>806</v>
      </c>
      <c r="O456" s="16" t="s">
        <v>3</v>
      </c>
      <c r="P456" s="16">
        <v>13305</v>
      </c>
      <c r="Q456" s="16">
        <v>800000</v>
      </c>
      <c r="R456" s="16">
        <v>63769.214801071903</v>
      </c>
      <c r="S456" s="16">
        <v>6087027.9385964898</v>
      </c>
      <c r="T456" s="16">
        <v>5015546.7982456004</v>
      </c>
      <c r="U456" s="16">
        <v>1071481.1403508801</v>
      </c>
      <c r="V456" s="16">
        <v>0.17602697920225699</v>
      </c>
      <c r="W456" s="16">
        <v>4247822.5221505202</v>
      </c>
      <c r="X456" s="16">
        <v>2621322.1021951502</v>
      </c>
      <c r="Y456" s="16">
        <v>1626500.41995537</v>
      </c>
      <c r="Z456" s="16">
        <v>0.38290216021829698</v>
      </c>
      <c r="AA456" s="16">
        <v>195216.35964912199</v>
      </c>
      <c r="AB456" s="16">
        <v>146076.88596491201</v>
      </c>
      <c r="AC456" s="16">
        <v>49139.473684210498</v>
      </c>
      <c r="AD456" s="16">
        <v>0.25171801058339799</v>
      </c>
      <c r="AE456" s="16">
        <v>99646.588418334606</v>
      </c>
      <c r="AF456" s="16">
        <v>57511.513588047099</v>
      </c>
      <c r="AG456" s="16">
        <v>42135.0748302875</v>
      </c>
      <c r="AH456" s="16">
        <v>0.42284513197177098</v>
      </c>
      <c r="AI456" s="16">
        <v>979154.20515429904</v>
      </c>
      <c r="AJ456" s="16">
        <v>-605211.13997078396</v>
      </c>
      <c r="AK456" s="16">
        <v>99646.588418334606</v>
      </c>
      <c r="AL456" s="16">
        <v>99646.588418334606</v>
      </c>
      <c r="AM456" s="16">
        <v>99646.588418334606</v>
      </c>
      <c r="AN456" s="16">
        <v>99646.588418334606</v>
      </c>
      <c r="AO456" s="16">
        <v>99646.588418334606</v>
      </c>
      <c r="AP456" s="16">
        <v>99646.588418334606</v>
      </c>
      <c r="AQ456" s="16">
        <v>99646.588418334606</v>
      </c>
      <c r="AR456" s="16">
        <v>99646.588418334606</v>
      </c>
      <c r="AS456" s="16">
        <v>99646.588418334606</v>
      </c>
      <c r="AT456" s="16">
        <v>99646.588418334606</v>
      </c>
      <c r="AU456" s="16">
        <v>195216.35964912199</v>
      </c>
      <c r="AV456" s="16">
        <v>195216.35964912199</v>
      </c>
      <c r="AW456" s="16">
        <v>195216.35964912199</v>
      </c>
      <c r="AX456" s="16">
        <v>195216.35964912199</v>
      </c>
      <c r="AY456" s="16">
        <v>195216.35964912199</v>
      </c>
      <c r="AZ456" s="16">
        <v>195216.35964912199</v>
      </c>
      <c r="BA456" s="16">
        <v>195216.35964912199</v>
      </c>
      <c r="BB456" s="16">
        <v>195216.35964912199</v>
      </c>
      <c r="BC456" s="16">
        <v>195216.35964912199</v>
      </c>
      <c r="BD456" s="16">
        <v>195216.35964912199</v>
      </c>
    </row>
    <row r="457" spans="1:56" x14ac:dyDescent="0.25">
      <c r="A457" s="16" t="s">
        <v>390</v>
      </c>
      <c r="B457" s="16">
        <v>13309</v>
      </c>
      <c r="C457" s="16">
        <v>0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 t="s">
        <v>797</v>
      </c>
      <c r="N457" s="16" t="s">
        <v>806</v>
      </c>
      <c r="O457" s="16" t="s">
        <v>3</v>
      </c>
      <c r="P457" s="16">
        <v>13309</v>
      </c>
      <c r="Q457" s="16">
        <v>800000</v>
      </c>
      <c r="R457" s="16">
        <v>28133.477118120001</v>
      </c>
      <c r="S457" s="16">
        <v>6060115.70175438</v>
      </c>
      <c r="T457" s="16">
        <v>4729269.3859649096</v>
      </c>
      <c r="U457" s="16">
        <v>1330846.31578947</v>
      </c>
      <c r="V457" s="16">
        <v>0.21960741036746101</v>
      </c>
      <c r="W457" s="16">
        <v>4559255.2371367803</v>
      </c>
      <c r="X457" s="16">
        <v>3554568.8214520901</v>
      </c>
      <c r="Y457" s="16">
        <v>1004686.41568468</v>
      </c>
      <c r="Z457" s="16">
        <v>0.22036195901057501</v>
      </c>
      <c r="AA457" s="16">
        <v>4366259.6929824501</v>
      </c>
      <c r="AB457" s="16">
        <v>3236293.3771929801</v>
      </c>
      <c r="AC457" s="16">
        <v>1129966.31578947</v>
      </c>
      <c r="AD457" s="16">
        <v>0.25879503173060803</v>
      </c>
      <c r="AE457" s="16">
        <v>1937633.3877584401</v>
      </c>
      <c r="AF457" s="16">
        <v>1410559.42015684</v>
      </c>
      <c r="AG457" s="16">
        <v>527073.96760160103</v>
      </c>
      <c r="AH457" s="16">
        <v>0.27201944956746799</v>
      </c>
      <c r="AI457" s="16">
        <v>854979.93856656598</v>
      </c>
      <c r="AJ457" s="16">
        <v>377367.49048348097</v>
      </c>
      <c r="AK457" s="16">
        <v>1937633.3877584401</v>
      </c>
      <c r="AL457" s="16">
        <v>1937633.3877584401</v>
      </c>
      <c r="AM457" s="16">
        <v>1937633.3877584401</v>
      </c>
      <c r="AN457" s="16">
        <v>1937633.3877584401</v>
      </c>
      <c r="AO457" s="16">
        <v>1937633.3877584401</v>
      </c>
      <c r="AP457" s="16">
        <v>1937633.3877584401</v>
      </c>
      <c r="AQ457" s="16">
        <v>1937633.3877584401</v>
      </c>
      <c r="AR457" s="16">
        <v>1937633.3877584401</v>
      </c>
      <c r="AS457" s="16">
        <v>1937633.3877584401</v>
      </c>
      <c r="AT457" s="16">
        <v>1937633.3877584401</v>
      </c>
      <c r="AU457" s="16">
        <v>4366259.6929824501</v>
      </c>
      <c r="AV457" s="16">
        <v>4366259.6929824501</v>
      </c>
      <c r="AW457" s="16">
        <v>4366259.6929824501</v>
      </c>
      <c r="AX457" s="16">
        <v>4366259.6929824501</v>
      </c>
      <c r="AY457" s="16">
        <v>4366259.6929824501</v>
      </c>
      <c r="AZ457" s="16">
        <v>4366259.6929824501</v>
      </c>
      <c r="BA457" s="16">
        <v>4366259.6929824501</v>
      </c>
      <c r="BB457" s="16">
        <v>4366259.6929824501</v>
      </c>
      <c r="BC457" s="16">
        <v>4366259.6929824501</v>
      </c>
      <c r="BD457" s="16">
        <v>4366259.6929824501</v>
      </c>
    </row>
    <row r="458" spans="1:56" x14ac:dyDescent="0.25">
      <c r="A458" s="16" t="s">
        <v>385</v>
      </c>
      <c r="B458" s="16">
        <v>13310</v>
      </c>
      <c r="C458" s="16">
        <v>0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 t="s">
        <v>797</v>
      </c>
      <c r="N458" s="16" t="s">
        <v>806</v>
      </c>
      <c r="O458" s="16" t="s">
        <v>3</v>
      </c>
      <c r="P458" s="16">
        <v>13310</v>
      </c>
      <c r="Q458" s="16">
        <v>800000</v>
      </c>
      <c r="R458" s="16">
        <v>28133.477118120001</v>
      </c>
      <c r="S458" s="16">
        <v>3690247.28070175</v>
      </c>
      <c r="T458" s="16">
        <v>2844014.7368421</v>
      </c>
      <c r="U458" s="16">
        <v>846232.543859647</v>
      </c>
      <c r="V458" s="16">
        <v>0.22931594537987801</v>
      </c>
      <c r="W458" s="16">
        <v>3455833.3354952899</v>
      </c>
      <c r="X458" s="16">
        <v>2671004.89498608</v>
      </c>
      <c r="Y458" s="16">
        <v>784828.440509215</v>
      </c>
      <c r="Z458" s="16">
        <v>0.227102514594133</v>
      </c>
      <c r="AA458" s="16">
        <v>2171718.6842105198</v>
      </c>
      <c r="AB458" s="16">
        <v>1515951.05263157</v>
      </c>
      <c r="AC458" s="16">
        <v>655767.631578948</v>
      </c>
      <c r="AD458" s="16">
        <v>0.30195790842833498</v>
      </c>
      <c r="AE458" s="16">
        <v>1416828.14057708</v>
      </c>
      <c r="AF458" s="16">
        <v>961061.13846027898</v>
      </c>
      <c r="AG458" s="16">
        <v>455767.00211680197</v>
      </c>
      <c r="AH458" s="16">
        <v>0.321681218112428</v>
      </c>
      <c r="AI458" s="16">
        <v>603722.96339109505</v>
      </c>
      <c r="AJ458" s="16">
        <v>274661.52499868203</v>
      </c>
      <c r="AK458" s="16">
        <v>1416828.14057708</v>
      </c>
      <c r="AL458" s="16">
        <v>1416828.14057708</v>
      </c>
      <c r="AM458" s="16">
        <v>1416828.14057708</v>
      </c>
      <c r="AN458" s="16">
        <v>1416828.14057708</v>
      </c>
      <c r="AO458" s="16">
        <v>1416828.14057708</v>
      </c>
      <c r="AP458" s="16">
        <v>1416828.14057708</v>
      </c>
      <c r="AQ458" s="16">
        <v>1416828.14057708</v>
      </c>
      <c r="AR458" s="16">
        <v>1416828.14057708</v>
      </c>
      <c r="AS458" s="16">
        <v>1416828.14057708</v>
      </c>
      <c r="AT458" s="16">
        <v>1416828.14057708</v>
      </c>
      <c r="AU458" s="16">
        <v>2171718.6842105198</v>
      </c>
      <c r="AV458" s="16">
        <v>2171718.6842105198</v>
      </c>
      <c r="AW458" s="16">
        <v>2171718.6842105198</v>
      </c>
      <c r="AX458" s="16">
        <v>2171718.6842105198</v>
      </c>
      <c r="AY458" s="16">
        <v>2171718.6842105198</v>
      </c>
      <c r="AZ458" s="16">
        <v>2171718.6842105198</v>
      </c>
      <c r="BA458" s="16">
        <v>2171718.6842105198</v>
      </c>
      <c r="BB458" s="16">
        <v>2171718.6842105198</v>
      </c>
      <c r="BC458" s="16">
        <v>2171718.6842105198</v>
      </c>
      <c r="BD458" s="16">
        <v>2171718.6842105198</v>
      </c>
    </row>
    <row r="459" spans="1:56" x14ac:dyDescent="0.25">
      <c r="A459" s="16" t="s">
        <v>420</v>
      </c>
      <c r="B459" s="16">
        <v>13313</v>
      </c>
      <c r="C459" s="16">
        <v>0</v>
      </c>
      <c r="D459" s="16">
        <v>0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 t="s">
        <v>797</v>
      </c>
      <c r="N459" s="16" t="s">
        <v>806</v>
      </c>
      <c r="O459" s="16" t="s">
        <v>3</v>
      </c>
      <c r="P459" s="16">
        <v>13313</v>
      </c>
      <c r="Q459" s="16">
        <v>800000</v>
      </c>
      <c r="R459" s="16">
        <v>28133.477118120001</v>
      </c>
      <c r="S459" s="16">
        <v>3636635.2192982398</v>
      </c>
      <c r="T459" s="16">
        <v>2727823.9473684202</v>
      </c>
      <c r="U459" s="16">
        <v>908811.271929821</v>
      </c>
      <c r="V459" s="16">
        <v>0.24990443559120401</v>
      </c>
      <c r="W459" s="16">
        <v>4115342.00773801</v>
      </c>
      <c r="X459" s="16">
        <v>3579025.0192345702</v>
      </c>
      <c r="Y459" s="16">
        <v>536316.98850343295</v>
      </c>
      <c r="Z459" s="16">
        <v>0.130321365148997</v>
      </c>
      <c r="AA459" s="16">
        <v>2461665.2192982398</v>
      </c>
      <c r="AB459" s="16">
        <v>1775238.07017543</v>
      </c>
      <c r="AC459" s="16">
        <v>686427.14912280603</v>
      </c>
      <c r="AD459" s="16">
        <v>0.27884667002708302</v>
      </c>
      <c r="AE459" s="16">
        <v>3033565.7836810602</v>
      </c>
      <c r="AF459" s="16">
        <v>2686006.8358342298</v>
      </c>
      <c r="AG459" s="16">
        <v>347558.947846836</v>
      </c>
      <c r="AH459" s="16">
        <v>0.114571093106506</v>
      </c>
      <c r="AI459" s="16">
        <v>348070.511385313</v>
      </c>
      <c r="AJ459" s="16">
        <v>159312.470728716</v>
      </c>
      <c r="AK459" s="16">
        <v>3033565.7836810602</v>
      </c>
      <c r="AL459" s="16">
        <v>3033565.7836810602</v>
      </c>
      <c r="AM459" s="16">
        <v>3033565.7836810602</v>
      </c>
      <c r="AN459" s="16">
        <v>3033565.7836810602</v>
      </c>
      <c r="AO459" s="16">
        <v>3033565.7836810602</v>
      </c>
      <c r="AP459" s="16">
        <v>3033565.7836810602</v>
      </c>
      <c r="AQ459" s="16">
        <v>3033565.7836810602</v>
      </c>
      <c r="AR459" s="16">
        <v>3033565.7836810602</v>
      </c>
      <c r="AS459" s="16">
        <v>3033565.7836810602</v>
      </c>
      <c r="AT459" s="16">
        <v>3033565.7836810602</v>
      </c>
      <c r="AU459" s="16">
        <v>2461665.2192982398</v>
      </c>
      <c r="AV459" s="16">
        <v>2461665.2192982398</v>
      </c>
      <c r="AW459" s="16">
        <v>2461665.2192982398</v>
      </c>
      <c r="AX459" s="16">
        <v>2461665.2192982398</v>
      </c>
      <c r="AY459" s="16">
        <v>2461665.2192982398</v>
      </c>
      <c r="AZ459" s="16">
        <v>2461665.2192982398</v>
      </c>
      <c r="BA459" s="16">
        <v>2461665.2192982398</v>
      </c>
      <c r="BB459" s="16">
        <v>2461665.2192982398</v>
      </c>
      <c r="BC459" s="16">
        <v>2461665.2192982398</v>
      </c>
      <c r="BD459" s="16">
        <v>2461665.2192982398</v>
      </c>
    </row>
    <row r="460" spans="1:56" x14ac:dyDescent="0.25">
      <c r="A460" s="16" t="s">
        <v>303</v>
      </c>
      <c r="B460" s="16">
        <v>13314</v>
      </c>
      <c r="C460" s="16">
        <v>0</v>
      </c>
      <c r="D460" s="16">
        <v>0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 t="s">
        <v>797</v>
      </c>
      <c r="N460" s="16" t="s">
        <v>806</v>
      </c>
      <c r="O460" s="16" t="s">
        <v>3</v>
      </c>
      <c r="P460" s="16">
        <v>13314</v>
      </c>
      <c r="Q460" s="16">
        <v>800000</v>
      </c>
      <c r="R460" s="16">
        <v>28133.477118120001</v>
      </c>
      <c r="S460" s="16">
        <v>5483291.7982456097</v>
      </c>
      <c r="T460" s="16">
        <v>4202644.2105263099</v>
      </c>
      <c r="U460" s="16">
        <v>1280647.5877192901</v>
      </c>
      <c r="V460" s="16">
        <v>0.23355452068573901</v>
      </c>
      <c r="W460" s="16">
        <v>8128013.0225355597</v>
      </c>
      <c r="X460" s="16">
        <v>6058940.0952299498</v>
      </c>
      <c r="Y460" s="16">
        <v>2069072.9273055999</v>
      </c>
      <c r="Z460" s="16">
        <v>0.25456072985721501</v>
      </c>
      <c r="AA460" s="16">
        <v>4518929.2543859603</v>
      </c>
      <c r="AB460" s="16">
        <v>3367150.2192982398</v>
      </c>
      <c r="AC460" s="16">
        <v>1151779.03508771</v>
      </c>
      <c r="AD460" s="16">
        <v>0.254878748980154</v>
      </c>
      <c r="AE460" s="16">
        <v>5832220.4421931803</v>
      </c>
      <c r="AF460" s="16">
        <v>4273895.7518444303</v>
      </c>
      <c r="AG460" s="16">
        <v>1558324.69034875</v>
      </c>
      <c r="AH460" s="16">
        <v>0.26719235080262999</v>
      </c>
      <c r="AI460" s="16">
        <v>1881598.4501874801</v>
      </c>
      <c r="AJ460" s="16">
        <v>1370850.2132306299</v>
      </c>
      <c r="AK460" s="16">
        <v>5832220.4421931803</v>
      </c>
      <c r="AL460" s="16">
        <v>5832220.4421931803</v>
      </c>
      <c r="AM460" s="16">
        <v>5832220.4421931803</v>
      </c>
      <c r="AN460" s="16">
        <v>5832220.4421931803</v>
      </c>
      <c r="AO460" s="16">
        <v>5832220.4421931803</v>
      </c>
      <c r="AP460" s="16">
        <v>5832220.4421931803</v>
      </c>
      <c r="AQ460" s="16">
        <v>5832220.4421931803</v>
      </c>
      <c r="AR460" s="16">
        <v>5832220.4421931803</v>
      </c>
      <c r="AS460" s="16">
        <v>5832220.4421931803</v>
      </c>
      <c r="AT460" s="16">
        <v>5832220.4421931803</v>
      </c>
      <c r="AU460" s="16">
        <v>4518929.2543859603</v>
      </c>
      <c r="AV460" s="16">
        <v>4518929.2543859603</v>
      </c>
      <c r="AW460" s="16">
        <v>4518929.2543859603</v>
      </c>
      <c r="AX460" s="16">
        <v>4518929.2543859603</v>
      </c>
      <c r="AY460" s="16">
        <v>4518929.2543859603</v>
      </c>
      <c r="AZ460" s="16">
        <v>4518929.2543859603</v>
      </c>
      <c r="BA460" s="16">
        <v>4518929.2543859603</v>
      </c>
      <c r="BB460" s="16">
        <v>4518929.2543859603</v>
      </c>
      <c r="BC460" s="16">
        <v>4518929.2543859603</v>
      </c>
      <c r="BD460" s="16">
        <v>4518929.2543859603</v>
      </c>
    </row>
    <row r="461" spans="1:56" x14ac:dyDescent="0.25">
      <c r="A461" s="16" t="s">
        <v>819</v>
      </c>
      <c r="B461" s="16">
        <v>13315</v>
      </c>
      <c r="C461" s="16">
        <v>0</v>
      </c>
      <c r="D461" s="16">
        <v>0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 t="s">
        <v>797</v>
      </c>
      <c r="N461" s="16" t="s">
        <v>806</v>
      </c>
      <c r="O461" s="16" t="s">
        <v>3</v>
      </c>
      <c r="P461" s="16">
        <v>13315</v>
      </c>
      <c r="Q461" s="16">
        <v>800000</v>
      </c>
      <c r="R461" s="16">
        <v>28133.477118120001</v>
      </c>
      <c r="S461" s="16">
        <v>19465.307017543801</v>
      </c>
      <c r="T461" s="16">
        <v>19465.307017543801</v>
      </c>
      <c r="U461" s="16">
        <v>0</v>
      </c>
      <c r="V461" s="16">
        <v>0</v>
      </c>
      <c r="W461" s="16">
        <v>62114.2861957192</v>
      </c>
      <c r="X461" s="16">
        <v>62114.2861957192</v>
      </c>
      <c r="Y461" s="16">
        <v>0</v>
      </c>
      <c r="Z461" s="16">
        <v>0</v>
      </c>
      <c r="AA461" s="16">
        <v>0</v>
      </c>
      <c r="AB461" s="16">
        <v>0</v>
      </c>
      <c r="AC461" s="16">
        <v>0</v>
      </c>
      <c r="AD461" s="16">
        <v>0</v>
      </c>
      <c r="AE461" s="16">
        <v>0</v>
      </c>
      <c r="AF461" s="16">
        <v>0</v>
      </c>
      <c r="AG461" s="16">
        <v>0</v>
      </c>
      <c r="AH461" s="16">
        <v>0</v>
      </c>
      <c r="AI461" s="16">
        <v>-137693.47711812</v>
      </c>
      <c r="AJ461" s="16">
        <v>-137693.47711812</v>
      </c>
      <c r="AK461" s="16">
        <v>0</v>
      </c>
      <c r="AL461" s="16">
        <v>0</v>
      </c>
      <c r="AM461" s="16">
        <v>0</v>
      </c>
      <c r="AN461" s="16">
        <v>0</v>
      </c>
      <c r="AO461" s="16">
        <v>0</v>
      </c>
      <c r="AP461" s="16">
        <v>0</v>
      </c>
      <c r="AQ461" s="16">
        <v>0</v>
      </c>
      <c r="AR461" s="16">
        <v>0</v>
      </c>
      <c r="AS461" s="16">
        <v>0</v>
      </c>
      <c r="AT461" s="16">
        <v>0</v>
      </c>
      <c r="AU461" s="16">
        <v>0</v>
      </c>
      <c r="AV461" s="16">
        <v>0</v>
      </c>
      <c r="AW461" s="16">
        <v>0</v>
      </c>
      <c r="AX461" s="16">
        <v>0</v>
      </c>
      <c r="AY461" s="16">
        <v>0</v>
      </c>
      <c r="AZ461" s="16">
        <v>0</v>
      </c>
      <c r="BA461" s="16">
        <v>0</v>
      </c>
      <c r="BB461" s="16">
        <v>0</v>
      </c>
      <c r="BC461" s="16">
        <v>0</v>
      </c>
      <c r="BD461" s="16">
        <v>0</v>
      </c>
    </row>
    <row r="462" spans="1:56" x14ac:dyDescent="0.25">
      <c r="A462" s="16" t="s">
        <v>820</v>
      </c>
      <c r="B462" s="16">
        <v>13317</v>
      </c>
      <c r="C462" s="16">
        <v>0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 t="s">
        <v>797</v>
      </c>
      <c r="N462" s="16" t="s">
        <v>806</v>
      </c>
      <c r="O462" s="16" t="s">
        <v>3</v>
      </c>
      <c r="P462" s="16">
        <v>13317</v>
      </c>
      <c r="Q462" s="16">
        <v>800000</v>
      </c>
      <c r="R462" s="16">
        <v>50640.258812615997</v>
      </c>
      <c r="S462" s="16">
        <v>3570141.6228070199</v>
      </c>
      <c r="T462" s="16">
        <v>1820845.3070175401</v>
      </c>
      <c r="U462" s="16">
        <v>1749296.31578947</v>
      </c>
      <c r="V462" s="16">
        <v>0.489979530395798</v>
      </c>
      <c r="W462" s="16">
        <v>3097707.5718990602</v>
      </c>
      <c r="X462" s="16">
        <v>1287093.301336</v>
      </c>
      <c r="Y462" s="16">
        <v>1810614.27056306</v>
      </c>
      <c r="Z462" s="16">
        <v>0.58450135415882798</v>
      </c>
      <c r="AA462" s="16">
        <v>0</v>
      </c>
      <c r="AB462" s="16">
        <v>0</v>
      </c>
      <c r="AC462" s="16">
        <v>0</v>
      </c>
      <c r="AD462" s="16">
        <v>0</v>
      </c>
      <c r="AE462" s="16">
        <v>0</v>
      </c>
      <c r="AF462" s="16">
        <v>0</v>
      </c>
      <c r="AG462" s="16">
        <v>0</v>
      </c>
      <c r="AH462" s="16">
        <v>0</v>
      </c>
      <c r="AI462" s="16">
        <v>1297005.0117504401</v>
      </c>
      <c r="AJ462" s="16">
        <v>-513609.258812616</v>
      </c>
      <c r="AK462" s="16">
        <v>0</v>
      </c>
      <c r="AL462" s="16">
        <v>0</v>
      </c>
      <c r="AM462" s="16">
        <v>0</v>
      </c>
      <c r="AN462" s="16">
        <v>0</v>
      </c>
      <c r="AO462" s="16">
        <v>0</v>
      </c>
      <c r="AP462" s="16">
        <v>0</v>
      </c>
      <c r="AQ462" s="16">
        <v>0</v>
      </c>
      <c r="AR462" s="16">
        <v>0</v>
      </c>
      <c r="AS462" s="16">
        <v>0</v>
      </c>
      <c r="AT462" s="16">
        <v>0</v>
      </c>
      <c r="AU462" s="16">
        <v>0</v>
      </c>
      <c r="AV462" s="16">
        <v>0</v>
      </c>
      <c r="AW462" s="16">
        <v>0</v>
      </c>
      <c r="AX462" s="16">
        <v>0</v>
      </c>
      <c r="AY462" s="16">
        <v>0</v>
      </c>
      <c r="AZ462" s="16">
        <v>0</v>
      </c>
      <c r="BA462" s="16">
        <v>0</v>
      </c>
      <c r="BB462" s="16">
        <v>0</v>
      </c>
      <c r="BC462" s="16">
        <v>0</v>
      </c>
      <c r="BD462" s="16">
        <v>0</v>
      </c>
    </row>
    <row r="463" spans="1:56" x14ac:dyDescent="0.25">
      <c r="A463" s="16" t="s">
        <v>883</v>
      </c>
      <c r="B463" s="16">
        <v>13318</v>
      </c>
      <c r="C463" s="16">
        <v>0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 t="s">
        <v>797</v>
      </c>
      <c r="N463" s="16" t="s">
        <v>806</v>
      </c>
      <c r="O463" s="16" t="s">
        <v>3</v>
      </c>
      <c r="P463" s="16">
        <v>13318</v>
      </c>
      <c r="Q463" s="16">
        <v>800000</v>
      </c>
      <c r="R463" s="16">
        <v>28133.477118120001</v>
      </c>
      <c r="S463" s="16">
        <v>399.91228070175401</v>
      </c>
      <c r="T463" s="16">
        <v>399.91228070175401</v>
      </c>
      <c r="U463" s="16">
        <v>0</v>
      </c>
      <c r="V463" s="16">
        <v>0</v>
      </c>
      <c r="W463" s="16">
        <v>351.99085653235301</v>
      </c>
      <c r="X463" s="16">
        <v>351.99085653235301</v>
      </c>
      <c r="Y463" s="16">
        <v>0</v>
      </c>
      <c r="Z463" s="16">
        <v>0</v>
      </c>
      <c r="AA463" s="16">
        <v>0</v>
      </c>
      <c r="AB463" s="16">
        <v>0</v>
      </c>
      <c r="AC463" s="16">
        <v>0</v>
      </c>
      <c r="AD463" s="16">
        <v>0</v>
      </c>
      <c r="AE463" s="16">
        <v>0</v>
      </c>
      <c r="AF463" s="16">
        <v>0</v>
      </c>
      <c r="AG463" s="16">
        <v>0</v>
      </c>
      <c r="AH463" s="16">
        <v>0</v>
      </c>
      <c r="AI463" s="16">
        <v>-137693.47711812</v>
      </c>
      <c r="AJ463" s="16">
        <v>-137693.47711812</v>
      </c>
      <c r="AK463" s="16">
        <v>0</v>
      </c>
      <c r="AL463" s="16">
        <v>0</v>
      </c>
      <c r="AM463" s="16">
        <v>0</v>
      </c>
      <c r="AN463" s="16">
        <v>0</v>
      </c>
      <c r="AO463" s="16">
        <v>0</v>
      </c>
      <c r="AP463" s="16">
        <v>0</v>
      </c>
      <c r="AQ463" s="16">
        <v>0</v>
      </c>
      <c r="AR463" s="16">
        <v>0</v>
      </c>
      <c r="AS463" s="16">
        <v>0</v>
      </c>
      <c r="AT463" s="16">
        <v>0</v>
      </c>
      <c r="AU463" s="16">
        <v>0</v>
      </c>
      <c r="AV463" s="16">
        <v>0</v>
      </c>
      <c r="AW463" s="16">
        <v>0</v>
      </c>
      <c r="AX463" s="16">
        <v>0</v>
      </c>
      <c r="AY463" s="16">
        <v>0</v>
      </c>
      <c r="AZ463" s="16">
        <v>0</v>
      </c>
      <c r="BA463" s="16">
        <v>0</v>
      </c>
      <c r="BB463" s="16">
        <v>0</v>
      </c>
      <c r="BC463" s="16">
        <v>0</v>
      </c>
      <c r="BD463" s="16">
        <v>0</v>
      </c>
    </row>
    <row r="464" spans="1:56" x14ac:dyDescent="0.25">
      <c r="A464" s="16" t="s">
        <v>884</v>
      </c>
      <c r="B464" s="16">
        <v>13319</v>
      </c>
      <c r="C464" s="16">
        <v>0</v>
      </c>
      <c r="D464" s="16">
        <v>0</v>
      </c>
      <c r="E464" s="16">
        <v>0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 t="s">
        <v>797</v>
      </c>
      <c r="N464" s="16" t="s">
        <v>806</v>
      </c>
      <c r="O464" s="16" t="s">
        <v>3</v>
      </c>
      <c r="P464" s="16">
        <v>13319</v>
      </c>
      <c r="Q464" s="16">
        <v>800000</v>
      </c>
      <c r="R464" s="16">
        <v>28133.477118120001</v>
      </c>
      <c r="S464" s="16">
        <v>356.22807017543801</v>
      </c>
      <c r="T464" s="16">
        <v>356.22807017543801</v>
      </c>
      <c r="U464" s="16">
        <v>0</v>
      </c>
      <c r="V464" s="16">
        <v>0</v>
      </c>
      <c r="W464" s="16">
        <v>248.099006787771</v>
      </c>
      <c r="X464" s="16">
        <v>248.099006787771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0</v>
      </c>
      <c r="AF464" s="16">
        <v>0</v>
      </c>
      <c r="AG464" s="16">
        <v>0</v>
      </c>
      <c r="AH464" s="16">
        <v>0</v>
      </c>
      <c r="AI464" s="16">
        <v>-137693.47711812</v>
      </c>
      <c r="AJ464" s="16">
        <v>-137693.47711812</v>
      </c>
      <c r="AK464" s="16">
        <v>0</v>
      </c>
      <c r="AL464" s="16">
        <v>0</v>
      </c>
      <c r="AM464" s="16">
        <v>0</v>
      </c>
      <c r="AN464" s="16">
        <v>0</v>
      </c>
      <c r="AO464" s="16">
        <v>0</v>
      </c>
      <c r="AP464" s="16">
        <v>0</v>
      </c>
      <c r="AQ464" s="16">
        <v>0</v>
      </c>
      <c r="AR464" s="16">
        <v>0</v>
      </c>
      <c r="AS464" s="16">
        <v>0</v>
      </c>
      <c r="AT464" s="16">
        <v>0</v>
      </c>
      <c r="AU464" s="16">
        <v>0</v>
      </c>
      <c r="AV464" s="16">
        <v>0</v>
      </c>
      <c r="AW464" s="16">
        <v>0</v>
      </c>
      <c r="AX464" s="16">
        <v>0</v>
      </c>
      <c r="AY464" s="16">
        <v>0</v>
      </c>
      <c r="AZ464" s="16">
        <v>0</v>
      </c>
      <c r="BA464" s="16">
        <v>0</v>
      </c>
      <c r="BB464" s="16">
        <v>0</v>
      </c>
      <c r="BC464" s="16">
        <v>0</v>
      </c>
      <c r="BD464" s="16">
        <v>0</v>
      </c>
    </row>
    <row r="465" spans="1:56" x14ac:dyDescent="0.25">
      <c r="A465" s="16" t="s">
        <v>821</v>
      </c>
      <c r="B465" s="16">
        <v>13321</v>
      </c>
      <c r="C465" s="16">
        <v>0</v>
      </c>
      <c r="D465" s="16">
        <v>0</v>
      </c>
      <c r="E465" s="16">
        <v>0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 t="s">
        <v>797</v>
      </c>
      <c r="N465" s="16" t="s">
        <v>806</v>
      </c>
      <c r="O465" s="16" t="s">
        <v>3</v>
      </c>
      <c r="P465" s="16">
        <v>13321</v>
      </c>
      <c r="Q465" s="16">
        <v>800000</v>
      </c>
      <c r="R465" s="16">
        <v>28133.477118120001</v>
      </c>
      <c r="S465" s="16">
        <v>3926.4912280701701</v>
      </c>
      <c r="T465" s="16">
        <v>3926.4912280701701</v>
      </c>
      <c r="U465" s="16">
        <v>0</v>
      </c>
      <c r="V465" s="16">
        <v>0</v>
      </c>
      <c r="W465" s="16">
        <v>112.69762486542299</v>
      </c>
      <c r="X465" s="16">
        <v>112.69762486542299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0</v>
      </c>
      <c r="AE465" s="16">
        <v>0</v>
      </c>
      <c r="AF465" s="16">
        <v>0</v>
      </c>
      <c r="AG465" s="16">
        <v>0</v>
      </c>
      <c r="AH465" s="16">
        <v>0</v>
      </c>
      <c r="AI465" s="16">
        <v>-137693.47711812</v>
      </c>
      <c r="AJ465" s="16">
        <v>-137693.47711812</v>
      </c>
      <c r="AK465" s="16">
        <v>0</v>
      </c>
      <c r="AL465" s="16">
        <v>0</v>
      </c>
      <c r="AM465" s="16">
        <v>0</v>
      </c>
      <c r="AN465" s="16">
        <v>0</v>
      </c>
      <c r="AO465" s="16">
        <v>0</v>
      </c>
      <c r="AP465" s="16">
        <v>0</v>
      </c>
      <c r="AQ465" s="16">
        <v>0</v>
      </c>
      <c r="AR465" s="16">
        <v>0</v>
      </c>
      <c r="AS465" s="16">
        <v>0</v>
      </c>
      <c r="AT465" s="16">
        <v>0</v>
      </c>
      <c r="AU465" s="16">
        <v>0</v>
      </c>
      <c r="AV465" s="16">
        <v>0</v>
      </c>
      <c r="AW465" s="16">
        <v>0</v>
      </c>
      <c r="AX465" s="16">
        <v>0</v>
      </c>
      <c r="AY465" s="16">
        <v>0</v>
      </c>
      <c r="AZ465" s="16">
        <v>0</v>
      </c>
      <c r="BA465" s="16">
        <v>0</v>
      </c>
      <c r="BB465" s="16">
        <v>0</v>
      </c>
      <c r="BC465" s="16">
        <v>0</v>
      </c>
      <c r="BD465" s="16">
        <v>0</v>
      </c>
    </row>
    <row r="466" spans="1:56" x14ac:dyDescent="0.25">
      <c r="A466" s="16" t="s">
        <v>640</v>
      </c>
      <c r="B466" s="16">
        <v>13322</v>
      </c>
      <c r="C466" s="16">
        <v>0</v>
      </c>
      <c r="D466" s="16">
        <v>0</v>
      </c>
      <c r="E466" s="16">
        <v>0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 t="s">
        <v>797</v>
      </c>
      <c r="N466" s="16" t="s">
        <v>806</v>
      </c>
      <c r="O466" s="16" t="s">
        <v>3</v>
      </c>
      <c r="P466" s="16">
        <v>13322</v>
      </c>
      <c r="Q466" s="16">
        <v>800000</v>
      </c>
      <c r="R466" s="16">
        <v>28133.477118120001</v>
      </c>
      <c r="S466" s="16">
        <v>1076334.78070175</v>
      </c>
      <c r="T466" s="16">
        <v>898425.26315789402</v>
      </c>
      <c r="U466" s="16">
        <v>177909.51754385899</v>
      </c>
      <c r="V466" s="16">
        <v>0.165291989754215</v>
      </c>
      <c r="W466" s="16">
        <v>823769.65713510895</v>
      </c>
      <c r="X466" s="16">
        <v>598202.93346999201</v>
      </c>
      <c r="Y466" s="16">
        <v>225566.72366511601</v>
      </c>
      <c r="Z466" s="16">
        <v>0.27382256885934297</v>
      </c>
      <c r="AA466" s="16">
        <v>87934.736842105194</v>
      </c>
      <c r="AB466" s="16">
        <v>87934.736842105194</v>
      </c>
      <c r="AC466" s="16">
        <v>0</v>
      </c>
      <c r="AD466" s="16">
        <v>0</v>
      </c>
      <c r="AE466" s="16">
        <v>1841.4364241651699</v>
      </c>
      <c r="AF466" s="16">
        <v>1841.4364241651699</v>
      </c>
      <c r="AG466" s="16">
        <v>0</v>
      </c>
      <c r="AH466" s="16">
        <v>0</v>
      </c>
      <c r="AI466" s="16">
        <v>26542.246546996201</v>
      </c>
      <c r="AJ466" s="16">
        <v>-199024.47711812</v>
      </c>
      <c r="AK466" s="16">
        <v>1841.4364241651699</v>
      </c>
      <c r="AL466" s="16">
        <v>1841.4364241651699</v>
      </c>
      <c r="AM466" s="16">
        <v>1841.4364241651699</v>
      </c>
      <c r="AN466" s="16">
        <v>1841.4364241651699</v>
      </c>
      <c r="AO466" s="16">
        <v>1841.4364241651699</v>
      </c>
      <c r="AP466" s="16">
        <v>1841.4364241651699</v>
      </c>
      <c r="AQ466" s="16">
        <v>1841.4364241651699</v>
      </c>
      <c r="AR466" s="16">
        <v>1841.4364241651699</v>
      </c>
      <c r="AS466" s="16">
        <v>1841.4364241651699</v>
      </c>
      <c r="AT466" s="16">
        <v>1841.4364241651699</v>
      </c>
      <c r="AU466" s="16">
        <v>87934.736842105194</v>
      </c>
      <c r="AV466" s="16">
        <v>87934.736842105194</v>
      </c>
      <c r="AW466" s="16">
        <v>87934.736842105194</v>
      </c>
      <c r="AX466" s="16">
        <v>87934.736842105194</v>
      </c>
      <c r="AY466" s="16">
        <v>87934.736842105194</v>
      </c>
      <c r="AZ466" s="16">
        <v>87934.736842105194</v>
      </c>
      <c r="BA466" s="16">
        <v>87934.736842105194</v>
      </c>
      <c r="BB466" s="16">
        <v>87934.736842105194</v>
      </c>
      <c r="BC466" s="16">
        <v>87934.736842105194</v>
      </c>
      <c r="BD466" s="16">
        <v>87934.736842105194</v>
      </c>
    </row>
    <row r="467" spans="1:56" x14ac:dyDescent="0.25">
      <c r="A467" s="16" t="s">
        <v>641</v>
      </c>
      <c r="B467" s="16">
        <v>13323</v>
      </c>
      <c r="C467" s="16">
        <v>0</v>
      </c>
      <c r="D467" s="16">
        <v>0</v>
      </c>
      <c r="E467" s="16">
        <v>0</v>
      </c>
      <c r="F467" s="16">
        <v>0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 t="s">
        <v>797</v>
      </c>
      <c r="N467" s="16" t="s">
        <v>806</v>
      </c>
      <c r="O467" s="16" t="s">
        <v>3</v>
      </c>
      <c r="P467" s="16">
        <v>13323</v>
      </c>
      <c r="Q467" s="16">
        <v>800000</v>
      </c>
      <c r="R467" s="16">
        <v>28133.477118120001</v>
      </c>
      <c r="S467" s="16">
        <v>1176033.68421052</v>
      </c>
      <c r="T467" s="16">
        <v>1173196.8421052599</v>
      </c>
      <c r="U467" s="16">
        <v>2836.8421052631402</v>
      </c>
      <c r="V467" s="16">
        <v>2.4122116086900298E-3</v>
      </c>
      <c r="W467" s="16">
        <v>316161.137302391</v>
      </c>
      <c r="X467" s="16">
        <v>312961.39526217402</v>
      </c>
      <c r="Y467" s="16">
        <v>3199.7420402173302</v>
      </c>
      <c r="Z467" s="16">
        <v>1.01206051683605E-2</v>
      </c>
      <c r="AA467" s="16">
        <v>40974.298245614002</v>
      </c>
      <c r="AB467" s="16">
        <v>40974.298245614002</v>
      </c>
      <c r="AC467" s="16">
        <v>0</v>
      </c>
      <c r="AD467" s="16">
        <v>0</v>
      </c>
      <c r="AE467" s="16">
        <v>2751.8743151291801</v>
      </c>
      <c r="AF467" s="16">
        <v>2751.8743151291801</v>
      </c>
      <c r="AG467" s="16">
        <v>0</v>
      </c>
      <c r="AH467" s="16">
        <v>0</v>
      </c>
      <c r="AI467" s="16">
        <v>-134493.73507790201</v>
      </c>
      <c r="AJ467" s="16">
        <v>-137693.47711812</v>
      </c>
      <c r="AK467" s="16">
        <v>2751.8743151291801</v>
      </c>
      <c r="AL467" s="16">
        <v>2751.8743151291801</v>
      </c>
      <c r="AM467" s="16">
        <v>2751.8743151291801</v>
      </c>
      <c r="AN467" s="16">
        <v>2751.8743151291801</v>
      </c>
      <c r="AO467" s="16">
        <v>2751.8743151291801</v>
      </c>
      <c r="AP467" s="16">
        <v>2751.8743151291801</v>
      </c>
      <c r="AQ467" s="16">
        <v>2751.8743151291801</v>
      </c>
      <c r="AR467" s="16">
        <v>2751.8743151291801</v>
      </c>
      <c r="AS467" s="16">
        <v>2751.8743151291801</v>
      </c>
      <c r="AT467" s="16">
        <v>2751.8743151291801</v>
      </c>
      <c r="AU467" s="16">
        <v>40974.298245614002</v>
      </c>
      <c r="AV467" s="16">
        <v>40974.298245614002</v>
      </c>
      <c r="AW467" s="16">
        <v>40974.298245614002</v>
      </c>
      <c r="AX467" s="16">
        <v>40974.298245614002</v>
      </c>
      <c r="AY467" s="16">
        <v>40974.298245614002</v>
      </c>
      <c r="AZ467" s="16">
        <v>40974.298245614002</v>
      </c>
      <c r="BA467" s="16">
        <v>40974.298245614002</v>
      </c>
      <c r="BB467" s="16">
        <v>40974.298245614002</v>
      </c>
      <c r="BC467" s="16">
        <v>40974.298245614002</v>
      </c>
      <c r="BD467" s="16">
        <v>40974.298245614002</v>
      </c>
    </row>
    <row r="468" spans="1:56" x14ac:dyDescent="0.25">
      <c r="A468" s="16" t="s">
        <v>642</v>
      </c>
      <c r="B468" s="16">
        <v>13324</v>
      </c>
      <c r="C468" s="16">
        <v>0</v>
      </c>
      <c r="D468" s="16">
        <v>0</v>
      </c>
      <c r="E468" s="16">
        <v>0</v>
      </c>
      <c r="F468" s="16">
        <v>0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 t="s">
        <v>797</v>
      </c>
      <c r="N468" s="16" t="s">
        <v>806</v>
      </c>
      <c r="O468" s="16" t="s">
        <v>3</v>
      </c>
      <c r="P468" s="16">
        <v>13324</v>
      </c>
      <c r="Q468" s="16">
        <v>800000</v>
      </c>
      <c r="R468" s="16">
        <v>28133.477118120001</v>
      </c>
      <c r="S468" s="16">
        <v>4528678.5526315803</v>
      </c>
      <c r="T468" s="16">
        <v>3652538.1140350802</v>
      </c>
      <c r="U468" s="16">
        <v>876140.43859649205</v>
      </c>
      <c r="V468" s="16">
        <v>0.19346492103913401</v>
      </c>
      <c r="W468" s="16">
        <v>3238622.8677496002</v>
      </c>
      <c r="X468" s="16">
        <v>1857447.97565011</v>
      </c>
      <c r="Y468" s="16">
        <v>1381174.8920994799</v>
      </c>
      <c r="Z468" s="16">
        <v>0.42646981402290002</v>
      </c>
      <c r="AA468" s="16">
        <v>301039.29824561399</v>
      </c>
      <c r="AB468" s="16">
        <v>301039.29824561399</v>
      </c>
      <c r="AC468" s="16">
        <v>0</v>
      </c>
      <c r="AD468" s="16">
        <v>0</v>
      </c>
      <c r="AE468" s="16">
        <v>186489.21459069499</v>
      </c>
      <c r="AF468" s="16">
        <v>186489.21459069499</v>
      </c>
      <c r="AG468" s="16">
        <v>0</v>
      </c>
      <c r="AH468" s="16">
        <v>0</v>
      </c>
      <c r="AI468" s="16">
        <v>1243481.4149813601</v>
      </c>
      <c r="AJ468" s="16">
        <v>-137693.47711812</v>
      </c>
      <c r="AK468" s="16">
        <v>186489.21459069499</v>
      </c>
      <c r="AL468" s="16">
        <v>186489.21459069499</v>
      </c>
      <c r="AM468" s="16">
        <v>186489.21459069499</v>
      </c>
      <c r="AN468" s="16">
        <v>186489.21459069499</v>
      </c>
      <c r="AO468" s="16">
        <v>186489.21459069499</v>
      </c>
      <c r="AP468" s="16">
        <v>186489.21459069499</v>
      </c>
      <c r="AQ468" s="16">
        <v>186489.21459069499</v>
      </c>
      <c r="AR468" s="16">
        <v>186489.21459069499</v>
      </c>
      <c r="AS468" s="16">
        <v>186489.21459069499</v>
      </c>
      <c r="AT468" s="16">
        <v>186489.21459069499</v>
      </c>
      <c r="AU468" s="16">
        <v>301039.29824561399</v>
      </c>
      <c r="AV468" s="16">
        <v>301039.29824561399</v>
      </c>
      <c r="AW468" s="16">
        <v>301039.29824561399</v>
      </c>
      <c r="AX468" s="16">
        <v>301039.29824561399</v>
      </c>
      <c r="AY468" s="16">
        <v>301039.29824561399</v>
      </c>
      <c r="AZ468" s="16">
        <v>301039.29824561399</v>
      </c>
      <c r="BA468" s="16">
        <v>301039.29824561399</v>
      </c>
      <c r="BB468" s="16">
        <v>301039.29824561399</v>
      </c>
      <c r="BC468" s="16">
        <v>301039.29824561399</v>
      </c>
      <c r="BD468" s="16">
        <v>301039.29824561399</v>
      </c>
    </row>
    <row r="469" spans="1:56" x14ac:dyDescent="0.25">
      <c r="A469" s="16" t="s">
        <v>643</v>
      </c>
      <c r="B469" s="16">
        <v>13325</v>
      </c>
      <c r="C469" s="16">
        <v>0</v>
      </c>
      <c r="D469" s="16">
        <v>0</v>
      </c>
      <c r="E469" s="16">
        <v>0</v>
      </c>
      <c r="F469" s="16">
        <v>0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 t="s">
        <v>797</v>
      </c>
      <c r="N469" s="16" t="s">
        <v>806</v>
      </c>
      <c r="O469" s="16" t="s">
        <v>3</v>
      </c>
      <c r="P469" s="16">
        <v>13325</v>
      </c>
      <c r="Q469" s="16">
        <v>800000</v>
      </c>
      <c r="R469" s="16">
        <v>28133.477118120001</v>
      </c>
      <c r="S469" s="16">
        <v>240538.94736842101</v>
      </c>
      <c r="T469" s="16">
        <v>240538.94736842101</v>
      </c>
      <c r="U469" s="16">
        <v>0</v>
      </c>
      <c r="V469" s="16">
        <v>0</v>
      </c>
      <c r="W469" s="16">
        <v>918326.50470951397</v>
      </c>
      <c r="X469" s="16">
        <v>918326.50470951397</v>
      </c>
      <c r="Y469" s="16">
        <v>0</v>
      </c>
      <c r="Z469" s="16">
        <v>0</v>
      </c>
      <c r="AA469" s="16">
        <v>102090.087719298</v>
      </c>
      <c r="AB469" s="16">
        <v>102090.087719298</v>
      </c>
      <c r="AC469" s="16">
        <v>0</v>
      </c>
      <c r="AD469" s="16">
        <v>0</v>
      </c>
      <c r="AE469" s="16">
        <v>546932.70380160201</v>
      </c>
      <c r="AF469" s="16">
        <v>546932.70380160201</v>
      </c>
      <c r="AG469" s="16">
        <v>0</v>
      </c>
      <c r="AH469" s="16">
        <v>0</v>
      </c>
      <c r="AI469" s="16">
        <v>-137693.47711812</v>
      </c>
      <c r="AJ469" s="16">
        <v>-137693.47711812</v>
      </c>
      <c r="AK469" s="16">
        <v>546932.70380160201</v>
      </c>
      <c r="AL469" s="16">
        <v>546932.70380160201</v>
      </c>
      <c r="AM469" s="16">
        <v>546932.70380160201</v>
      </c>
      <c r="AN469" s="16">
        <v>546932.70380160201</v>
      </c>
      <c r="AO469" s="16">
        <v>546932.70380160201</v>
      </c>
      <c r="AP469" s="16">
        <v>546932.70380160201</v>
      </c>
      <c r="AQ469" s="16">
        <v>546932.70380160201</v>
      </c>
      <c r="AR469" s="16">
        <v>546932.70380160201</v>
      </c>
      <c r="AS469" s="16">
        <v>546932.70380160201</v>
      </c>
      <c r="AT469" s="16">
        <v>546932.70380160201</v>
      </c>
      <c r="AU469" s="16">
        <v>102090.087719298</v>
      </c>
      <c r="AV469" s="16">
        <v>102090.087719298</v>
      </c>
      <c r="AW469" s="16">
        <v>102090.087719298</v>
      </c>
      <c r="AX469" s="16">
        <v>102090.087719298</v>
      </c>
      <c r="AY469" s="16">
        <v>102090.087719298</v>
      </c>
      <c r="AZ469" s="16">
        <v>102090.087719298</v>
      </c>
      <c r="BA469" s="16">
        <v>102090.087719298</v>
      </c>
      <c r="BB469" s="16">
        <v>102090.087719298</v>
      </c>
      <c r="BC469" s="16">
        <v>102090.087719298</v>
      </c>
      <c r="BD469" s="16">
        <v>102090.087719298</v>
      </c>
    </row>
    <row r="470" spans="1:56" x14ac:dyDescent="0.25">
      <c r="A470" s="16" t="s">
        <v>572</v>
      </c>
      <c r="B470" s="16">
        <v>13326</v>
      </c>
      <c r="C470" s="16">
        <v>0</v>
      </c>
      <c r="D470" s="16">
        <v>0</v>
      </c>
      <c r="E470" s="16">
        <v>0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 t="s">
        <v>797</v>
      </c>
      <c r="N470" s="16" t="s">
        <v>806</v>
      </c>
      <c r="O470" s="16" t="s">
        <v>3</v>
      </c>
      <c r="P470" s="16">
        <v>13326</v>
      </c>
      <c r="Q470" s="16">
        <v>800000</v>
      </c>
      <c r="R470" s="16">
        <v>28133.477118120001</v>
      </c>
      <c r="S470" s="16">
        <v>6316341.7543859603</v>
      </c>
      <c r="T470" s="16">
        <v>6166231.4035087703</v>
      </c>
      <c r="U470" s="16">
        <v>150110.350877191</v>
      </c>
      <c r="V470" s="16">
        <v>2.3765394070540499E-2</v>
      </c>
      <c r="W470" s="16">
        <v>4340261.4526567096</v>
      </c>
      <c r="X470" s="16">
        <v>3974068.0930162799</v>
      </c>
      <c r="Y470" s="16">
        <v>366193.359640437</v>
      </c>
      <c r="Z470" s="16">
        <v>8.4371267407470807E-2</v>
      </c>
      <c r="AA470" s="16">
        <v>1942763.33333333</v>
      </c>
      <c r="AB470" s="16">
        <v>1908286.3596491199</v>
      </c>
      <c r="AC470" s="16">
        <v>34476.973684210498</v>
      </c>
      <c r="AD470" s="16">
        <v>1.7746358031709399E-2</v>
      </c>
      <c r="AE470" s="16">
        <v>921337.02564595896</v>
      </c>
      <c r="AF470" s="16">
        <v>894251.314292953</v>
      </c>
      <c r="AG470" s="16">
        <v>27085.7113530065</v>
      </c>
      <c r="AH470" s="16">
        <v>2.93982664313489E-2</v>
      </c>
      <c r="AI470" s="16">
        <v>184122.882522317</v>
      </c>
      <c r="AJ470" s="16">
        <v>-154984.765765113</v>
      </c>
      <c r="AK470" s="16">
        <v>921337.02564595896</v>
      </c>
      <c r="AL470" s="16">
        <v>921337.02564595896</v>
      </c>
      <c r="AM470" s="16">
        <v>921337.02564595896</v>
      </c>
      <c r="AN470" s="16">
        <v>921337.02564595896</v>
      </c>
      <c r="AO470" s="16">
        <v>921337.02564595896</v>
      </c>
      <c r="AP470" s="16">
        <v>921337.02564595896</v>
      </c>
      <c r="AQ470" s="16">
        <v>921337.02564595896</v>
      </c>
      <c r="AR470" s="16">
        <v>921337.02564595896</v>
      </c>
      <c r="AS470" s="16">
        <v>921337.02564595896</v>
      </c>
      <c r="AT470" s="16">
        <v>921337.02564595896</v>
      </c>
      <c r="AU470" s="16">
        <v>1942763.33333333</v>
      </c>
      <c r="AV470" s="16">
        <v>1942763.33333333</v>
      </c>
      <c r="AW470" s="16">
        <v>1942763.33333333</v>
      </c>
      <c r="AX470" s="16">
        <v>1942763.33333333</v>
      </c>
      <c r="AY470" s="16">
        <v>1942763.33333333</v>
      </c>
      <c r="AZ470" s="16">
        <v>1942763.33333333</v>
      </c>
      <c r="BA470" s="16">
        <v>1942763.33333333</v>
      </c>
      <c r="BB470" s="16">
        <v>1942763.33333333</v>
      </c>
      <c r="BC470" s="16">
        <v>1942763.33333333</v>
      </c>
      <c r="BD470" s="16">
        <v>1942763.33333333</v>
      </c>
    </row>
    <row r="471" spans="1:56" x14ac:dyDescent="0.25">
      <c r="A471" s="16" t="s">
        <v>644</v>
      </c>
      <c r="B471" s="16">
        <v>13327</v>
      </c>
      <c r="C471" s="16">
        <v>0</v>
      </c>
      <c r="D471" s="16">
        <v>0</v>
      </c>
      <c r="E471" s="16">
        <v>0</v>
      </c>
      <c r="F471" s="16">
        <v>0</v>
      </c>
      <c r="G471" s="16">
        <v>0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 t="s">
        <v>797</v>
      </c>
      <c r="N471" s="16" t="s">
        <v>806</v>
      </c>
      <c r="O471" s="16" t="s">
        <v>3</v>
      </c>
      <c r="P471" s="16">
        <v>13327</v>
      </c>
      <c r="Q471" s="16">
        <v>800000</v>
      </c>
      <c r="R471" s="16">
        <v>28133.477118120001</v>
      </c>
      <c r="S471" s="16">
        <v>168494.07894736799</v>
      </c>
      <c r="T471" s="16">
        <v>168494.07894736799</v>
      </c>
      <c r="U471" s="16">
        <v>0</v>
      </c>
      <c r="V471" s="16">
        <v>0</v>
      </c>
      <c r="W471" s="16">
        <v>1452475.1936840101</v>
      </c>
      <c r="X471" s="16">
        <v>1452475.1936840101</v>
      </c>
      <c r="Y471" s="16">
        <v>0</v>
      </c>
      <c r="Z471" s="16">
        <v>0</v>
      </c>
      <c r="AA471" s="16">
        <v>2131.7982456140298</v>
      </c>
      <c r="AB471" s="16">
        <v>2131.7982456140298</v>
      </c>
      <c r="AC471" s="16">
        <v>0</v>
      </c>
      <c r="AD471" s="16">
        <v>0</v>
      </c>
      <c r="AE471" s="16">
        <v>5286.7621138308796</v>
      </c>
      <c r="AF471" s="16">
        <v>5286.7621138308796</v>
      </c>
      <c r="AG471" s="16">
        <v>0</v>
      </c>
      <c r="AH471" s="16">
        <v>0</v>
      </c>
      <c r="AI471" s="16">
        <v>-137693.47711812</v>
      </c>
      <c r="AJ471" s="16">
        <v>-137693.47711812</v>
      </c>
      <c r="AK471" s="16">
        <v>5286.7621138308796</v>
      </c>
      <c r="AL471" s="16">
        <v>5286.7621138308796</v>
      </c>
      <c r="AM471" s="16">
        <v>5286.7621138308796</v>
      </c>
      <c r="AN471" s="16">
        <v>5286.7621138308796</v>
      </c>
      <c r="AO471" s="16">
        <v>5286.7621138308796</v>
      </c>
      <c r="AP471" s="16">
        <v>5286.7621138308796</v>
      </c>
      <c r="AQ471" s="16">
        <v>5286.7621138308796</v>
      </c>
      <c r="AR471" s="16">
        <v>5286.7621138308796</v>
      </c>
      <c r="AS471" s="16">
        <v>5286.7621138308796</v>
      </c>
      <c r="AT471" s="16">
        <v>5286.7621138308796</v>
      </c>
      <c r="AU471" s="16">
        <v>2131.7982456140298</v>
      </c>
      <c r="AV471" s="16">
        <v>2131.7982456140298</v>
      </c>
      <c r="AW471" s="16">
        <v>2131.7982456140298</v>
      </c>
      <c r="AX471" s="16">
        <v>2131.7982456140298</v>
      </c>
      <c r="AY471" s="16">
        <v>2131.7982456140298</v>
      </c>
      <c r="AZ471" s="16">
        <v>2131.7982456140298</v>
      </c>
      <c r="BA471" s="16">
        <v>2131.7982456140298</v>
      </c>
      <c r="BB471" s="16">
        <v>2131.7982456140298</v>
      </c>
      <c r="BC471" s="16">
        <v>2131.7982456140298</v>
      </c>
      <c r="BD471" s="16">
        <v>2131.7982456140298</v>
      </c>
    </row>
    <row r="472" spans="1:56" x14ac:dyDescent="0.25">
      <c r="A472" s="16" t="s">
        <v>207</v>
      </c>
      <c r="B472" s="16">
        <v>13329</v>
      </c>
      <c r="C472" s="16">
        <v>0</v>
      </c>
      <c r="D472" s="16">
        <v>0</v>
      </c>
      <c r="E472" s="16">
        <v>0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 t="s">
        <v>797</v>
      </c>
      <c r="N472" s="16" t="s">
        <v>806</v>
      </c>
      <c r="O472" s="16" t="s">
        <v>3</v>
      </c>
      <c r="P472" s="16">
        <v>13329</v>
      </c>
      <c r="Q472" s="16">
        <v>800000</v>
      </c>
      <c r="R472" s="16">
        <v>28133.477118120001</v>
      </c>
      <c r="S472" s="16">
        <v>11282732.3245614</v>
      </c>
      <c r="T472" s="16">
        <v>6051284.3421052499</v>
      </c>
      <c r="U472" s="16">
        <v>5231447.9824561402</v>
      </c>
      <c r="V472" s="16">
        <v>0.46366853630549998</v>
      </c>
      <c r="W472" s="16">
        <v>17362845.533718701</v>
      </c>
      <c r="X472" s="16">
        <v>7998823.4804152604</v>
      </c>
      <c r="Y472" s="16">
        <v>9364022.0533034801</v>
      </c>
      <c r="Z472" s="16">
        <v>0.53931379134361901</v>
      </c>
      <c r="AA472" s="16">
        <v>5708434.8684210498</v>
      </c>
      <c r="AB472" s="16">
        <v>2647637.3245613999</v>
      </c>
      <c r="AC472" s="16">
        <v>3060797.5438596499</v>
      </c>
      <c r="AD472" s="16">
        <v>0.53618857259665298</v>
      </c>
      <c r="AE472" s="16">
        <v>8834507.4142057002</v>
      </c>
      <c r="AF472" s="16">
        <v>4017500.8680430502</v>
      </c>
      <c r="AG472" s="16">
        <v>4817006.5461626397</v>
      </c>
      <c r="AH472" s="16">
        <v>0.54524902411842402</v>
      </c>
      <c r="AI472" s="16">
        <v>9077525.5761853606</v>
      </c>
      <c r="AJ472" s="16">
        <v>4530510.0690445201</v>
      </c>
      <c r="AK472" s="16">
        <v>8834507.4142057002</v>
      </c>
      <c r="AL472" s="16">
        <v>8834507.4142057002</v>
      </c>
      <c r="AM472" s="16">
        <v>8834507.4142057002</v>
      </c>
      <c r="AN472" s="16">
        <v>8834507.4142057002</v>
      </c>
      <c r="AO472" s="16">
        <v>8834507.4142057002</v>
      </c>
      <c r="AP472" s="16">
        <v>8834507.4142057002</v>
      </c>
      <c r="AQ472" s="16">
        <v>8834507.4142057002</v>
      </c>
      <c r="AR472" s="16">
        <v>8834507.4142057002</v>
      </c>
      <c r="AS472" s="16">
        <v>8834507.4142057002</v>
      </c>
      <c r="AT472" s="16">
        <v>8834507.4142057002</v>
      </c>
      <c r="AU472" s="16">
        <v>5708434.8684210498</v>
      </c>
      <c r="AV472" s="16">
        <v>5708434.8684210498</v>
      </c>
      <c r="AW472" s="16">
        <v>5708434.8684210498</v>
      </c>
      <c r="AX472" s="16">
        <v>5708434.8684210498</v>
      </c>
      <c r="AY472" s="16">
        <v>5708434.8684210498</v>
      </c>
      <c r="AZ472" s="16">
        <v>5708434.8684210498</v>
      </c>
      <c r="BA472" s="16">
        <v>5708434.8684210498</v>
      </c>
      <c r="BB472" s="16">
        <v>5708434.8684210498</v>
      </c>
      <c r="BC472" s="16">
        <v>5708434.8684210498</v>
      </c>
      <c r="BD472" s="16">
        <v>5708434.8684210498</v>
      </c>
    </row>
    <row r="473" spans="1:56" x14ac:dyDescent="0.25">
      <c r="A473" s="16" t="s">
        <v>646</v>
      </c>
      <c r="B473" s="16">
        <v>13333</v>
      </c>
      <c r="C473" s="16">
        <v>0</v>
      </c>
      <c r="D473" s="16">
        <v>0</v>
      </c>
      <c r="E473" s="16">
        <v>0</v>
      </c>
      <c r="F473" s="16">
        <v>0</v>
      </c>
      <c r="G473" s="16">
        <v>0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 t="s">
        <v>797</v>
      </c>
      <c r="N473" s="16" t="s">
        <v>806</v>
      </c>
      <c r="O473" s="16" t="s">
        <v>3</v>
      </c>
      <c r="P473" s="16">
        <v>13333</v>
      </c>
      <c r="Q473" s="16">
        <v>800000</v>
      </c>
      <c r="R473" s="16">
        <v>28133.477118120001</v>
      </c>
      <c r="S473" s="16">
        <v>852786.22807017504</v>
      </c>
      <c r="T473" s="16">
        <v>744531.53508771898</v>
      </c>
      <c r="U473" s="16">
        <v>108254.69298245601</v>
      </c>
      <c r="V473" s="16">
        <v>0.12694235603151299</v>
      </c>
      <c r="W473" s="16">
        <v>1352117.8045858799</v>
      </c>
      <c r="X473" s="16">
        <v>790990.00177729502</v>
      </c>
      <c r="Y473" s="16">
        <v>561127.80280858395</v>
      </c>
      <c r="Z473" s="16">
        <v>0.41499919674561497</v>
      </c>
      <c r="AA473" s="16">
        <v>72793.508771929803</v>
      </c>
      <c r="AB473" s="16">
        <v>72793.508771929803</v>
      </c>
      <c r="AC473" s="16">
        <v>0</v>
      </c>
      <c r="AD473" s="16">
        <v>0</v>
      </c>
      <c r="AE473" s="16">
        <v>1162.1887208671501</v>
      </c>
      <c r="AF473" s="16">
        <v>1162.1887208671501</v>
      </c>
      <c r="AG473" s="16">
        <v>0</v>
      </c>
      <c r="AH473" s="16">
        <v>0</v>
      </c>
      <c r="AI473" s="16">
        <v>343026.325690464</v>
      </c>
      <c r="AJ473" s="16">
        <v>-218101.47711812</v>
      </c>
      <c r="AK473" s="16">
        <v>1162.1887208671501</v>
      </c>
      <c r="AL473" s="16">
        <v>1162.1887208671501</v>
      </c>
      <c r="AM473" s="16">
        <v>1162.1887208671501</v>
      </c>
      <c r="AN473" s="16">
        <v>1162.1887208671501</v>
      </c>
      <c r="AO473" s="16">
        <v>1162.1887208671501</v>
      </c>
      <c r="AP473" s="16">
        <v>1162.1887208671501</v>
      </c>
      <c r="AQ473" s="16">
        <v>1162.1887208671501</v>
      </c>
      <c r="AR473" s="16">
        <v>1162.1887208671501</v>
      </c>
      <c r="AS473" s="16">
        <v>1162.1887208671501</v>
      </c>
      <c r="AT473" s="16">
        <v>1162.1887208671501</v>
      </c>
      <c r="AU473" s="16">
        <v>72793.508771929803</v>
      </c>
      <c r="AV473" s="16">
        <v>72793.508771929803</v>
      </c>
      <c r="AW473" s="16">
        <v>72793.508771929803</v>
      </c>
      <c r="AX473" s="16">
        <v>72793.508771929803</v>
      </c>
      <c r="AY473" s="16">
        <v>72793.508771929803</v>
      </c>
      <c r="AZ473" s="16">
        <v>72793.508771929803</v>
      </c>
      <c r="BA473" s="16">
        <v>72793.508771929803</v>
      </c>
      <c r="BB473" s="16">
        <v>72793.508771929803</v>
      </c>
      <c r="BC473" s="16">
        <v>72793.508771929803</v>
      </c>
      <c r="BD473" s="16">
        <v>72793.508771929803</v>
      </c>
    </row>
    <row r="474" spans="1:56" x14ac:dyDescent="0.25">
      <c r="A474" s="16" t="s">
        <v>647</v>
      </c>
      <c r="B474" s="16">
        <v>13335</v>
      </c>
      <c r="C474" s="16">
        <v>0</v>
      </c>
      <c r="D474" s="16">
        <v>0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 t="s">
        <v>797</v>
      </c>
      <c r="N474" s="16" t="s">
        <v>806</v>
      </c>
      <c r="O474" s="16" t="s">
        <v>3</v>
      </c>
      <c r="P474" s="16">
        <v>13335</v>
      </c>
      <c r="Q474" s="16">
        <v>800000</v>
      </c>
      <c r="R474" s="16">
        <v>28133.477118120001</v>
      </c>
      <c r="S474" s="16">
        <v>145531.44736842101</v>
      </c>
      <c r="T474" s="16">
        <v>145531.44736842101</v>
      </c>
      <c r="U474" s="16">
        <v>0</v>
      </c>
      <c r="V474" s="16">
        <v>0</v>
      </c>
      <c r="W474" s="16">
        <v>1172816.70614422</v>
      </c>
      <c r="X474" s="16">
        <v>1172816.70614422</v>
      </c>
      <c r="Y474" s="16">
        <v>0</v>
      </c>
      <c r="Z474" s="16">
        <v>0</v>
      </c>
      <c r="AA474" s="16">
        <v>12909.649122807001</v>
      </c>
      <c r="AB474" s="16">
        <v>12909.649122807001</v>
      </c>
      <c r="AC474" s="16">
        <v>0</v>
      </c>
      <c r="AD474" s="16">
        <v>0</v>
      </c>
      <c r="AE474" s="16">
        <v>13531.2180366795</v>
      </c>
      <c r="AF474" s="16">
        <v>13531.2180366795</v>
      </c>
      <c r="AG474" s="16">
        <v>0</v>
      </c>
      <c r="AH474" s="16">
        <v>0</v>
      </c>
      <c r="AI474" s="16">
        <v>-137693.47711812</v>
      </c>
      <c r="AJ474" s="16">
        <v>-137693.47711812</v>
      </c>
      <c r="AK474" s="16">
        <v>13531.2180366795</v>
      </c>
      <c r="AL474" s="16">
        <v>13531.2180366795</v>
      </c>
      <c r="AM474" s="16">
        <v>13531.2180366795</v>
      </c>
      <c r="AN474" s="16">
        <v>13531.2180366795</v>
      </c>
      <c r="AO474" s="16">
        <v>13531.2180366795</v>
      </c>
      <c r="AP474" s="16">
        <v>13531.2180366795</v>
      </c>
      <c r="AQ474" s="16">
        <v>13531.2180366795</v>
      </c>
      <c r="AR474" s="16">
        <v>13531.2180366795</v>
      </c>
      <c r="AS474" s="16">
        <v>13531.2180366795</v>
      </c>
      <c r="AT474" s="16">
        <v>13531.2180366795</v>
      </c>
      <c r="AU474" s="16">
        <v>12909.649122807001</v>
      </c>
      <c r="AV474" s="16">
        <v>12909.649122807001</v>
      </c>
      <c r="AW474" s="16">
        <v>12909.649122807001</v>
      </c>
      <c r="AX474" s="16">
        <v>12909.649122807001</v>
      </c>
      <c r="AY474" s="16">
        <v>12909.649122807001</v>
      </c>
      <c r="AZ474" s="16">
        <v>12909.649122807001</v>
      </c>
      <c r="BA474" s="16">
        <v>12909.649122807001</v>
      </c>
      <c r="BB474" s="16">
        <v>12909.649122807001</v>
      </c>
      <c r="BC474" s="16">
        <v>12909.649122807001</v>
      </c>
      <c r="BD474" s="16">
        <v>12909.649122807001</v>
      </c>
    </row>
    <row r="475" spans="1:56" x14ac:dyDescent="0.25">
      <c r="A475" s="16" t="s">
        <v>648</v>
      </c>
      <c r="B475" s="16">
        <v>13336</v>
      </c>
      <c r="C475" s="16">
        <v>0</v>
      </c>
      <c r="D475" s="16">
        <v>0</v>
      </c>
      <c r="E475" s="16">
        <v>0</v>
      </c>
      <c r="F475" s="16">
        <v>0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 t="s">
        <v>797</v>
      </c>
      <c r="N475" s="16" t="s">
        <v>806</v>
      </c>
      <c r="O475" s="16" t="s">
        <v>3</v>
      </c>
      <c r="P475" s="16">
        <v>13336</v>
      </c>
      <c r="Q475" s="16">
        <v>800000</v>
      </c>
      <c r="R475" s="16">
        <v>28133.477118120001</v>
      </c>
      <c r="S475" s="16">
        <v>738613.50877192896</v>
      </c>
      <c r="T475" s="16">
        <v>731369.64912280603</v>
      </c>
      <c r="U475" s="16">
        <v>7243.8596491228</v>
      </c>
      <c r="V475" s="16">
        <v>9.8073749844718606E-3</v>
      </c>
      <c r="W475" s="16">
        <v>1615633.9833372401</v>
      </c>
      <c r="X475" s="16">
        <v>1606886.7510075101</v>
      </c>
      <c r="Y475" s="16">
        <v>8747.2323297236508</v>
      </c>
      <c r="Z475" s="16">
        <v>5.4141175661924596E-3</v>
      </c>
      <c r="AA475" s="16">
        <v>29066.666666666599</v>
      </c>
      <c r="AB475" s="16">
        <v>29066.666666666599</v>
      </c>
      <c r="AC475" s="16">
        <v>0</v>
      </c>
      <c r="AD475" s="16">
        <v>0</v>
      </c>
      <c r="AE475" s="16">
        <v>29979.131455647901</v>
      </c>
      <c r="AF475" s="16">
        <v>29979.131455647901</v>
      </c>
      <c r="AG475" s="16">
        <v>0</v>
      </c>
      <c r="AH475" s="16">
        <v>0</v>
      </c>
      <c r="AI475" s="16">
        <v>-128946.244788396</v>
      </c>
      <c r="AJ475" s="16">
        <v>-137693.47711812</v>
      </c>
      <c r="AK475" s="16">
        <v>29979.131455647901</v>
      </c>
      <c r="AL475" s="16">
        <v>29979.131455647901</v>
      </c>
      <c r="AM475" s="16">
        <v>29979.131455647901</v>
      </c>
      <c r="AN475" s="16">
        <v>29979.131455647901</v>
      </c>
      <c r="AO475" s="16">
        <v>29979.131455647901</v>
      </c>
      <c r="AP475" s="16">
        <v>29979.131455647901</v>
      </c>
      <c r="AQ475" s="16">
        <v>29979.131455647901</v>
      </c>
      <c r="AR475" s="16">
        <v>29979.131455647901</v>
      </c>
      <c r="AS475" s="16">
        <v>29979.131455647901</v>
      </c>
      <c r="AT475" s="16">
        <v>29979.131455647901</v>
      </c>
      <c r="AU475" s="16">
        <v>29066.666666666599</v>
      </c>
      <c r="AV475" s="16">
        <v>29066.666666666599</v>
      </c>
      <c r="AW475" s="16">
        <v>29066.666666666599</v>
      </c>
      <c r="AX475" s="16">
        <v>29066.666666666599</v>
      </c>
      <c r="AY475" s="16">
        <v>29066.666666666599</v>
      </c>
      <c r="AZ475" s="16">
        <v>29066.666666666599</v>
      </c>
      <c r="BA475" s="16">
        <v>29066.666666666599</v>
      </c>
      <c r="BB475" s="16">
        <v>29066.666666666599</v>
      </c>
      <c r="BC475" s="16">
        <v>29066.666666666599</v>
      </c>
      <c r="BD475" s="16">
        <v>29066.666666666599</v>
      </c>
    </row>
    <row r="476" spans="1:56" x14ac:dyDescent="0.25">
      <c r="A476" s="16" t="s">
        <v>650</v>
      </c>
      <c r="B476" s="16">
        <v>13338</v>
      </c>
      <c r="C476" s="16">
        <v>0</v>
      </c>
      <c r="D476" s="16">
        <v>0</v>
      </c>
      <c r="E476" s="16">
        <v>0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 t="s">
        <v>797</v>
      </c>
      <c r="N476" s="16" t="s">
        <v>806</v>
      </c>
      <c r="O476" s="16" t="s">
        <v>3</v>
      </c>
      <c r="P476" s="16">
        <v>13338</v>
      </c>
      <c r="Q476" s="16">
        <v>800000</v>
      </c>
      <c r="R476" s="16">
        <v>28133.477118120001</v>
      </c>
      <c r="S476" s="16">
        <v>3224050.70175438</v>
      </c>
      <c r="T476" s="16">
        <v>3092002.4122806899</v>
      </c>
      <c r="U476" s="16">
        <v>132048.289473685</v>
      </c>
      <c r="V476" s="16">
        <v>4.0957262056031098E-2</v>
      </c>
      <c r="W476" s="16">
        <v>11710133.9566867</v>
      </c>
      <c r="X476" s="16">
        <v>11085787.907624001</v>
      </c>
      <c r="Y476" s="16">
        <v>624346.04906271002</v>
      </c>
      <c r="Z476" s="16">
        <v>5.3316729883025098E-2</v>
      </c>
      <c r="AA476" s="16">
        <v>1561653.33333333</v>
      </c>
      <c r="AB476" s="16">
        <v>1449498.8596491199</v>
      </c>
      <c r="AC476" s="16">
        <v>112154.47368421</v>
      </c>
      <c r="AD476" s="16">
        <v>7.1817778818310293E-2</v>
      </c>
      <c r="AE476" s="16">
        <v>6273751.1984297</v>
      </c>
      <c r="AF476" s="16">
        <v>5858526.2836945103</v>
      </c>
      <c r="AG476" s="16">
        <v>415224.91473519098</v>
      </c>
      <c r="AH476" s="16">
        <v>6.6184472670691899E-2</v>
      </c>
      <c r="AI476" s="16">
        <v>472709.57194459002</v>
      </c>
      <c r="AJ476" s="16">
        <v>263588.43761707097</v>
      </c>
      <c r="AK476" s="16">
        <v>6273751.1984297</v>
      </c>
      <c r="AL476" s="16">
        <v>6273751.1984297</v>
      </c>
      <c r="AM476" s="16">
        <v>6273751.1984297</v>
      </c>
      <c r="AN476" s="16">
        <v>6273751.1984297</v>
      </c>
      <c r="AO476" s="16">
        <v>6273751.1984297</v>
      </c>
      <c r="AP476" s="16">
        <v>6273751.1984297</v>
      </c>
      <c r="AQ476" s="16">
        <v>6273751.1984297</v>
      </c>
      <c r="AR476" s="16">
        <v>6273751.1984297</v>
      </c>
      <c r="AS476" s="16">
        <v>6273751.1984297</v>
      </c>
      <c r="AT476" s="16">
        <v>6273751.1984297</v>
      </c>
      <c r="AU476" s="16">
        <v>1561653.33333333</v>
      </c>
      <c r="AV476" s="16">
        <v>1561653.33333333</v>
      </c>
      <c r="AW476" s="16">
        <v>1561653.33333333</v>
      </c>
      <c r="AX476" s="16">
        <v>1561653.33333333</v>
      </c>
      <c r="AY476" s="16">
        <v>1561653.33333333</v>
      </c>
      <c r="AZ476" s="16">
        <v>1561653.33333333</v>
      </c>
      <c r="BA476" s="16">
        <v>1561653.33333333</v>
      </c>
      <c r="BB476" s="16">
        <v>1561653.33333333</v>
      </c>
      <c r="BC476" s="16">
        <v>1561653.33333333</v>
      </c>
      <c r="BD476" s="16">
        <v>1561653.33333333</v>
      </c>
    </row>
    <row r="477" spans="1:56" x14ac:dyDescent="0.25">
      <c r="A477" s="16" t="s">
        <v>425</v>
      </c>
      <c r="B477" s="16">
        <v>13339</v>
      </c>
      <c r="C477" s="16">
        <v>0</v>
      </c>
      <c r="D477" s="16">
        <v>0</v>
      </c>
      <c r="E477" s="16">
        <v>0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 t="s">
        <v>797</v>
      </c>
      <c r="N477" s="16" t="s">
        <v>806</v>
      </c>
      <c r="O477" s="16" t="s">
        <v>3</v>
      </c>
      <c r="P477" s="16">
        <v>13339</v>
      </c>
      <c r="Q477" s="16">
        <v>800000</v>
      </c>
      <c r="R477" s="16">
        <v>45013.563388991897</v>
      </c>
      <c r="S477" s="16">
        <v>5587954.4298245599</v>
      </c>
      <c r="T477" s="16">
        <v>3623099.9999999902</v>
      </c>
      <c r="U477" s="16">
        <v>1964854.4298245599</v>
      </c>
      <c r="V477" s="16">
        <v>0.351623202103717</v>
      </c>
      <c r="W477" s="16">
        <v>4283830.5728089502</v>
      </c>
      <c r="X477" s="16">
        <v>1752271.9374317999</v>
      </c>
      <c r="Y477" s="16">
        <v>2531558.63537715</v>
      </c>
      <c r="Z477" s="16">
        <v>0.59095675992553998</v>
      </c>
      <c r="AA477" s="16">
        <v>460016.00877192902</v>
      </c>
      <c r="AB477" s="16">
        <v>123095.17543859599</v>
      </c>
      <c r="AC477" s="16">
        <v>336920.83333333302</v>
      </c>
      <c r="AD477" s="16">
        <v>0.73241110506737706</v>
      </c>
      <c r="AE477" s="16">
        <v>320545.75191783102</v>
      </c>
      <c r="AF477" s="16">
        <v>80570.387731339404</v>
      </c>
      <c r="AG477" s="16">
        <v>239975.364186491</v>
      </c>
      <c r="AH477" s="16">
        <v>0.74864621587001101</v>
      </c>
      <c r="AI477" s="16">
        <v>2074438.07198815</v>
      </c>
      <c r="AJ477" s="16">
        <v>-217145.19920249999</v>
      </c>
      <c r="AK477" s="16">
        <v>320545.75191783102</v>
      </c>
      <c r="AL477" s="16">
        <v>320545.75191783102</v>
      </c>
      <c r="AM477" s="16">
        <v>320545.75191783102</v>
      </c>
      <c r="AN477" s="16">
        <v>320545.75191783102</v>
      </c>
      <c r="AO477" s="16">
        <v>320545.75191783102</v>
      </c>
      <c r="AP477" s="16">
        <v>320545.75191783102</v>
      </c>
      <c r="AQ477" s="16">
        <v>320545.75191783102</v>
      </c>
      <c r="AR477" s="16">
        <v>320545.75191783102</v>
      </c>
      <c r="AS477" s="16">
        <v>320545.75191783102</v>
      </c>
      <c r="AT477" s="16">
        <v>320545.75191783102</v>
      </c>
      <c r="AU477" s="16">
        <v>460016.00877192902</v>
      </c>
      <c r="AV477" s="16">
        <v>460016.00877192902</v>
      </c>
      <c r="AW477" s="16">
        <v>460016.00877192902</v>
      </c>
      <c r="AX477" s="16">
        <v>460016.00877192902</v>
      </c>
      <c r="AY477" s="16">
        <v>460016.00877192902</v>
      </c>
      <c r="AZ477" s="16">
        <v>460016.00877192902</v>
      </c>
      <c r="BA477" s="16">
        <v>460016.00877192902</v>
      </c>
      <c r="BB477" s="16">
        <v>460016.00877192902</v>
      </c>
      <c r="BC477" s="16">
        <v>460016.00877192902</v>
      </c>
      <c r="BD477" s="16">
        <v>460016.00877192902</v>
      </c>
    </row>
    <row r="478" spans="1:56" x14ac:dyDescent="0.25">
      <c r="A478" s="16" t="s">
        <v>437</v>
      </c>
      <c r="B478" s="16">
        <v>13340</v>
      </c>
      <c r="C478" s="16">
        <v>0</v>
      </c>
      <c r="D478" s="16">
        <v>0</v>
      </c>
      <c r="E478" s="16">
        <v>0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 t="s">
        <v>797</v>
      </c>
      <c r="N478" s="16" t="s">
        <v>806</v>
      </c>
      <c r="O478" s="16" t="s">
        <v>3</v>
      </c>
      <c r="P478" s="16">
        <v>13340</v>
      </c>
      <c r="Q478" s="16">
        <v>800000</v>
      </c>
      <c r="R478" s="16">
        <v>101280.51762523199</v>
      </c>
      <c r="S478" s="16">
        <v>4563805.13157894</v>
      </c>
      <c r="T478" s="16">
        <v>2375727.1052631498</v>
      </c>
      <c r="U478" s="16">
        <v>2188078.0263157901</v>
      </c>
      <c r="V478" s="16">
        <v>0.47944159823466798</v>
      </c>
      <c r="W478" s="16">
        <v>5045066.8451824198</v>
      </c>
      <c r="X478" s="16">
        <v>1745370.1924738099</v>
      </c>
      <c r="Y478" s="16">
        <v>3299696.6527086101</v>
      </c>
      <c r="Z478" s="16">
        <v>0.65404418890098903</v>
      </c>
      <c r="AA478" s="16">
        <v>302704.38596491201</v>
      </c>
      <c r="AB478" s="16">
        <v>89779.122807017498</v>
      </c>
      <c r="AC478" s="16">
        <v>212925.26315789399</v>
      </c>
      <c r="AD478" s="16">
        <v>0.70340990428389705</v>
      </c>
      <c r="AE478" s="16">
        <v>252231.36652758199</v>
      </c>
      <c r="AF478" s="16">
        <v>56615.676916247197</v>
      </c>
      <c r="AG478" s="16">
        <v>195615.689611334</v>
      </c>
      <c r="AH478" s="16">
        <v>0.77554069624383404</v>
      </c>
      <c r="AI478" s="16">
        <v>2275373.1350833802</v>
      </c>
      <c r="AJ478" s="16">
        <v>-828707.82801389694</v>
      </c>
      <c r="AK478" s="16">
        <v>252231.36652758199</v>
      </c>
      <c r="AL478" s="16">
        <v>252231.36652758199</v>
      </c>
      <c r="AM478" s="16">
        <v>252231.36652758199</v>
      </c>
      <c r="AN478" s="16">
        <v>252231.36652758199</v>
      </c>
      <c r="AO478" s="16">
        <v>252231.36652758199</v>
      </c>
      <c r="AP478" s="16">
        <v>252231.36652758199</v>
      </c>
      <c r="AQ478" s="16">
        <v>252231.36652758199</v>
      </c>
      <c r="AR478" s="16">
        <v>252231.36652758199</v>
      </c>
      <c r="AS478" s="16">
        <v>252231.36652758199</v>
      </c>
      <c r="AT478" s="16">
        <v>252231.36652758199</v>
      </c>
      <c r="AU478" s="16">
        <v>302704.38596491201</v>
      </c>
      <c r="AV478" s="16">
        <v>302704.38596491201</v>
      </c>
      <c r="AW478" s="16">
        <v>302704.38596491201</v>
      </c>
      <c r="AX478" s="16">
        <v>302704.38596491201</v>
      </c>
      <c r="AY478" s="16">
        <v>302704.38596491201</v>
      </c>
      <c r="AZ478" s="16">
        <v>302704.38596491201</v>
      </c>
      <c r="BA478" s="16">
        <v>302704.38596491201</v>
      </c>
      <c r="BB478" s="16">
        <v>302704.38596491201</v>
      </c>
      <c r="BC478" s="16">
        <v>302704.38596491201</v>
      </c>
      <c r="BD478" s="16">
        <v>302704.38596491201</v>
      </c>
    </row>
    <row r="479" spans="1:56" x14ac:dyDescent="0.25">
      <c r="A479" s="16" t="s">
        <v>413</v>
      </c>
      <c r="B479" s="16">
        <v>13342</v>
      </c>
      <c r="C479" s="16">
        <v>0</v>
      </c>
      <c r="D479" s="16">
        <v>0</v>
      </c>
      <c r="E479" s="16">
        <v>0</v>
      </c>
      <c r="F479" s="16">
        <v>0</v>
      </c>
      <c r="G479" s="16">
        <v>0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 t="s">
        <v>797</v>
      </c>
      <c r="N479" s="16" t="s">
        <v>806</v>
      </c>
      <c r="O479" s="16" t="s">
        <v>3</v>
      </c>
      <c r="P479" s="16">
        <v>13342</v>
      </c>
      <c r="Q479" s="16">
        <v>800000</v>
      </c>
      <c r="R479" s="16">
        <v>28133.477118120001</v>
      </c>
      <c r="S479" s="16">
        <v>9797257.3245614097</v>
      </c>
      <c r="T479" s="16">
        <v>7403088.8157894704</v>
      </c>
      <c r="U479" s="16">
        <v>2394168.5087719299</v>
      </c>
      <c r="V479" s="16">
        <v>0.24437129999329801</v>
      </c>
      <c r="W479" s="16">
        <v>7610371.2831101604</v>
      </c>
      <c r="X479" s="16">
        <v>4127771.1036858698</v>
      </c>
      <c r="Y479" s="16">
        <v>3482600.1794242798</v>
      </c>
      <c r="Z479" s="16">
        <v>0.45761238839335999</v>
      </c>
      <c r="AA479" s="16">
        <v>2131897.8070175401</v>
      </c>
      <c r="AB479" s="16">
        <v>1929832.2368421</v>
      </c>
      <c r="AC479" s="16">
        <v>202065.57017543801</v>
      </c>
      <c r="AD479" s="16">
        <v>9.4782015118314702E-2</v>
      </c>
      <c r="AE479" s="16">
        <v>693337.72694672598</v>
      </c>
      <c r="AF479" s="16">
        <v>493818.531082072</v>
      </c>
      <c r="AG479" s="16">
        <v>199519.19586465301</v>
      </c>
      <c r="AH479" s="16">
        <v>0.287766247400502</v>
      </c>
      <c r="AI479" s="16">
        <v>3344906.7023061598</v>
      </c>
      <c r="AJ479" s="16">
        <v>61825.718746533697</v>
      </c>
      <c r="AK479" s="16">
        <v>693337.72694672598</v>
      </c>
      <c r="AL479" s="16">
        <v>693337.72694672598</v>
      </c>
      <c r="AM479" s="16">
        <v>693337.72694672598</v>
      </c>
      <c r="AN479" s="16">
        <v>693337.72694672598</v>
      </c>
      <c r="AO479" s="16">
        <v>693337.72694672598</v>
      </c>
      <c r="AP479" s="16">
        <v>693337.72694672598</v>
      </c>
      <c r="AQ479" s="16">
        <v>693337.72694672598</v>
      </c>
      <c r="AR479" s="16">
        <v>693337.72694672598</v>
      </c>
      <c r="AS479" s="16">
        <v>693337.72694672598</v>
      </c>
      <c r="AT479" s="16">
        <v>693337.72694672598</v>
      </c>
      <c r="AU479" s="16">
        <v>2131897.8070175401</v>
      </c>
      <c r="AV479" s="16">
        <v>2131897.8070175401</v>
      </c>
      <c r="AW479" s="16">
        <v>2131897.8070175401</v>
      </c>
      <c r="AX479" s="16">
        <v>2131897.8070175401</v>
      </c>
      <c r="AY479" s="16">
        <v>2131897.8070175401</v>
      </c>
      <c r="AZ479" s="16">
        <v>2131897.8070175401</v>
      </c>
      <c r="BA479" s="16">
        <v>2131897.8070175401</v>
      </c>
      <c r="BB479" s="16">
        <v>2131897.8070175401</v>
      </c>
      <c r="BC479" s="16">
        <v>2131897.8070175401</v>
      </c>
      <c r="BD479" s="16">
        <v>2131897.8070175401</v>
      </c>
    </row>
    <row r="480" spans="1:56" x14ac:dyDescent="0.25">
      <c r="A480" s="16" t="s">
        <v>651</v>
      </c>
      <c r="B480" s="16">
        <v>13343</v>
      </c>
      <c r="C480" s="16">
        <v>0</v>
      </c>
      <c r="D480" s="16">
        <v>0</v>
      </c>
      <c r="E480" s="16">
        <v>0</v>
      </c>
      <c r="F480" s="16">
        <v>0</v>
      </c>
      <c r="G480" s="16">
        <v>0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 t="s">
        <v>797</v>
      </c>
      <c r="N480" s="16" t="s">
        <v>806</v>
      </c>
      <c r="O480" s="16" t="s">
        <v>3</v>
      </c>
      <c r="P480" s="16">
        <v>13343</v>
      </c>
      <c r="Q480" s="16">
        <v>800000</v>
      </c>
      <c r="R480" s="16">
        <v>69395.910224695996</v>
      </c>
      <c r="S480" s="16">
        <v>4221289.1228070101</v>
      </c>
      <c r="T480" s="16">
        <v>1195716.7105263099</v>
      </c>
      <c r="U480" s="16">
        <v>3025572.4122807002</v>
      </c>
      <c r="V480" s="16">
        <v>0.716741337600869</v>
      </c>
      <c r="W480" s="16">
        <v>3127776.86658148</v>
      </c>
      <c r="X480" s="16">
        <v>856800.14441268495</v>
      </c>
      <c r="Y480" s="16">
        <v>2270976.7221687902</v>
      </c>
      <c r="Z480" s="16">
        <v>0.72606736958537199</v>
      </c>
      <c r="AA480" s="16">
        <v>176.31578947368399</v>
      </c>
      <c r="AB480" s="16">
        <v>176.31578947368399</v>
      </c>
      <c r="AC480" s="16">
        <v>0</v>
      </c>
      <c r="AD480" s="16">
        <v>0</v>
      </c>
      <c r="AE480" s="16">
        <v>8.64179609106146</v>
      </c>
      <c r="AF480" s="16">
        <v>8.64179609106146</v>
      </c>
      <c r="AG480" s="16">
        <v>0</v>
      </c>
      <c r="AH480" s="16">
        <v>0</v>
      </c>
      <c r="AI480" s="16">
        <v>1569457.8119440901</v>
      </c>
      <c r="AJ480" s="16">
        <v>-701518.91022469604</v>
      </c>
      <c r="AK480" s="16">
        <v>8.64179609106146</v>
      </c>
      <c r="AL480" s="16">
        <v>8.64179609106146</v>
      </c>
      <c r="AM480" s="16">
        <v>8.64179609106146</v>
      </c>
      <c r="AN480" s="16">
        <v>8.64179609106146</v>
      </c>
      <c r="AO480" s="16">
        <v>8.64179609106146</v>
      </c>
      <c r="AP480" s="16">
        <v>8.64179609106146</v>
      </c>
      <c r="AQ480" s="16">
        <v>8.64179609106146</v>
      </c>
      <c r="AR480" s="16">
        <v>8.64179609106146</v>
      </c>
      <c r="AS480" s="16">
        <v>8.64179609106146</v>
      </c>
      <c r="AT480" s="16">
        <v>8.64179609106146</v>
      </c>
      <c r="AU480" s="16">
        <v>176.31578947368399</v>
      </c>
      <c r="AV480" s="16">
        <v>176.31578947368399</v>
      </c>
      <c r="AW480" s="16">
        <v>176.31578947368399</v>
      </c>
      <c r="AX480" s="16">
        <v>176.31578947368399</v>
      </c>
      <c r="AY480" s="16">
        <v>176.31578947368399</v>
      </c>
      <c r="AZ480" s="16">
        <v>176.31578947368399</v>
      </c>
      <c r="BA480" s="16">
        <v>176.31578947368399</v>
      </c>
      <c r="BB480" s="16">
        <v>176.31578947368399</v>
      </c>
      <c r="BC480" s="16">
        <v>176.31578947368399</v>
      </c>
      <c r="BD480" s="16">
        <v>176.31578947368399</v>
      </c>
    </row>
    <row r="481" spans="1:56" x14ac:dyDescent="0.25">
      <c r="A481" s="16" t="s">
        <v>353</v>
      </c>
      <c r="B481" s="16">
        <v>13344</v>
      </c>
      <c r="C481" s="16">
        <v>0</v>
      </c>
      <c r="D481" s="16">
        <v>0</v>
      </c>
      <c r="E481" s="16">
        <v>0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 t="s">
        <v>797</v>
      </c>
      <c r="N481" s="16" t="s">
        <v>806</v>
      </c>
      <c r="O481" s="16" t="s">
        <v>3</v>
      </c>
      <c r="P481" s="16">
        <v>13344</v>
      </c>
      <c r="Q481" s="16">
        <v>800000</v>
      </c>
      <c r="R481" s="16">
        <v>28133.477118120001</v>
      </c>
      <c r="S481" s="16">
        <v>6708374.0350877196</v>
      </c>
      <c r="T481" s="16">
        <v>4348117.7631578902</v>
      </c>
      <c r="U481" s="16">
        <v>2360256.2719298201</v>
      </c>
      <c r="V481" s="16">
        <v>0.35183730954545001</v>
      </c>
      <c r="W481" s="16">
        <v>5883932.4665372605</v>
      </c>
      <c r="X481" s="16">
        <v>3190157.34987114</v>
      </c>
      <c r="Y481" s="16">
        <v>2693775.1166661102</v>
      </c>
      <c r="Z481" s="16">
        <v>0.45781883663451001</v>
      </c>
      <c r="AA481" s="16">
        <v>1431915.83333333</v>
      </c>
      <c r="AB481" s="16">
        <v>1159323.33333333</v>
      </c>
      <c r="AC481" s="16">
        <v>272592.5</v>
      </c>
      <c r="AD481" s="16">
        <v>0.19036908011935</v>
      </c>
      <c r="AE481" s="16">
        <v>640131.80206387397</v>
      </c>
      <c r="AF481" s="16">
        <v>341567.58484727098</v>
      </c>
      <c r="AG481" s="16">
        <v>298564.21721660299</v>
      </c>
      <c r="AH481" s="16">
        <v>0.46641053647700398</v>
      </c>
      <c r="AI481" s="16">
        <v>2556081.6395479902</v>
      </c>
      <c r="AJ481" s="16">
        <v>160870.74009848299</v>
      </c>
      <c r="AK481" s="16">
        <v>640131.80206387397</v>
      </c>
      <c r="AL481" s="16">
        <v>640131.80206387397</v>
      </c>
      <c r="AM481" s="16">
        <v>640131.80206387397</v>
      </c>
      <c r="AN481" s="16">
        <v>640131.80206387397</v>
      </c>
      <c r="AO481" s="16">
        <v>640131.80206387397</v>
      </c>
      <c r="AP481" s="16">
        <v>640131.80206387397</v>
      </c>
      <c r="AQ481" s="16">
        <v>640131.80206387397</v>
      </c>
      <c r="AR481" s="16">
        <v>640131.80206387397</v>
      </c>
      <c r="AS481" s="16">
        <v>640131.80206387397</v>
      </c>
      <c r="AT481" s="16">
        <v>640131.80206387397</v>
      </c>
      <c r="AU481" s="16">
        <v>1431915.83333333</v>
      </c>
      <c r="AV481" s="16">
        <v>1431915.83333333</v>
      </c>
      <c r="AW481" s="16">
        <v>1431915.83333333</v>
      </c>
      <c r="AX481" s="16">
        <v>1431915.83333333</v>
      </c>
      <c r="AY481" s="16">
        <v>1431915.83333333</v>
      </c>
      <c r="AZ481" s="16">
        <v>1431915.83333333</v>
      </c>
      <c r="BA481" s="16">
        <v>1431915.83333333</v>
      </c>
      <c r="BB481" s="16">
        <v>1431915.83333333</v>
      </c>
      <c r="BC481" s="16">
        <v>1431915.83333333</v>
      </c>
      <c r="BD481" s="16">
        <v>1431915.83333333</v>
      </c>
    </row>
    <row r="482" spans="1:56" x14ac:dyDescent="0.25">
      <c r="A482" s="16" t="s">
        <v>822</v>
      </c>
      <c r="B482" s="16">
        <v>13346</v>
      </c>
      <c r="C482" s="16">
        <v>0</v>
      </c>
      <c r="D482" s="16">
        <v>0</v>
      </c>
      <c r="E482" s="16">
        <v>0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 t="s">
        <v>797</v>
      </c>
      <c r="N482" s="16" t="s">
        <v>806</v>
      </c>
      <c r="O482" s="16" t="s">
        <v>3</v>
      </c>
      <c r="P482" s="16">
        <v>13346</v>
      </c>
      <c r="Q482" s="16">
        <v>800000</v>
      </c>
      <c r="R482" s="16">
        <v>56266.954236239901</v>
      </c>
      <c r="S482" s="16">
        <v>409964.34210526297</v>
      </c>
      <c r="T482" s="16">
        <v>124368.026315789</v>
      </c>
      <c r="U482" s="16">
        <v>285596.31578947301</v>
      </c>
      <c r="V482" s="16">
        <v>0.69663696682220999</v>
      </c>
      <c r="W482" s="16">
        <v>792510.29273672902</v>
      </c>
      <c r="X482" s="16">
        <v>194615.15245554701</v>
      </c>
      <c r="Y482" s="16">
        <v>597895.14028118202</v>
      </c>
      <c r="Z482" s="16">
        <v>0.75443201906754498</v>
      </c>
      <c r="AA482" s="16">
        <v>0</v>
      </c>
      <c r="AB482" s="16">
        <v>0</v>
      </c>
      <c r="AC482" s="16">
        <v>0</v>
      </c>
      <c r="AD482" s="16">
        <v>0</v>
      </c>
      <c r="AE482" s="16">
        <v>0</v>
      </c>
      <c r="AF482" s="16">
        <v>0</v>
      </c>
      <c r="AG482" s="16">
        <v>0</v>
      </c>
      <c r="AH482" s="16">
        <v>0</v>
      </c>
      <c r="AI482" s="16">
        <v>26639.186044942799</v>
      </c>
      <c r="AJ482" s="16">
        <v>-571255.95423624001</v>
      </c>
      <c r="AK482" s="16">
        <v>0</v>
      </c>
      <c r="AL482" s="16">
        <v>0</v>
      </c>
      <c r="AM482" s="16">
        <v>0</v>
      </c>
      <c r="AN482" s="16">
        <v>0</v>
      </c>
      <c r="AO482" s="16">
        <v>0</v>
      </c>
      <c r="AP482" s="16">
        <v>0</v>
      </c>
      <c r="AQ482" s="16">
        <v>0</v>
      </c>
      <c r="AR482" s="16">
        <v>0</v>
      </c>
      <c r="AS482" s="16">
        <v>0</v>
      </c>
      <c r="AT482" s="16">
        <v>0</v>
      </c>
      <c r="AU482" s="16">
        <v>0</v>
      </c>
      <c r="AV482" s="16">
        <v>0</v>
      </c>
      <c r="AW482" s="16">
        <v>0</v>
      </c>
      <c r="AX482" s="16">
        <v>0</v>
      </c>
      <c r="AY482" s="16">
        <v>0</v>
      </c>
      <c r="AZ482" s="16">
        <v>0</v>
      </c>
      <c r="BA482" s="16">
        <v>0</v>
      </c>
      <c r="BB482" s="16">
        <v>0</v>
      </c>
      <c r="BC482" s="16">
        <v>0</v>
      </c>
      <c r="BD482" s="16">
        <v>0</v>
      </c>
    </row>
    <row r="483" spans="1:56" x14ac:dyDescent="0.25">
      <c r="A483" s="16" t="s">
        <v>566</v>
      </c>
      <c r="B483" s="16">
        <v>13349</v>
      </c>
      <c r="C483" s="16">
        <v>0</v>
      </c>
      <c r="D483" s="16">
        <v>0</v>
      </c>
      <c r="E483" s="16">
        <v>0</v>
      </c>
      <c r="F483" s="16">
        <v>0</v>
      </c>
      <c r="G483" s="16">
        <v>0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 t="s">
        <v>797</v>
      </c>
      <c r="N483" s="16" t="s">
        <v>806</v>
      </c>
      <c r="O483" s="16" t="s">
        <v>3</v>
      </c>
      <c r="P483" s="16">
        <v>13349</v>
      </c>
      <c r="Q483" s="16">
        <v>800000</v>
      </c>
      <c r="R483" s="16">
        <v>28133.477118120001</v>
      </c>
      <c r="S483" s="16">
        <v>1601038.0263157799</v>
      </c>
      <c r="T483" s="16">
        <v>1540250.96491228</v>
      </c>
      <c r="U483" s="16">
        <v>60787.061403508698</v>
      </c>
      <c r="V483" s="16">
        <v>3.7967281478871601E-2</v>
      </c>
      <c r="W483" s="16">
        <v>884048.67760456901</v>
      </c>
      <c r="X483" s="16">
        <v>808743.82868987496</v>
      </c>
      <c r="Y483" s="16">
        <v>75304.848914694201</v>
      </c>
      <c r="Z483" s="16">
        <v>8.5181790123527196E-2</v>
      </c>
      <c r="AA483" s="16">
        <v>371282.23684210499</v>
      </c>
      <c r="AB483" s="16">
        <v>345782.89473684202</v>
      </c>
      <c r="AC483" s="16">
        <v>25499.3421052632</v>
      </c>
      <c r="AD483" s="16">
        <v>6.8679132947874505E-2</v>
      </c>
      <c r="AE483" s="16">
        <v>307294.89690079202</v>
      </c>
      <c r="AF483" s="16">
        <v>279781.75446844503</v>
      </c>
      <c r="AG483" s="16">
        <v>27513.142432346402</v>
      </c>
      <c r="AH483" s="16">
        <v>8.9533352847147404E-2</v>
      </c>
      <c r="AI483" s="16">
        <v>-62388.628203425797</v>
      </c>
      <c r="AJ483" s="16">
        <v>-110180.33468577301</v>
      </c>
      <c r="AK483" s="16">
        <v>307294.89690079202</v>
      </c>
      <c r="AL483" s="16">
        <v>307294.89690079202</v>
      </c>
      <c r="AM483" s="16">
        <v>307294.89690079202</v>
      </c>
      <c r="AN483" s="16">
        <v>307294.89690079202</v>
      </c>
      <c r="AO483" s="16">
        <v>307294.89690079202</v>
      </c>
      <c r="AP483" s="16">
        <v>307294.89690079202</v>
      </c>
      <c r="AQ483" s="16">
        <v>307294.89690079202</v>
      </c>
      <c r="AR483" s="16">
        <v>307294.89690079202</v>
      </c>
      <c r="AS483" s="16">
        <v>307294.89690079202</v>
      </c>
      <c r="AT483" s="16">
        <v>307294.89690079202</v>
      </c>
      <c r="AU483" s="16">
        <v>371282.23684210499</v>
      </c>
      <c r="AV483" s="16">
        <v>371282.23684210499</v>
      </c>
      <c r="AW483" s="16">
        <v>371282.23684210499</v>
      </c>
      <c r="AX483" s="16">
        <v>371282.23684210499</v>
      </c>
      <c r="AY483" s="16">
        <v>371282.23684210499</v>
      </c>
      <c r="AZ483" s="16">
        <v>371282.23684210499</v>
      </c>
      <c r="BA483" s="16">
        <v>371282.23684210499</v>
      </c>
      <c r="BB483" s="16">
        <v>371282.23684210499</v>
      </c>
      <c r="BC483" s="16">
        <v>371282.23684210499</v>
      </c>
      <c r="BD483" s="16">
        <v>371282.23684210499</v>
      </c>
    </row>
    <row r="484" spans="1:56" x14ac:dyDescent="0.25">
      <c r="A484" s="16" t="s">
        <v>823</v>
      </c>
      <c r="B484" s="16">
        <v>13350</v>
      </c>
      <c r="C484" s="16">
        <v>0</v>
      </c>
      <c r="D484" s="16">
        <v>0</v>
      </c>
      <c r="E484" s="16">
        <v>0</v>
      </c>
      <c r="F484" s="16">
        <v>0</v>
      </c>
      <c r="G484" s="16">
        <v>0</v>
      </c>
      <c r="H484" s="16">
        <v>0</v>
      </c>
      <c r="I484" s="16">
        <v>0</v>
      </c>
      <c r="J484" s="16">
        <v>0</v>
      </c>
      <c r="K484" s="16">
        <v>0</v>
      </c>
      <c r="L484" s="16">
        <v>0</v>
      </c>
      <c r="M484" s="16" t="s">
        <v>797</v>
      </c>
      <c r="N484" s="16" t="s">
        <v>806</v>
      </c>
      <c r="O484" s="16" t="s">
        <v>3</v>
      </c>
      <c r="P484" s="16">
        <v>13350</v>
      </c>
      <c r="Q484" s="16">
        <v>800000</v>
      </c>
      <c r="R484" s="16">
        <v>28133.477118120001</v>
      </c>
      <c r="S484" s="16">
        <v>358461.22807017498</v>
      </c>
      <c r="T484" s="16">
        <v>358461.22807017498</v>
      </c>
      <c r="U484" s="16">
        <v>0</v>
      </c>
      <c r="V484" s="16">
        <v>0</v>
      </c>
      <c r="W484" s="16">
        <v>32296.094603264399</v>
      </c>
      <c r="X484" s="16">
        <v>32296.094603264399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16">
        <v>0</v>
      </c>
      <c r="AE484" s="16">
        <v>0</v>
      </c>
      <c r="AF484" s="16">
        <v>0</v>
      </c>
      <c r="AG484" s="16">
        <v>0</v>
      </c>
      <c r="AH484" s="16">
        <v>0</v>
      </c>
      <c r="AI484" s="16">
        <v>-182263.47711812</v>
      </c>
      <c r="AJ484" s="16">
        <v>-182263.47711812</v>
      </c>
      <c r="AK484" s="16">
        <v>0</v>
      </c>
      <c r="AL484" s="16">
        <v>0</v>
      </c>
      <c r="AM484" s="16">
        <v>0</v>
      </c>
      <c r="AN484" s="16">
        <v>0</v>
      </c>
      <c r="AO484" s="16">
        <v>0</v>
      </c>
      <c r="AP484" s="16">
        <v>0</v>
      </c>
      <c r="AQ484" s="16">
        <v>0</v>
      </c>
      <c r="AR484" s="16">
        <v>0</v>
      </c>
      <c r="AS484" s="16">
        <v>0</v>
      </c>
      <c r="AT484" s="16">
        <v>0</v>
      </c>
      <c r="AU484" s="16">
        <v>0</v>
      </c>
      <c r="AV484" s="16">
        <v>0</v>
      </c>
      <c r="AW484" s="16">
        <v>0</v>
      </c>
      <c r="AX484" s="16">
        <v>0</v>
      </c>
      <c r="AY484" s="16">
        <v>0</v>
      </c>
      <c r="AZ484" s="16">
        <v>0</v>
      </c>
      <c r="BA484" s="16">
        <v>0</v>
      </c>
      <c r="BB484" s="16">
        <v>0</v>
      </c>
      <c r="BC484" s="16">
        <v>0</v>
      </c>
      <c r="BD484" s="16">
        <v>0</v>
      </c>
    </row>
    <row r="485" spans="1:56" x14ac:dyDescent="0.25">
      <c r="A485" s="16" t="s">
        <v>653</v>
      </c>
      <c r="B485" s="16">
        <v>13352</v>
      </c>
      <c r="C485" s="16">
        <v>0</v>
      </c>
      <c r="D485" s="16">
        <v>0</v>
      </c>
      <c r="E485" s="16">
        <v>0</v>
      </c>
      <c r="F485" s="16">
        <v>0</v>
      </c>
      <c r="G485" s="16">
        <v>0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 t="s">
        <v>797</v>
      </c>
      <c r="N485" s="16" t="s">
        <v>806</v>
      </c>
      <c r="O485" s="16" t="s">
        <v>3</v>
      </c>
      <c r="P485" s="16">
        <v>13352</v>
      </c>
      <c r="Q485" s="16">
        <v>800000</v>
      </c>
      <c r="R485" s="16">
        <v>61893.649659863899</v>
      </c>
      <c r="S485" s="16">
        <v>3290966.88596491</v>
      </c>
      <c r="T485" s="16">
        <v>2672991.0964912199</v>
      </c>
      <c r="U485" s="16">
        <v>617975.78947368194</v>
      </c>
      <c r="V485" s="16">
        <v>0.18777940067072099</v>
      </c>
      <c r="W485" s="16">
        <v>2031218.9808841301</v>
      </c>
      <c r="X485" s="16">
        <v>776977.58206734096</v>
      </c>
      <c r="Y485" s="16">
        <v>1254241.39881679</v>
      </c>
      <c r="Z485" s="16">
        <v>0.61748211818641796</v>
      </c>
      <c r="AA485" s="16">
        <v>629311.57894736796</v>
      </c>
      <c r="AB485" s="16">
        <v>629311.57894736796</v>
      </c>
      <c r="AC485" s="16">
        <v>0</v>
      </c>
      <c r="AD485" s="16">
        <v>0</v>
      </c>
      <c r="AE485" s="16">
        <v>9404.6655079258398</v>
      </c>
      <c r="AF485" s="16">
        <v>9404.6655079258398</v>
      </c>
      <c r="AG485" s="16">
        <v>0</v>
      </c>
      <c r="AH485" s="16">
        <v>0</v>
      </c>
      <c r="AI485" s="16">
        <v>626110.74915693095</v>
      </c>
      <c r="AJ485" s="16">
        <v>-628130.64965986402</v>
      </c>
      <c r="AK485" s="16">
        <v>9404.6655079258398</v>
      </c>
      <c r="AL485" s="16">
        <v>9404.6655079258398</v>
      </c>
      <c r="AM485" s="16">
        <v>9404.6655079258398</v>
      </c>
      <c r="AN485" s="16">
        <v>9404.6655079258398</v>
      </c>
      <c r="AO485" s="16">
        <v>9404.6655079258398</v>
      </c>
      <c r="AP485" s="16">
        <v>9404.6655079258398</v>
      </c>
      <c r="AQ485" s="16">
        <v>9404.6655079258398</v>
      </c>
      <c r="AR485" s="16">
        <v>9404.6655079258398</v>
      </c>
      <c r="AS485" s="16">
        <v>9404.6655079258398</v>
      </c>
      <c r="AT485" s="16">
        <v>9404.6655079258398</v>
      </c>
      <c r="AU485" s="16">
        <v>629311.57894736796</v>
      </c>
      <c r="AV485" s="16">
        <v>629311.57894736796</v>
      </c>
      <c r="AW485" s="16">
        <v>629311.57894736796</v>
      </c>
      <c r="AX485" s="16">
        <v>629311.57894736796</v>
      </c>
      <c r="AY485" s="16">
        <v>629311.57894736796</v>
      </c>
      <c r="AZ485" s="16">
        <v>629311.57894736796</v>
      </c>
      <c r="BA485" s="16">
        <v>629311.57894736796</v>
      </c>
      <c r="BB485" s="16">
        <v>629311.57894736796</v>
      </c>
      <c r="BC485" s="16">
        <v>629311.57894736796</v>
      </c>
      <c r="BD485" s="16">
        <v>629311.57894736796</v>
      </c>
    </row>
    <row r="486" spans="1:56" x14ac:dyDescent="0.25">
      <c r="A486" s="16" t="s">
        <v>824</v>
      </c>
      <c r="B486" s="16">
        <v>13353</v>
      </c>
      <c r="C486" s="16">
        <v>0</v>
      </c>
      <c r="D486" s="16">
        <v>0</v>
      </c>
      <c r="E486" s="16">
        <v>0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 t="s">
        <v>797</v>
      </c>
      <c r="N486" s="16" t="s">
        <v>806</v>
      </c>
      <c r="O486" s="16" t="s">
        <v>3</v>
      </c>
      <c r="P486" s="16">
        <v>13353</v>
      </c>
      <c r="Q486" s="16">
        <v>800000</v>
      </c>
      <c r="R486" s="16">
        <v>28133.477118120001</v>
      </c>
      <c r="S486" s="16">
        <v>61720.526315789401</v>
      </c>
      <c r="T486" s="16">
        <v>61720.526315789401</v>
      </c>
      <c r="U486" s="16">
        <v>0</v>
      </c>
      <c r="V486" s="16">
        <v>0</v>
      </c>
      <c r="W486" s="16">
        <v>9808.23333651348</v>
      </c>
      <c r="X486" s="16">
        <v>9808.23333651348</v>
      </c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  <c r="AE486" s="16">
        <v>0</v>
      </c>
      <c r="AF486" s="16">
        <v>0</v>
      </c>
      <c r="AG486" s="16">
        <v>0</v>
      </c>
      <c r="AH486" s="16">
        <v>0</v>
      </c>
      <c r="AI486" s="16">
        <v>-137693.47711812</v>
      </c>
      <c r="AJ486" s="16">
        <v>-137693.47711812</v>
      </c>
      <c r="AK486" s="16">
        <v>0</v>
      </c>
      <c r="AL486" s="16">
        <v>0</v>
      </c>
      <c r="AM486" s="16">
        <v>0</v>
      </c>
      <c r="AN486" s="16">
        <v>0</v>
      </c>
      <c r="AO486" s="16">
        <v>0</v>
      </c>
      <c r="AP486" s="16">
        <v>0</v>
      </c>
      <c r="AQ486" s="16">
        <v>0</v>
      </c>
      <c r="AR486" s="16">
        <v>0</v>
      </c>
      <c r="AS486" s="16">
        <v>0</v>
      </c>
      <c r="AT486" s="16">
        <v>0</v>
      </c>
      <c r="AU486" s="16">
        <v>0</v>
      </c>
      <c r="AV486" s="16">
        <v>0</v>
      </c>
      <c r="AW486" s="16">
        <v>0</v>
      </c>
      <c r="AX486" s="16">
        <v>0</v>
      </c>
      <c r="AY486" s="16">
        <v>0</v>
      </c>
      <c r="AZ486" s="16">
        <v>0</v>
      </c>
      <c r="BA486" s="16">
        <v>0</v>
      </c>
      <c r="BB486" s="16">
        <v>0</v>
      </c>
      <c r="BC486" s="16">
        <v>0</v>
      </c>
      <c r="BD486" s="16">
        <v>0</v>
      </c>
    </row>
    <row r="487" spans="1:56" x14ac:dyDescent="0.25">
      <c r="A487" s="16" t="s">
        <v>825</v>
      </c>
      <c r="B487" s="16">
        <v>13355</v>
      </c>
      <c r="C487" s="16">
        <v>0</v>
      </c>
      <c r="D487" s="16">
        <v>0</v>
      </c>
      <c r="E487" s="16">
        <v>0</v>
      </c>
      <c r="F487" s="16">
        <v>0</v>
      </c>
      <c r="G487" s="16">
        <v>0</v>
      </c>
      <c r="H487" s="16">
        <v>0</v>
      </c>
      <c r="I487" s="16">
        <v>0</v>
      </c>
      <c r="J487" s="16">
        <v>0</v>
      </c>
      <c r="K487" s="16">
        <v>0</v>
      </c>
      <c r="L487" s="16">
        <v>0</v>
      </c>
      <c r="M487" s="16" t="s">
        <v>797</v>
      </c>
      <c r="N487" s="16" t="s">
        <v>806</v>
      </c>
      <c r="O487" s="16" t="s">
        <v>3</v>
      </c>
      <c r="P487" s="16">
        <v>13355</v>
      </c>
      <c r="Q487" s="16">
        <v>800000</v>
      </c>
      <c r="R487" s="16">
        <v>28133.477118120001</v>
      </c>
      <c r="S487" s="16">
        <v>1341.05263157894</v>
      </c>
      <c r="T487" s="16">
        <v>1341.05263157894</v>
      </c>
      <c r="U487" s="16">
        <v>0</v>
      </c>
      <c r="V487" s="16">
        <v>0</v>
      </c>
      <c r="W487" s="16">
        <v>505.27569528203202</v>
      </c>
      <c r="X487" s="16">
        <v>505.27569528203202</v>
      </c>
      <c r="Y487" s="16">
        <v>0</v>
      </c>
      <c r="Z487" s="16">
        <v>0</v>
      </c>
      <c r="AA487" s="16">
        <v>0</v>
      </c>
      <c r="AB487" s="16">
        <v>0</v>
      </c>
      <c r="AC487" s="16">
        <v>0</v>
      </c>
      <c r="AD487" s="16">
        <v>0</v>
      </c>
      <c r="AE487" s="16">
        <v>0</v>
      </c>
      <c r="AF487" s="16">
        <v>0</v>
      </c>
      <c r="AG487" s="16">
        <v>0</v>
      </c>
      <c r="AH487" s="16">
        <v>0</v>
      </c>
      <c r="AI487" s="16">
        <v>-137693.47711812</v>
      </c>
      <c r="AJ487" s="16">
        <v>-137693.47711812</v>
      </c>
      <c r="AK487" s="16">
        <v>0</v>
      </c>
      <c r="AL487" s="16">
        <v>0</v>
      </c>
      <c r="AM487" s="16">
        <v>0</v>
      </c>
      <c r="AN487" s="16">
        <v>0</v>
      </c>
      <c r="AO487" s="16">
        <v>0</v>
      </c>
      <c r="AP487" s="16">
        <v>0</v>
      </c>
      <c r="AQ487" s="16">
        <v>0</v>
      </c>
      <c r="AR487" s="16">
        <v>0</v>
      </c>
      <c r="AS487" s="16">
        <v>0</v>
      </c>
      <c r="AT487" s="16">
        <v>0</v>
      </c>
      <c r="AU487" s="16">
        <v>0</v>
      </c>
      <c r="AV487" s="16">
        <v>0</v>
      </c>
      <c r="AW487" s="16">
        <v>0</v>
      </c>
      <c r="AX487" s="16">
        <v>0</v>
      </c>
      <c r="AY487" s="16">
        <v>0</v>
      </c>
      <c r="AZ487" s="16">
        <v>0</v>
      </c>
      <c r="BA487" s="16">
        <v>0</v>
      </c>
      <c r="BB487" s="16">
        <v>0</v>
      </c>
      <c r="BC487" s="16">
        <v>0</v>
      </c>
      <c r="BD487" s="16">
        <v>0</v>
      </c>
    </row>
    <row r="488" spans="1:56" x14ac:dyDescent="0.25">
      <c r="A488" s="16" t="s">
        <v>152</v>
      </c>
      <c r="B488" s="16">
        <v>13358</v>
      </c>
      <c r="C488" s="16">
        <v>0</v>
      </c>
      <c r="D488" s="16">
        <v>0</v>
      </c>
      <c r="E488" s="16">
        <v>0</v>
      </c>
      <c r="F488" s="16">
        <v>0</v>
      </c>
      <c r="G488" s="16">
        <v>0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 t="s">
        <v>797</v>
      </c>
      <c r="N488" s="16" t="s">
        <v>806</v>
      </c>
      <c r="O488" s="16" t="s">
        <v>3</v>
      </c>
      <c r="P488" s="16">
        <v>13358</v>
      </c>
      <c r="Q488" s="16">
        <v>800000</v>
      </c>
      <c r="R488" s="16">
        <v>61893.649659863899</v>
      </c>
      <c r="S488" s="16">
        <v>15269946.7543859</v>
      </c>
      <c r="T488" s="16">
        <v>7233324.0789473597</v>
      </c>
      <c r="U488" s="16">
        <v>8036622.6754385997</v>
      </c>
      <c r="V488" s="16">
        <v>0.52630325466788197</v>
      </c>
      <c r="W488" s="16">
        <v>11974586.9918488</v>
      </c>
      <c r="X488" s="16">
        <v>3978220.5452862801</v>
      </c>
      <c r="Y488" s="16">
        <v>7996366.4465626003</v>
      </c>
      <c r="Z488" s="16">
        <v>0.66777805798277101</v>
      </c>
      <c r="AA488" s="16">
        <v>10707532.149122801</v>
      </c>
      <c r="AB488" s="16">
        <v>3188650.6578947301</v>
      </c>
      <c r="AC488" s="16">
        <v>7518881.4912280701</v>
      </c>
      <c r="AD488" s="16">
        <v>0.70220489525628305</v>
      </c>
      <c r="AE488" s="16">
        <v>9084391.7182048094</v>
      </c>
      <c r="AF488" s="16">
        <v>2193370.8858292499</v>
      </c>
      <c r="AG488" s="16">
        <v>6891020.83237556</v>
      </c>
      <c r="AH488" s="16">
        <v>0.75855610877789303</v>
      </c>
      <c r="AI488" s="16">
        <v>7367077.7969027404</v>
      </c>
      <c r="AJ488" s="16">
        <v>6261732.1827157</v>
      </c>
      <c r="AK488" s="16">
        <v>9084391.7182048094</v>
      </c>
      <c r="AL488" s="16">
        <v>9084391.7182048094</v>
      </c>
      <c r="AM488" s="16">
        <v>9084391.7182048094</v>
      </c>
      <c r="AN488" s="16">
        <v>9084391.7182048094</v>
      </c>
      <c r="AO488" s="16">
        <v>9084391.7182048094</v>
      </c>
      <c r="AP488" s="16">
        <v>9084391.7182048094</v>
      </c>
      <c r="AQ488" s="16">
        <v>9084391.7182048094</v>
      </c>
      <c r="AR488" s="16">
        <v>9084391.7182048094</v>
      </c>
      <c r="AS488" s="16">
        <v>9084391.7182048094</v>
      </c>
      <c r="AT488" s="16">
        <v>9084391.7182048094</v>
      </c>
      <c r="AU488" s="16">
        <v>10707532.149122801</v>
      </c>
      <c r="AV488" s="16">
        <v>10707532.149122801</v>
      </c>
      <c r="AW488" s="16">
        <v>10707532.149122801</v>
      </c>
      <c r="AX488" s="16">
        <v>10707532.149122801</v>
      </c>
      <c r="AY488" s="16">
        <v>10707532.149122801</v>
      </c>
      <c r="AZ488" s="16">
        <v>10707532.149122801</v>
      </c>
      <c r="BA488" s="16">
        <v>10707532.149122801</v>
      </c>
      <c r="BB488" s="16">
        <v>10707532.149122801</v>
      </c>
      <c r="BC488" s="16">
        <v>10707532.149122801</v>
      </c>
      <c r="BD488" s="16">
        <v>10707532.149122801</v>
      </c>
    </row>
    <row r="489" spans="1:56" x14ac:dyDescent="0.25">
      <c r="A489" s="16" t="s">
        <v>655</v>
      </c>
      <c r="B489" s="16">
        <v>13360</v>
      </c>
      <c r="C489" s="16">
        <v>0</v>
      </c>
      <c r="D489" s="16">
        <v>0</v>
      </c>
      <c r="E489" s="16">
        <v>0</v>
      </c>
      <c r="F489" s="16">
        <v>0</v>
      </c>
      <c r="G489" s="16">
        <v>0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 t="s">
        <v>797</v>
      </c>
      <c r="N489" s="16" t="s">
        <v>806</v>
      </c>
      <c r="O489" s="16" t="s">
        <v>3</v>
      </c>
      <c r="P489" s="16">
        <v>13360</v>
      </c>
      <c r="Q489" s="16">
        <v>800000</v>
      </c>
      <c r="R489" s="16">
        <v>28133.477118120001</v>
      </c>
      <c r="S489" s="16">
        <v>31056.5350877192</v>
      </c>
      <c r="T489" s="16">
        <v>31056.5350877192</v>
      </c>
      <c r="U489" s="16">
        <v>0</v>
      </c>
      <c r="V489" s="16">
        <v>0</v>
      </c>
      <c r="W489" s="16">
        <v>14262.9195949556</v>
      </c>
      <c r="X489" s="16">
        <v>14262.9195949556</v>
      </c>
      <c r="Y489" s="16">
        <v>0</v>
      </c>
      <c r="Z489" s="16">
        <v>0</v>
      </c>
      <c r="AA489" s="16">
        <v>9092.6315789473592</v>
      </c>
      <c r="AB489" s="16">
        <v>9092.6315789473592</v>
      </c>
      <c r="AC489" s="16">
        <v>0</v>
      </c>
      <c r="AD489" s="16">
        <v>0</v>
      </c>
      <c r="AE489" s="16">
        <v>13454.7661543579</v>
      </c>
      <c r="AF489" s="16">
        <v>13454.7661543579</v>
      </c>
      <c r="AG489" s="16">
        <v>0</v>
      </c>
      <c r="AH489" s="16">
        <v>0</v>
      </c>
      <c r="AI489" s="16">
        <v>-137693.47711812</v>
      </c>
      <c r="AJ489" s="16">
        <v>-137693.47711812</v>
      </c>
      <c r="AK489" s="16">
        <v>13454.7661543579</v>
      </c>
      <c r="AL489" s="16">
        <v>13454.7661543579</v>
      </c>
      <c r="AM489" s="16">
        <v>13454.7661543579</v>
      </c>
      <c r="AN489" s="16">
        <v>13454.7661543579</v>
      </c>
      <c r="AO489" s="16">
        <v>13454.7661543579</v>
      </c>
      <c r="AP489" s="16">
        <v>13454.7661543579</v>
      </c>
      <c r="AQ489" s="16">
        <v>13454.7661543579</v>
      </c>
      <c r="AR489" s="16">
        <v>13454.7661543579</v>
      </c>
      <c r="AS489" s="16">
        <v>13454.7661543579</v>
      </c>
      <c r="AT489" s="16">
        <v>13454.7661543579</v>
      </c>
      <c r="AU489" s="16">
        <v>9092.6315789473592</v>
      </c>
      <c r="AV489" s="16">
        <v>9092.6315789473592</v>
      </c>
      <c r="AW489" s="16">
        <v>9092.6315789473592</v>
      </c>
      <c r="AX489" s="16">
        <v>9092.6315789473592</v>
      </c>
      <c r="AY489" s="16">
        <v>9092.6315789473592</v>
      </c>
      <c r="AZ489" s="16">
        <v>9092.6315789473592</v>
      </c>
      <c r="BA489" s="16">
        <v>9092.6315789473592</v>
      </c>
      <c r="BB489" s="16">
        <v>9092.6315789473592</v>
      </c>
      <c r="BC489" s="16">
        <v>9092.6315789473592</v>
      </c>
      <c r="BD489" s="16">
        <v>9092.6315789473592</v>
      </c>
    </row>
    <row r="490" spans="1:56" x14ac:dyDescent="0.25">
      <c r="A490" s="16" t="s">
        <v>826</v>
      </c>
      <c r="B490" s="16">
        <v>13362</v>
      </c>
      <c r="C490" s="16">
        <v>0</v>
      </c>
      <c r="D490" s="16">
        <v>0</v>
      </c>
      <c r="E490" s="16">
        <v>0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 t="s">
        <v>797</v>
      </c>
      <c r="N490" s="16" t="s">
        <v>806</v>
      </c>
      <c r="O490" s="16" t="s">
        <v>3</v>
      </c>
      <c r="P490" s="16">
        <v>13362</v>
      </c>
      <c r="Q490" s="16">
        <v>800000</v>
      </c>
      <c r="R490" s="16">
        <v>28133.477118120001</v>
      </c>
      <c r="S490" s="16">
        <v>748201.14035087696</v>
      </c>
      <c r="T490" s="16">
        <v>748201.14035087696</v>
      </c>
      <c r="U490" s="16">
        <v>0</v>
      </c>
      <c r="V490" s="16">
        <v>0</v>
      </c>
      <c r="W490" s="16">
        <v>1073279.4695762701</v>
      </c>
      <c r="X490" s="16">
        <v>1073279.4695762701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16">
        <v>0</v>
      </c>
      <c r="AE490" s="16">
        <v>0</v>
      </c>
      <c r="AF490" s="16">
        <v>0</v>
      </c>
      <c r="AG490" s="16">
        <v>0</v>
      </c>
      <c r="AH490" s="16">
        <v>0</v>
      </c>
      <c r="AI490" s="16">
        <v>-137693.47711812</v>
      </c>
      <c r="AJ490" s="16">
        <v>-137693.47711812</v>
      </c>
      <c r="AK490" s="16">
        <v>0</v>
      </c>
      <c r="AL490" s="16">
        <v>0</v>
      </c>
      <c r="AM490" s="16">
        <v>0</v>
      </c>
      <c r="AN490" s="16">
        <v>0</v>
      </c>
      <c r="AO490" s="16">
        <v>0</v>
      </c>
      <c r="AP490" s="16">
        <v>0</v>
      </c>
      <c r="AQ490" s="16">
        <v>0</v>
      </c>
      <c r="AR490" s="16">
        <v>0</v>
      </c>
      <c r="AS490" s="16">
        <v>0</v>
      </c>
      <c r="AT490" s="16">
        <v>0</v>
      </c>
      <c r="AU490" s="16">
        <v>0</v>
      </c>
      <c r="AV490" s="16">
        <v>0</v>
      </c>
      <c r="AW490" s="16">
        <v>0</v>
      </c>
      <c r="AX490" s="16">
        <v>0</v>
      </c>
      <c r="AY490" s="16">
        <v>0</v>
      </c>
      <c r="AZ490" s="16">
        <v>0</v>
      </c>
      <c r="BA490" s="16">
        <v>0</v>
      </c>
      <c r="BB490" s="16">
        <v>0</v>
      </c>
      <c r="BC490" s="16">
        <v>0</v>
      </c>
      <c r="BD490" s="16">
        <v>0</v>
      </c>
    </row>
    <row r="491" spans="1:56" x14ac:dyDescent="0.25">
      <c r="A491" s="16" t="s">
        <v>885</v>
      </c>
      <c r="B491" s="16">
        <v>13363</v>
      </c>
      <c r="C491" s="16">
        <v>0</v>
      </c>
      <c r="D491" s="16">
        <v>0</v>
      </c>
      <c r="E491" s="16">
        <v>0</v>
      </c>
      <c r="F491" s="16">
        <v>0</v>
      </c>
      <c r="G491" s="16">
        <v>0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 t="s">
        <v>797</v>
      </c>
      <c r="N491" s="16" t="s">
        <v>806</v>
      </c>
      <c r="O491" s="16" t="s">
        <v>3</v>
      </c>
      <c r="P491" s="16">
        <v>13363</v>
      </c>
      <c r="Q491" s="16">
        <v>800000</v>
      </c>
      <c r="R491" s="16">
        <v>28133.477118120001</v>
      </c>
      <c r="S491" s="16">
        <v>34902513.070175402</v>
      </c>
      <c r="T491" s="16">
        <v>7542978.20175438</v>
      </c>
      <c r="U491" s="16">
        <v>27359534.868420999</v>
      </c>
      <c r="V491" s="16">
        <v>0.78388438143154904</v>
      </c>
      <c r="W491" s="16">
        <v>18968114.544023</v>
      </c>
      <c r="X491" s="16">
        <v>3279774.6232677698</v>
      </c>
      <c r="Y491" s="16">
        <v>15688339.9207552</v>
      </c>
      <c r="Z491" s="16">
        <v>0.82709010873717803</v>
      </c>
      <c r="AA491" s="16">
        <v>27434855.570175398</v>
      </c>
      <c r="AB491" s="16">
        <v>4995396.5789473597</v>
      </c>
      <c r="AC491" s="16">
        <v>22439458.991227999</v>
      </c>
      <c r="AD491" s="16">
        <v>0.81791788310422497</v>
      </c>
      <c r="AE491" s="16">
        <v>12491934.496608</v>
      </c>
      <c r="AF491" s="16">
        <v>2046667.2510506499</v>
      </c>
      <c r="AG491" s="16">
        <v>10445267.245557301</v>
      </c>
      <c r="AH491" s="16">
        <v>0.83616090433339996</v>
      </c>
      <c r="AI491" s="16">
        <v>15550646.443637099</v>
      </c>
      <c r="AJ491" s="16">
        <v>10307573.7684392</v>
      </c>
      <c r="AK491" s="16">
        <v>12491934.496608</v>
      </c>
      <c r="AL491" s="16">
        <v>12491934.496608</v>
      </c>
      <c r="AM491" s="16">
        <v>12491934.496608</v>
      </c>
      <c r="AN491" s="16">
        <v>12491934.496608</v>
      </c>
      <c r="AO491" s="16">
        <v>12491934.496608</v>
      </c>
      <c r="AP491" s="16">
        <v>12491934.496608</v>
      </c>
      <c r="AQ491" s="16">
        <v>12491934.496608</v>
      </c>
      <c r="AR491" s="16">
        <v>12491934.496608</v>
      </c>
      <c r="AS491" s="16">
        <v>12491934.496608</v>
      </c>
      <c r="AT491" s="16">
        <v>12491934.496608</v>
      </c>
      <c r="AU491" s="16">
        <v>27434855.570175398</v>
      </c>
      <c r="AV491" s="16">
        <v>27434855.570175398</v>
      </c>
      <c r="AW491" s="16">
        <v>27434855.570175398</v>
      </c>
      <c r="AX491" s="16">
        <v>27434855.570175398</v>
      </c>
      <c r="AY491" s="16">
        <v>27434855.570175398</v>
      </c>
      <c r="AZ491" s="16">
        <v>27434855.570175398</v>
      </c>
      <c r="BA491" s="16">
        <v>27434855.570175398</v>
      </c>
      <c r="BB491" s="16">
        <v>27434855.570175398</v>
      </c>
      <c r="BC491" s="16">
        <v>27434855.570175398</v>
      </c>
      <c r="BD491" s="16">
        <v>27434855.570175398</v>
      </c>
    </row>
    <row r="492" spans="1:56" x14ac:dyDescent="0.25">
      <c r="A492" s="16" t="s">
        <v>314</v>
      </c>
      <c r="B492" s="16">
        <v>13364</v>
      </c>
      <c r="C492" s="16">
        <v>0</v>
      </c>
      <c r="D492" s="16">
        <v>0</v>
      </c>
      <c r="E492" s="16">
        <v>0</v>
      </c>
      <c r="F492" s="16">
        <v>0</v>
      </c>
      <c r="G492" s="16">
        <v>0</v>
      </c>
      <c r="H492" s="16">
        <v>0</v>
      </c>
      <c r="I492" s="16">
        <v>0</v>
      </c>
      <c r="J492" s="16">
        <v>0</v>
      </c>
      <c r="K492" s="16">
        <v>0</v>
      </c>
      <c r="L492" s="16">
        <v>0</v>
      </c>
      <c r="M492" s="16" t="s">
        <v>797</v>
      </c>
      <c r="N492" s="16" t="s">
        <v>806</v>
      </c>
      <c r="O492" s="16" t="s">
        <v>3</v>
      </c>
      <c r="P492" s="16">
        <v>13364</v>
      </c>
      <c r="Q492" s="16">
        <v>800000</v>
      </c>
      <c r="R492" s="16">
        <v>28133.477118120001</v>
      </c>
      <c r="S492" s="16">
        <v>6549110.8771929797</v>
      </c>
      <c r="T492" s="16">
        <v>2344064.16666666</v>
      </c>
      <c r="U492" s="16">
        <v>4205046.7105263099</v>
      </c>
      <c r="V492" s="16">
        <v>0.642079022538803</v>
      </c>
      <c r="W492" s="16">
        <v>6773149.9345084699</v>
      </c>
      <c r="X492" s="16">
        <v>1914740.5378531299</v>
      </c>
      <c r="Y492" s="16">
        <v>4858409.3966553304</v>
      </c>
      <c r="Z492" s="16">
        <v>0.71730427402799102</v>
      </c>
      <c r="AA492" s="16">
        <v>905665.78947368404</v>
      </c>
      <c r="AB492" s="16">
        <v>217898.42105263099</v>
      </c>
      <c r="AC492" s="16">
        <v>687767.368421052</v>
      </c>
      <c r="AD492" s="16">
        <v>0.75940526451897805</v>
      </c>
      <c r="AE492" s="16">
        <v>1104067.28510157</v>
      </c>
      <c r="AF492" s="16">
        <v>246304.42838358201</v>
      </c>
      <c r="AG492" s="16">
        <v>857762.85671799397</v>
      </c>
      <c r="AH492" s="16">
        <v>0.77691175917695798</v>
      </c>
      <c r="AI492" s="16">
        <v>4720715.9195372099</v>
      </c>
      <c r="AJ492" s="16">
        <v>720069.37959987402</v>
      </c>
      <c r="AK492" s="16">
        <v>1104067.28510157</v>
      </c>
      <c r="AL492" s="16">
        <v>1104067.28510157</v>
      </c>
      <c r="AM492" s="16">
        <v>1104067.28510157</v>
      </c>
      <c r="AN492" s="16">
        <v>1104067.28510157</v>
      </c>
      <c r="AO492" s="16">
        <v>1104067.28510157</v>
      </c>
      <c r="AP492" s="16">
        <v>1104067.28510157</v>
      </c>
      <c r="AQ492" s="16">
        <v>1104067.28510157</v>
      </c>
      <c r="AR492" s="16">
        <v>1104067.28510157</v>
      </c>
      <c r="AS492" s="16">
        <v>1104067.28510157</v>
      </c>
      <c r="AT492" s="16">
        <v>1104067.28510157</v>
      </c>
      <c r="AU492" s="16">
        <v>905665.78947368404</v>
      </c>
      <c r="AV492" s="16">
        <v>905665.78947368404</v>
      </c>
      <c r="AW492" s="16">
        <v>905665.78947368404</v>
      </c>
      <c r="AX492" s="16">
        <v>905665.78947368404</v>
      </c>
      <c r="AY492" s="16">
        <v>905665.78947368404</v>
      </c>
      <c r="AZ492" s="16">
        <v>905665.78947368404</v>
      </c>
      <c r="BA492" s="16">
        <v>905665.78947368404</v>
      </c>
      <c r="BB492" s="16">
        <v>905665.78947368404</v>
      </c>
      <c r="BC492" s="16">
        <v>905665.78947368404</v>
      </c>
      <c r="BD492" s="16">
        <v>905665.78947368404</v>
      </c>
    </row>
    <row r="493" spans="1:56" x14ac:dyDescent="0.25">
      <c r="A493" s="16" t="s">
        <v>490</v>
      </c>
      <c r="B493" s="16">
        <v>13365</v>
      </c>
      <c r="C493" s="16">
        <v>0</v>
      </c>
      <c r="D493" s="16">
        <v>0</v>
      </c>
      <c r="E493" s="16">
        <v>0</v>
      </c>
      <c r="F493" s="16">
        <v>0</v>
      </c>
      <c r="G493" s="16">
        <v>0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 t="s">
        <v>797</v>
      </c>
      <c r="N493" s="16" t="s">
        <v>806</v>
      </c>
      <c r="O493" s="16" t="s">
        <v>3</v>
      </c>
      <c r="P493" s="16">
        <v>13365</v>
      </c>
      <c r="Q493" s="16">
        <v>800000</v>
      </c>
      <c r="R493" s="16">
        <v>46889.128530199901</v>
      </c>
      <c r="S493" s="16">
        <v>4642429.5614035102</v>
      </c>
      <c r="T493" s="16">
        <v>2636416.2719298201</v>
      </c>
      <c r="U493" s="16">
        <v>2006013.2894736801</v>
      </c>
      <c r="V493" s="16">
        <v>0.43210419521523602</v>
      </c>
      <c r="W493" s="16">
        <v>6275981.9429597398</v>
      </c>
      <c r="X493" s="16">
        <v>2049897.5892041801</v>
      </c>
      <c r="Y493" s="16">
        <v>4226084.3537555598</v>
      </c>
      <c r="Z493" s="16">
        <v>0.67337420536977299</v>
      </c>
      <c r="AA493" s="16">
        <v>141813.07017543801</v>
      </c>
      <c r="AB493" s="16">
        <v>72734.122807017498</v>
      </c>
      <c r="AC493" s="16">
        <v>69078.947368420995</v>
      </c>
      <c r="AD493" s="16">
        <v>0.48711269901259902</v>
      </c>
      <c r="AE493" s="16">
        <v>148426.54574293399</v>
      </c>
      <c r="AF493" s="16">
        <v>44422.387444102103</v>
      </c>
      <c r="AG493" s="16">
        <v>104004.158298832</v>
      </c>
      <c r="AH493" s="16">
        <v>0.70071130321230402</v>
      </c>
      <c r="AI493" s="16">
        <v>3749748.2252253601</v>
      </c>
      <c r="AJ493" s="16">
        <v>-372331.97023136698</v>
      </c>
      <c r="AK493" s="16">
        <v>148426.54574293399</v>
      </c>
      <c r="AL493" s="16">
        <v>148426.54574293399</v>
      </c>
      <c r="AM493" s="16">
        <v>148426.54574293399</v>
      </c>
      <c r="AN493" s="16">
        <v>148426.54574293399</v>
      </c>
      <c r="AO493" s="16">
        <v>148426.54574293399</v>
      </c>
      <c r="AP493" s="16">
        <v>148426.54574293399</v>
      </c>
      <c r="AQ493" s="16">
        <v>148426.54574293399</v>
      </c>
      <c r="AR493" s="16">
        <v>148426.54574293399</v>
      </c>
      <c r="AS493" s="16">
        <v>148426.54574293399</v>
      </c>
      <c r="AT493" s="16">
        <v>148426.54574293399</v>
      </c>
      <c r="AU493" s="16">
        <v>141813.07017543801</v>
      </c>
      <c r="AV493" s="16">
        <v>141813.07017543801</v>
      </c>
      <c r="AW493" s="16">
        <v>141813.07017543801</v>
      </c>
      <c r="AX493" s="16">
        <v>141813.07017543801</v>
      </c>
      <c r="AY493" s="16">
        <v>141813.07017543801</v>
      </c>
      <c r="AZ493" s="16">
        <v>141813.07017543801</v>
      </c>
      <c r="BA493" s="16">
        <v>141813.07017543801</v>
      </c>
      <c r="BB493" s="16">
        <v>141813.07017543801</v>
      </c>
      <c r="BC493" s="16">
        <v>141813.07017543801</v>
      </c>
      <c r="BD493" s="16">
        <v>141813.07017543801</v>
      </c>
    </row>
    <row r="494" spans="1:56" x14ac:dyDescent="0.25">
      <c r="A494" s="16" t="s">
        <v>656</v>
      </c>
      <c r="B494" s="16">
        <v>13366</v>
      </c>
      <c r="C494" s="16">
        <v>0</v>
      </c>
      <c r="D494" s="16">
        <v>0</v>
      </c>
      <c r="E494" s="16">
        <v>0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 t="s">
        <v>797</v>
      </c>
      <c r="N494" s="16" t="s">
        <v>806</v>
      </c>
      <c r="O494" s="16" t="s">
        <v>3</v>
      </c>
      <c r="P494" s="16">
        <v>13366</v>
      </c>
      <c r="Q494" s="16">
        <v>800000</v>
      </c>
      <c r="R494" s="16">
        <v>28133.477118120001</v>
      </c>
      <c r="S494" s="16">
        <v>50031.140350877104</v>
      </c>
      <c r="T494" s="16">
        <v>50031.140350877104</v>
      </c>
      <c r="U494" s="16">
        <v>0</v>
      </c>
      <c r="V494" s="16">
        <v>0</v>
      </c>
      <c r="W494" s="16">
        <v>523129.17450065998</v>
      </c>
      <c r="X494" s="16">
        <v>523129.17450065998</v>
      </c>
      <c r="Y494" s="16">
        <v>0</v>
      </c>
      <c r="Z494" s="16">
        <v>0</v>
      </c>
      <c r="AA494" s="16">
        <v>38421.052631578903</v>
      </c>
      <c r="AB494" s="16">
        <v>38421.052631578903</v>
      </c>
      <c r="AC494" s="16">
        <v>0</v>
      </c>
      <c r="AD494" s="16">
        <v>0</v>
      </c>
      <c r="AE494" s="16">
        <v>458527.241801892</v>
      </c>
      <c r="AF494" s="16">
        <v>458527.241801892</v>
      </c>
      <c r="AG494" s="16">
        <v>0</v>
      </c>
      <c r="AH494" s="16">
        <v>0</v>
      </c>
      <c r="AI494" s="16">
        <v>-137693.47711812</v>
      </c>
      <c r="AJ494" s="16">
        <v>-137693.47711812</v>
      </c>
      <c r="AK494" s="16">
        <v>458527.241801892</v>
      </c>
      <c r="AL494" s="16">
        <v>458527.241801892</v>
      </c>
      <c r="AM494" s="16">
        <v>458527.241801892</v>
      </c>
      <c r="AN494" s="16">
        <v>458527.241801892</v>
      </c>
      <c r="AO494" s="16">
        <v>458527.241801892</v>
      </c>
      <c r="AP494" s="16">
        <v>458527.241801892</v>
      </c>
      <c r="AQ494" s="16">
        <v>458527.241801892</v>
      </c>
      <c r="AR494" s="16">
        <v>458527.241801892</v>
      </c>
      <c r="AS494" s="16">
        <v>458527.241801892</v>
      </c>
      <c r="AT494" s="16">
        <v>458527.241801892</v>
      </c>
      <c r="AU494" s="16">
        <v>38421.052631578903</v>
      </c>
      <c r="AV494" s="16">
        <v>38421.052631578903</v>
      </c>
      <c r="AW494" s="16">
        <v>38421.052631578903</v>
      </c>
      <c r="AX494" s="16">
        <v>38421.052631578903</v>
      </c>
      <c r="AY494" s="16">
        <v>38421.052631578903</v>
      </c>
      <c r="AZ494" s="16">
        <v>38421.052631578903</v>
      </c>
      <c r="BA494" s="16">
        <v>38421.052631578903</v>
      </c>
      <c r="BB494" s="16">
        <v>38421.052631578903</v>
      </c>
      <c r="BC494" s="16">
        <v>38421.052631578903</v>
      </c>
      <c r="BD494" s="16">
        <v>38421.052631578903</v>
      </c>
    </row>
    <row r="495" spans="1:56" x14ac:dyDescent="0.25">
      <c r="A495" s="16" t="s">
        <v>130</v>
      </c>
      <c r="B495" s="16">
        <v>13367</v>
      </c>
      <c r="C495" s="16">
        <v>0</v>
      </c>
      <c r="D495" s="16">
        <v>0</v>
      </c>
      <c r="E495" s="16">
        <v>0</v>
      </c>
      <c r="F495" s="16">
        <v>0</v>
      </c>
      <c r="G495" s="16">
        <v>0</v>
      </c>
      <c r="H495" s="16">
        <v>0</v>
      </c>
      <c r="I495" s="16">
        <v>0</v>
      </c>
      <c r="J495" s="16">
        <v>0</v>
      </c>
      <c r="K495" s="16">
        <v>0</v>
      </c>
      <c r="L495" s="16">
        <v>0</v>
      </c>
      <c r="M495" s="16" t="s">
        <v>797</v>
      </c>
      <c r="N495" s="16" t="s">
        <v>806</v>
      </c>
      <c r="O495" s="16" t="s">
        <v>3</v>
      </c>
      <c r="P495" s="16">
        <v>13367</v>
      </c>
      <c r="Q495" s="16">
        <v>800000</v>
      </c>
      <c r="R495" s="16">
        <v>28133.477118120001</v>
      </c>
      <c r="S495" s="16">
        <v>22688702.850877099</v>
      </c>
      <c r="T495" s="16">
        <v>6705107.85087719</v>
      </c>
      <c r="U495" s="16">
        <v>15983595</v>
      </c>
      <c r="V495" s="16">
        <v>0.70447372443691902</v>
      </c>
      <c r="W495" s="16">
        <v>239205671.28045201</v>
      </c>
      <c r="X495" s="16">
        <v>56101474.2620643</v>
      </c>
      <c r="Y495" s="16">
        <v>183104197.018388</v>
      </c>
      <c r="Z495" s="16">
        <v>0.76546762473583196</v>
      </c>
      <c r="AA495" s="16">
        <v>10888302.0175438</v>
      </c>
      <c r="AB495" s="16">
        <v>3073536.3596491199</v>
      </c>
      <c r="AC495" s="16">
        <v>7814765.6578947296</v>
      </c>
      <c r="AD495" s="16">
        <v>0.71772124297279105</v>
      </c>
      <c r="AE495" s="16">
        <v>126777700.423135</v>
      </c>
      <c r="AF495" s="16">
        <v>36385837.357283801</v>
      </c>
      <c r="AG495" s="16">
        <v>90391863.065851405</v>
      </c>
      <c r="AH495" s="16">
        <v>0.71299497280797797</v>
      </c>
      <c r="AI495" s="16">
        <v>182966503.54126999</v>
      </c>
      <c r="AJ495" s="16">
        <v>90254169.588733301</v>
      </c>
      <c r="AK495" s="16">
        <v>126777700.423135</v>
      </c>
      <c r="AL495" s="16">
        <v>126777700.423135</v>
      </c>
      <c r="AM495" s="16">
        <v>126777700.423135</v>
      </c>
      <c r="AN495" s="16">
        <v>126777700.423135</v>
      </c>
      <c r="AO495" s="16">
        <v>126777700.423135</v>
      </c>
      <c r="AP495" s="16">
        <v>126777700.423135</v>
      </c>
      <c r="AQ495" s="16">
        <v>126777700.423135</v>
      </c>
      <c r="AR495" s="16">
        <v>126777700.423135</v>
      </c>
      <c r="AS495" s="16">
        <v>126777700.423135</v>
      </c>
      <c r="AT495" s="16">
        <v>126777700.423135</v>
      </c>
      <c r="AU495" s="16">
        <v>10888302.0175438</v>
      </c>
      <c r="AV495" s="16">
        <v>10888302.0175438</v>
      </c>
      <c r="AW495" s="16">
        <v>10888302.0175438</v>
      </c>
      <c r="AX495" s="16">
        <v>10888302.0175438</v>
      </c>
      <c r="AY495" s="16">
        <v>10888302.0175438</v>
      </c>
      <c r="AZ495" s="16">
        <v>10888302.0175438</v>
      </c>
      <c r="BA495" s="16">
        <v>10888302.0175438</v>
      </c>
      <c r="BB495" s="16">
        <v>10888302.0175438</v>
      </c>
      <c r="BC495" s="16">
        <v>10888302.0175438</v>
      </c>
      <c r="BD495" s="16">
        <v>10888302.0175438</v>
      </c>
    </row>
    <row r="496" spans="1:56" x14ac:dyDescent="0.25">
      <c r="A496" s="16" t="s">
        <v>886</v>
      </c>
      <c r="B496" s="16">
        <v>13368</v>
      </c>
      <c r="C496" s="16">
        <v>0</v>
      </c>
      <c r="D496" s="16">
        <v>0</v>
      </c>
      <c r="E496" s="16">
        <v>0</v>
      </c>
      <c r="F496" s="16">
        <v>0</v>
      </c>
      <c r="G496" s="16">
        <v>0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 t="s">
        <v>797</v>
      </c>
      <c r="N496" s="16" t="s">
        <v>806</v>
      </c>
      <c r="O496" s="16" t="s">
        <v>3</v>
      </c>
      <c r="P496" s="16">
        <v>13368</v>
      </c>
      <c r="Q496" s="16">
        <v>800000</v>
      </c>
      <c r="R496" s="16">
        <v>28133.477118120001</v>
      </c>
      <c r="S496" s="16">
        <v>496.53508771929802</v>
      </c>
      <c r="T496" s="16">
        <v>496.53508771929802</v>
      </c>
      <c r="U496" s="16">
        <v>0</v>
      </c>
      <c r="V496" s="16">
        <v>0</v>
      </c>
      <c r="W496" s="16">
        <v>33.074165420255703</v>
      </c>
      <c r="X496" s="16">
        <v>33.074165420255703</v>
      </c>
      <c r="Y496" s="16">
        <v>0</v>
      </c>
      <c r="Z496" s="16">
        <v>0</v>
      </c>
      <c r="AA496" s="16">
        <v>107.894736842105</v>
      </c>
      <c r="AB496" s="16">
        <v>107.894736842105</v>
      </c>
      <c r="AC496" s="16">
        <v>0</v>
      </c>
      <c r="AD496" s="16">
        <v>0</v>
      </c>
      <c r="AE496" s="16">
        <v>7.8446758074057197</v>
      </c>
      <c r="AF496" s="16">
        <v>7.8446758074057197</v>
      </c>
      <c r="AG496" s="16">
        <v>0</v>
      </c>
      <c r="AH496" s="16">
        <v>0</v>
      </c>
      <c r="AI496" s="16">
        <v>-137693.47711812</v>
      </c>
      <c r="AJ496" s="16">
        <v>-137693.47711812</v>
      </c>
      <c r="AK496" s="16">
        <v>7.8446758074057197</v>
      </c>
      <c r="AL496" s="16">
        <v>7.8446758074057197</v>
      </c>
      <c r="AM496" s="16">
        <v>7.8446758074057197</v>
      </c>
      <c r="AN496" s="16">
        <v>7.8446758074057197</v>
      </c>
      <c r="AO496" s="16">
        <v>7.8446758074057197</v>
      </c>
      <c r="AP496" s="16">
        <v>7.8446758074057197</v>
      </c>
      <c r="AQ496" s="16">
        <v>7.8446758074057197</v>
      </c>
      <c r="AR496" s="16">
        <v>7.8446758074057197</v>
      </c>
      <c r="AS496" s="16">
        <v>7.8446758074057197</v>
      </c>
      <c r="AT496" s="16">
        <v>7.8446758074057197</v>
      </c>
      <c r="AU496" s="16">
        <v>107.894736842105</v>
      </c>
      <c r="AV496" s="16">
        <v>107.894736842105</v>
      </c>
      <c r="AW496" s="16">
        <v>107.894736842105</v>
      </c>
      <c r="AX496" s="16">
        <v>107.894736842105</v>
      </c>
      <c r="AY496" s="16">
        <v>107.894736842105</v>
      </c>
      <c r="AZ496" s="16">
        <v>107.894736842105</v>
      </c>
      <c r="BA496" s="16">
        <v>107.894736842105</v>
      </c>
      <c r="BB496" s="16">
        <v>107.894736842105</v>
      </c>
      <c r="BC496" s="16">
        <v>107.894736842105</v>
      </c>
      <c r="BD496" s="16">
        <v>107.894736842105</v>
      </c>
    </row>
    <row r="497" spans="1:56" x14ac:dyDescent="0.25">
      <c r="A497" s="16" t="s">
        <v>887</v>
      </c>
      <c r="B497" s="16">
        <v>13369</v>
      </c>
      <c r="C497" s="16">
        <v>0</v>
      </c>
      <c r="D497" s="16">
        <v>0</v>
      </c>
      <c r="E497" s="16">
        <v>0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 t="s">
        <v>797</v>
      </c>
      <c r="N497" s="16" t="s">
        <v>806</v>
      </c>
      <c r="O497" s="16" t="s">
        <v>3</v>
      </c>
      <c r="P497" s="16">
        <v>13369</v>
      </c>
      <c r="Q497" s="16">
        <v>800000</v>
      </c>
      <c r="R497" s="16">
        <v>28133.477118120001</v>
      </c>
      <c r="S497" s="16">
        <v>2169.5614035087701</v>
      </c>
      <c r="T497" s="16">
        <v>2169.5614035087701</v>
      </c>
      <c r="U497" s="16">
        <v>0</v>
      </c>
      <c r="V497" s="16">
        <v>0</v>
      </c>
      <c r="W497" s="16">
        <v>1716.3931774843199</v>
      </c>
      <c r="X497" s="16">
        <v>1716.3931774843199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16">
        <v>0</v>
      </c>
      <c r="AE497" s="16">
        <v>0</v>
      </c>
      <c r="AF497" s="16">
        <v>0</v>
      </c>
      <c r="AG497" s="16">
        <v>0</v>
      </c>
      <c r="AH497" s="16">
        <v>0</v>
      </c>
      <c r="AI497" s="16">
        <v>-137693.47711812</v>
      </c>
      <c r="AJ497" s="16">
        <v>-137693.47711812</v>
      </c>
      <c r="AK497" s="16">
        <v>0</v>
      </c>
      <c r="AL497" s="16">
        <v>0</v>
      </c>
      <c r="AM497" s="16">
        <v>0</v>
      </c>
      <c r="AN497" s="16">
        <v>0</v>
      </c>
      <c r="AO497" s="16">
        <v>0</v>
      </c>
      <c r="AP497" s="16">
        <v>0</v>
      </c>
      <c r="AQ497" s="16">
        <v>0</v>
      </c>
      <c r="AR497" s="16">
        <v>0</v>
      </c>
      <c r="AS497" s="16">
        <v>0</v>
      </c>
      <c r="AT497" s="16">
        <v>0</v>
      </c>
      <c r="AU497" s="16">
        <v>0</v>
      </c>
      <c r="AV497" s="16">
        <v>0</v>
      </c>
      <c r="AW497" s="16">
        <v>0</v>
      </c>
      <c r="AX497" s="16">
        <v>0</v>
      </c>
      <c r="AY497" s="16">
        <v>0</v>
      </c>
      <c r="AZ497" s="16">
        <v>0</v>
      </c>
      <c r="BA497" s="16">
        <v>0</v>
      </c>
      <c r="BB497" s="16">
        <v>0</v>
      </c>
      <c r="BC497" s="16">
        <v>0</v>
      </c>
      <c r="BD497" s="16">
        <v>0</v>
      </c>
    </row>
    <row r="498" spans="1:56" x14ac:dyDescent="0.25">
      <c r="A498" s="16" t="s">
        <v>657</v>
      </c>
      <c r="B498" s="16">
        <v>13372</v>
      </c>
      <c r="C498" s="16">
        <v>0</v>
      </c>
      <c r="D498" s="16">
        <v>0</v>
      </c>
      <c r="E498" s="16">
        <v>0</v>
      </c>
      <c r="F498" s="16">
        <v>0</v>
      </c>
      <c r="G498" s="16">
        <v>0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 t="s">
        <v>797</v>
      </c>
      <c r="N498" s="16" t="s">
        <v>806</v>
      </c>
      <c r="O498" s="16" t="s">
        <v>3</v>
      </c>
      <c r="P498" s="16">
        <v>13372</v>
      </c>
      <c r="Q498" s="16">
        <v>800000</v>
      </c>
      <c r="R498" s="16">
        <v>28133.477118120001</v>
      </c>
      <c r="S498" s="16">
        <v>6114268.9912280599</v>
      </c>
      <c r="T498" s="16">
        <v>5563477.1491227997</v>
      </c>
      <c r="U498" s="16">
        <v>550791.84210526105</v>
      </c>
      <c r="V498" s="16">
        <v>9.0083024298646799E-2</v>
      </c>
      <c r="W498" s="16">
        <v>3318131.2210975299</v>
      </c>
      <c r="X498" s="16">
        <v>2921071.08402398</v>
      </c>
      <c r="Y498" s="16">
        <v>397060.13707354799</v>
      </c>
      <c r="Z498" s="16">
        <v>0.11966378380364701</v>
      </c>
      <c r="AA498" s="16">
        <v>4922795.0438596401</v>
      </c>
      <c r="AB498" s="16">
        <v>4561593.0263157897</v>
      </c>
      <c r="AC498" s="16">
        <v>361202.01754385902</v>
      </c>
      <c r="AD498" s="16">
        <v>7.3373360931285894E-2</v>
      </c>
      <c r="AE498" s="16">
        <v>2382959.6647480899</v>
      </c>
      <c r="AF498" s="16">
        <v>2206962.5045799399</v>
      </c>
      <c r="AG498" s="16">
        <v>175997.16016815099</v>
      </c>
      <c r="AH498" s="16">
        <v>7.3856541833978606E-2</v>
      </c>
      <c r="AI498" s="16">
        <v>259366.65995542699</v>
      </c>
      <c r="AJ498" s="16">
        <v>38303.683050031701</v>
      </c>
      <c r="AK498" s="16">
        <v>2382959.6647480899</v>
      </c>
      <c r="AL498" s="16">
        <v>2382959.6647480899</v>
      </c>
      <c r="AM498" s="16">
        <v>2382959.6647480899</v>
      </c>
      <c r="AN498" s="16">
        <v>2382959.6647480899</v>
      </c>
      <c r="AO498" s="16">
        <v>2382959.6647480899</v>
      </c>
      <c r="AP498" s="16">
        <v>2382959.6647480899</v>
      </c>
      <c r="AQ498" s="16">
        <v>2382959.6647480899</v>
      </c>
      <c r="AR498" s="16">
        <v>2382959.6647480899</v>
      </c>
      <c r="AS498" s="16">
        <v>2382959.6647480899</v>
      </c>
      <c r="AT498" s="16">
        <v>2382959.6647480899</v>
      </c>
      <c r="AU498" s="16">
        <v>4922795.0438596401</v>
      </c>
      <c r="AV498" s="16">
        <v>4922795.0438596401</v>
      </c>
      <c r="AW498" s="16">
        <v>4922795.0438596401</v>
      </c>
      <c r="AX498" s="16">
        <v>4922795.0438596401</v>
      </c>
      <c r="AY498" s="16">
        <v>4922795.0438596401</v>
      </c>
      <c r="AZ498" s="16">
        <v>4922795.0438596401</v>
      </c>
      <c r="BA498" s="16">
        <v>4922795.0438596401</v>
      </c>
      <c r="BB498" s="16">
        <v>4922795.0438596401</v>
      </c>
      <c r="BC498" s="16">
        <v>4922795.0438596401</v>
      </c>
      <c r="BD498" s="16">
        <v>4922795.0438596401</v>
      </c>
    </row>
    <row r="499" spans="1:56" x14ac:dyDescent="0.25">
      <c r="A499" s="16" t="s">
        <v>140</v>
      </c>
      <c r="B499" s="16">
        <v>13373</v>
      </c>
      <c r="C499" s="16">
        <v>0</v>
      </c>
      <c r="D499" s="16">
        <v>0</v>
      </c>
      <c r="E499" s="16">
        <v>0</v>
      </c>
      <c r="F499" s="16">
        <v>0</v>
      </c>
      <c r="G499" s="16">
        <v>0</v>
      </c>
      <c r="H499" s="16">
        <v>0</v>
      </c>
      <c r="I499" s="16">
        <v>0</v>
      </c>
      <c r="J499" s="16">
        <v>0</v>
      </c>
      <c r="K499" s="16">
        <v>0</v>
      </c>
      <c r="L499" s="16">
        <v>0</v>
      </c>
      <c r="M499" s="16" t="s">
        <v>797</v>
      </c>
      <c r="N499" s="16" t="s">
        <v>806</v>
      </c>
      <c r="O499" s="16" t="s">
        <v>3</v>
      </c>
      <c r="P499" s="16">
        <v>13373</v>
      </c>
      <c r="Q499" s="16">
        <v>800000</v>
      </c>
      <c r="R499" s="16">
        <v>86275.996495567902</v>
      </c>
      <c r="S499" s="16">
        <v>44639888.464912198</v>
      </c>
      <c r="T499" s="16">
        <v>12754625.8333333</v>
      </c>
      <c r="U499" s="16">
        <v>31885262.6315789</v>
      </c>
      <c r="V499" s="16">
        <v>0.71427738124035201</v>
      </c>
      <c r="W499" s="16">
        <v>26712294.3269406</v>
      </c>
      <c r="X499" s="16">
        <v>7250009.1873098798</v>
      </c>
      <c r="Y499" s="16">
        <v>19462285.139630701</v>
      </c>
      <c r="Z499" s="16">
        <v>0.728589049724646</v>
      </c>
      <c r="AA499" s="16">
        <v>33017843.421052601</v>
      </c>
      <c r="AB499" s="16">
        <v>6965343.20175438</v>
      </c>
      <c r="AC499" s="16">
        <v>26052500.219298199</v>
      </c>
      <c r="AD499" s="16">
        <v>0.78904306035586802</v>
      </c>
      <c r="AE499" s="16">
        <v>16265811.097340001</v>
      </c>
      <c r="AF499" s="16">
        <v>3303886.23863217</v>
      </c>
      <c r="AG499" s="16">
        <v>12961924.858707801</v>
      </c>
      <c r="AH499" s="16">
        <v>0.79688155611419398</v>
      </c>
      <c r="AI499" s="16">
        <v>18589756.143135101</v>
      </c>
      <c r="AJ499" s="16">
        <v>12089395.8622122</v>
      </c>
      <c r="AK499" s="16">
        <v>16265811.097340001</v>
      </c>
      <c r="AL499" s="16">
        <v>16265811.097340001</v>
      </c>
      <c r="AM499" s="16">
        <v>16265811.097340001</v>
      </c>
      <c r="AN499" s="16">
        <v>16265811.097340001</v>
      </c>
      <c r="AO499" s="16">
        <v>16265811.097340001</v>
      </c>
      <c r="AP499" s="16">
        <v>16265811.097340001</v>
      </c>
      <c r="AQ499" s="16">
        <v>16265811.097340001</v>
      </c>
      <c r="AR499" s="16">
        <v>16265811.097340001</v>
      </c>
      <c r="AS499" s="16">
        <v>16265811.097340001</v>
      </c>
      <c r="AT499" s="16">
        <v>16265811.097340001</v>
      </c>
      <c r="AU499" s="16">
        <v>33017843.421052601</v>
      </c>
      <c r="AV499" s="16">
        <v>33017843.421052601</v>
      </c>
      <c r="AW499" s="16">
        <v>33017843.421052601</v>
      </c>
      <c r="AX499" s="16">
        <v>33017843.421052601</v>
      </c>
      <c r="AY499" s="16">
        <v>33017843.421052601</v>
      </c>
      <c r="AZ499" s="16">
        <v>33017843.421052601</v>
      </c>
      <c r="BA499" s="16">
        <v>33017843.421052601</v>
      </c>
      <c r="BB499" s="16">
        <v>33017843.421052601</v>
      </c>
      <c r="BC499" s="16">
        <v>33017843.421052601</v>
      </c>
      <c r="BD499" s="16">
        <v>33017843.421052601</v>
      </c>
    </row>
    <row r="500" spans="1:56" x14ac:dyDescent="0.25">
      <c r="A500" s="16" t="s">
        <v>888</v>
      </c>
      <c r="B500" s="16">
        <v>13375</v>
      </c>
      <c r="C500" s="16">
        <v>0</v>
      </c>
      <c r="D500" s="16">
        <v>0</v>
      </c>
      <c r="E500" s="16">
        <v>0</v>
      </c>
      <c r="F500" s="16">
        <v>0</v>
      </c>
      <c r="G500" s="16">
        <v>0</v>
      </c>
      <c r="H500" s="16">
        <v>0</v>
      </c>
      <c r="I500" s="16">
        <v>0</v>
      </c>
      <c r="J500" s="16">
        <v>0</v>
      </c>
      <c r="K500" s="16">
        <v>0</v>
      </c>
      <c r="L500" s="16">
        <v>0</v>
      </c>
      <c r="M500" s="16" t="s">
        <v>797</v>
      </c>
      <c r="N500" s="16" t="s">
        <v>806</v>
      </c>
      <c r="O500" s="16" t="s">
        <v>3</v>
      </c>
      <c r="P500" s="16">
        <v>13375</v>
      </c>
      <c r="Q500" s="16">
        <v>800000</v>
      </c>
      <c r="R500" s="16">
        <v>28133.477118120001</v>
      </c>
      <c r="S500" s="16">
        <v>561.09649122807002</v>
      </c>
      <c r="T500" s="16">
        <v>561.09649122807002</v>
      </c>
      <c r="U500" s="16">
        <v>0</v>
      </c>
      <c r="V500" s="16">
        <v>0</v>
      </c>
      <c r="W500" s="16">
        <v>170.621698811074</v>
      </c>
      <c r="X500" s="16">
        <v>170.621698811074</v>
      </c>
      <c r="Y500" s="16">
        <v>0</v>
      </c>
      <c r="Z500" s="16">
        <v>0</v>
      </c>
      <c r="AA500" s="16">
        <v>0</v>
      </c>
      <c r="AB500" s="16">
        <v>0</v>
      </c>
      <c r="AC500" s="16">
        <v>0</v>
      </c>
      <c r="AD500" s="16">
        <v>0</v>
      </c>
      <c r="AE500" s="16">
        <v>0</v>
      </c>
      <c r="AF500" s="16">
        <v>0</v>
      </c>
      <c r="AG500" s="16">
        <v>0</v>
      </c>
      <c r="AH500" s="16">
        <v>0</v>
      </c>
      <c r="AI500" s="16">
        <v>-137693.47711812</v>
      </c>
      <c r="AJ500" s="16">
        <v>-137693.47711812</v>
      </c>
      <c r="AK500" s="16">
        <v>0</v>
      </c>
      <c r="AL500" s="16">
        <v>0</v>
      </c>
      <c r="AM500" s="16">
        <v>0</v>
      </c>
      <c r="AN500" s="16">
        <v>0</v>
      </c>
      <c r="AO500" s="16">
        <v>0</v>
      </c>
      <c r="AP500" s="16">
        <v>0</v>
      </c>
      <c r="AQ500" s="16">
        <v>0</v>
      </c>
      <c r="AR500" s="16">
        <v>0</v>
      </c>
      <c r="AS500" s="16">
        <v>0</v>
      </c>
      <c r="AT500" s="16">
        <v>0</v>
      </c>
      <c r="AU500" s="16">
        <v>0</v>
      </c>
      <c r="AV500" s="16">
        <v>0</v>
      </c>
      <c r="AW500" s="16">
        <v>0</v>
      </c>
      <c r="AX500" s="16">
        <v>0</v>
      </c>
      <c r="AY500" s="16">
        <v>0</v>
      </c>
      <c r="AZ500" s="16">
        <v>0</v>
      </c>
      <c r="BA500" s="16">
        <v>0</v>
      </c>
      <c r="BB500" s="16">
        <v>0</v>
      </c>
      <c r="BC500" s="16">
        <v>0</v>
      </c>
      <c r="BD500" s="16">
        <v>0</v>
      </c>
    </row>
    <row r="501" spans="1:56" x14ac:dyDescent="0.25">
      <c r="A501" s="16" t="s">
        <v>827</v>
      </c>
      <c r="B501" s="16">
        <v>13376</v>
      </c>
      <c r="C501" s="16">
        <v>0</v>
      </c>
      <c r="D501" s="16">
        <v>0</v>
      </c>
      <c r="E501" s="16">
        <v>0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 t="s">
        <v>797</v>
      </c>
      <c r="N501" s="16" t="s">
        <v>806</v>
      </c>
      <c r="O501" s="16" t="s">
        <v>3</v>
      </c>
      <c r="P501" s="16">
        <v>13376</v>
      </c>
      <c r="Q501" s="16">
        <v>800000</v>
      </c>
      <c r="R501" s="16">
        <v>28133.477118120001</v>
      </c>
      <c r="S501" s="16">
        <v>1756.62280701754</v>
      </c>
      <c r="T501" s="16">
        <v>1756.62280701754</v>
      </c>
      <c r="U501" s="16">
        <v>0</v>
      </c>
      <c r="V501" s="16">
        <v>0</v>
      </c>
      <c r="W501" s="16">
        <v>995.47544198657999</v>
      </c>
      <c r="X501" s="16">
        <v>995.47544198657999</v>
      </c>
      <c r="Y501" s="16">
        <v>0</v>
      </c>
      <c r="Z501" s="16">
        <v>0</v>
      </c>
      <c r="AA501" s="16">
        <v>0</v>
      </c>
      <c r="AB501" s="16">
        <v>0</v>
      </c>
      <c r="AC501" s="16">
        <v>0</v>
      </c>
      <c r="AD501" s="16">
        <v>0</v>
      </c>
      <c r="AE501" s="16">
        <v>0</v>
      </c>
      <c r="AF501" s="16">
        <v>0</v>
      </c>
      <c r="AG501" s="16">
        <v>0</v>
      </c>
      <c r="AH501" s="16">
        <v>0</v>
      </c>
      <c r="AI501" s="16">
        <v>-137693.47711812</v>
      </c>
      <c r="AJ501" s="16">
        <v>-137693.47711812</v>
      </c>
      <c r="AK501" s="16">
        <v>0</v>
      </c>
      <c r="AL501" s="16">
        <v>0</v>
      </c>
      <c r="AM501" s="16">
        <v>0</v>
      </c>
      <c r="AN501" s="16">
        <v>0</v>
      </c>
      <c r="AO501" s="16">
        <v>0</v>
      </c>
      <c r="AP501" s="16">
        <v>0</v>
      </c>
      <c r="AQ501" s="16">
        <v>0</v>
      </c>
      <c r="AR501" s="16">
        <v>0</v>
      </c>
      <c r="AS501" s="16">
        <v>0</v>
      </c>
      <c r="AT501" s="16">
        <v>0</v>
      </c>
      <c r="AU501" s="16">
        <v>0</v>
      </c>
      <c r="AV501" s="16">
        <v>0</v>
      </c>
      <c r="AW501" s="16">
        <v>0</v>
      </c>
      <c r="AX501" s="16">
        <v>0</v>
      </c>
      <c r="AY501" s="16">
        <v>0</v>
      </c>
      <c r="AZ501" s="16">
        <v>0</v>
      </c>
      <c r="BA501" s="16">
        <v>0</v>
      </c>
      <c r="BB501" s="16">
        <v>0</v>
      </c>
      <c r="BC501" s="16">
        <v>0</v>
      </c>
      <c r="BD501" s="16">
        <v>0</v>
      </c>
    </row>
    <row r="502" spans="1:56" x14ac:dyDescent="0.25">
      <c r="A502" s="16" t="s">
        <v>423</v>
      </c>
      <c r="B502" s="16">
        <v>13377</v>
      </c>
      <c r="C502" s="16">
        <v>0</v>
      </c>
      <c r="D502" s="16">
        <v>0</v>
      </c>
      <c r="E502" s="16">
        <v>0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 t="s">
        <v>797</v>
      </c>
      <c r="N502" s="16" t="s">
        <v>806</v>
      </c>
      <c r="O502" s="16" t="s">
        <v>3</v>
      </c>
      <c r="P502" s="16">
        <v>13377</v>
      </c>
      <c r="Q502" s="16">
        <v>800000</v>
      </c>
      <c r="R502" s="16">
        <v>43137.9982477839</v>
      </c>
      <c r="S502" s="16">
        <v>9868725.0438596401</v>
      </c>
      <c r="T502" s="16">
        <v>5243596.7105263099</v>
      </c>
      <c r="U502" s="16">
        <v>4625128.3333333302</v>
      </c>
      <c r="V502" s="16">
        <v>0.46866523413894201</v>
      </c>
      <c r="W502" s="16">
        <v>7649034.4713577302</v>
      </c>
      <c r="X502" s="16">
        <v>2710200.4110884801</v>
      </c>
      <c r="Y502" s="16">
        <v>4938834.0602692496</v>
      </c>
      <c r="Z502" s="16">
        <v>0.64568071679674199</v>
      </c>
      <c r="AA502" s="16">
        <v>613066.09649122797</v>
      </c>
      <c r="AB502" s="16">
        <v>353504.07894736802</v>
      </c>
      <c r="AC502" s="16">
        <v>259562.01754385899</v>
      </c>
      <c r="AD502" s="16">
        <v>0.42338341498480397</v>
      </c>
      <c r="AE502" s="16">
        <v>388131.24599103798</v>
      </c>
      <c r="AF502" s="16">
        <v>138076.155726992</v>
      </c>
      <c r="AG502" s="16">
        <v>250055.09026404499</v>
      </c>
      <c r="AH502" s="16">
        <v>0.64425395493620996</v>
      </c>
      <c r="AI502" s="16">
        <v>4499964.0620214604</v>
      </c>
      <c r="AJ502" s="16">
        <v>-188814.907983738</v>
      </c>
      <c r="AK502" s="16">
        <v>388131.24599103798</v>
      </c>
      <c r="AL502" s="16">
        <v>388131.24599103798</v>
      </c>
      <c r="AM502" s="16">
        <v>388131.24599103798</v>
      </c>
      <c r="AN502" s="16">
        <v>388131.24599103798</v>
      </c>
      <c r="AO502" s="16">
        <v>388131.24599103798</v>
      </c>
      <c r="AP502" s="16">
        <v>388131.24599103798</v>
      </c>
      <c r="AQ502" s="16">
        <v>388131.24599103798</v>
      </c>
      <c r="AR502" s="16">
        <v>388131.24599103798</v>
      </c>
      <c r="AS502" s="16">
        <v>388131.24599103798</v>
      </c>
      <c r="AT502" s="16">
        <v>388131.24599103798</v>
      </c>
      <c r="AU502" s="16">
        <v>613066.09649122797</v>
      </c>
      <c r="AV502" s="16">
        <v>613066.09649122797</v>
      </c>
      <c r="AW502" s="16">
        <v>613066.09649122797</v>
      </c>
      <c r="AX502" s="16">
        <v>613066.09649122797</v>
      </c>
      <c r="AY502" s="16">
        <v>613066.09649122797</v>
      </c>
      <c r="AZ502" s="16">
        <v>613066.09649122797</v>
      </c>
      <c r="BA502" s="16">
        <v>613066.09649122797</v>
      </c>
      <c r="BB502" s="16">
        <v>613066.09649122797</v>
      </c>
      <c r="BC502" s="16">
        <v>613066.09649122797</v>
      </c>
      <c r="BD502" s="16">
        <v>613066.09649122797</v>
      </c>
    </row>
    <row r="503" spans="1:56" x14ac:dyDescent="0.25">
      <c r="A503" s="16" t="s">
        <v>889</v>
      </c>
      <c r="B503" s="16">
        <v>13379</v>
      </c>
      <c r="C503" s="16">
        <v>0</v>
      </c>
      <c r="D503" s="16">
        <v>0</v>
      </c>
      <c r="E503" s="16">
        <v>0</v>
      </c>
      <c r="F503" s="16">
        <v>0</v>
      </c>
      <c r="G503" s="16">
        <v>0</v>
      </c>
      <c r="H503" s="16">
        <v>0</v>
      </c>
      <c r="I503" s="16">
        <v>0</v>
      </c>
      <c r="J503" s="16">
        <v>0</v>
      </c>
      <c r="K503" s="16">
        <v>0</v>
      </c>
      <c r="L503" s="16">
        <v>0</v>
      </c>
      <c r="M503" s="16" t="s">
        <v>797</v>
      </c>
      <c r="N503" s="16" t="s">
        <v>806</v>
      </c>
      <c r="O503" s="16" t="s">
        <v>3</v>
      </c>
      <c r="P503" s="16">
        <v>13379</v>
      </c>
      <c r="Q503" s="16">
        <v>800000</v>
      </c>
      <c r="R503" s="16">
        <v>28133.477118120001</v>
      </c>
      <c r="S503" s="16">
        <v>13602385.4385964</v>
      </c>
      <c r="T503" s="16">
        <v>10768766.096491201</v>
      </c>
      <c r="U503" s="16">
        <v>2833619.3421052499</v>
      </c>
      <c r="V503" s="16">
        <v>0.20831782446517899</v>
      </c>
      <c r="W503" s="16">
        <v>6831651.9815825401</v>
      </c>
      <c r="X503" s="16">
        <v>3514926.6728067701</v>
      </c>
      <c r="Y503" s="16">
        <v>3316725.30877577</v>
      </c>
      <c r="Z503" s="16">
        <v>0.48549389191916298</v>
      </c>
      <c r="AA503" s="16">
        <v>1995247.49999999</v>
      </c>
      <c r="AB503" s="16">
        <v>1992011.53508771</v>
      </c>
      <c r="AC503" s="16">
        <v>3235.96491228067</v>
      </c>
      <c r="AD503" s="16">
        <v>1.62183634475456E-3</v>
      </c>
      <c r="AE503" s="16">
        <v>94931.226442323197</v>
      </c>
      <c r="AF503" s="16">
        <v>80192.351437688601</v>
      </c>
      <c r="AG503" s="16">
        <v>14738.875004634499</v>
      </c>
      <c r="AH503" s="16">
        <v>0.15525844926894899</v>
      </c>
      <c r="AI503" s="16">
        <v>3179031.8316576499</v>
      </c>
      <c r="AJ503" s="16">
        <v>-122954.602113485</v>
      </c>
      <c r="AK503" s="16">
        <v>94931.226442323197</v>
      </c>
      <c r="AL503" s="16">
        <v>94931.226442323197</v>
      </c>
      <c r="AM503" s="16">
        <v>94931.226442323197</v>
      </c>
      <c r="AN503" s="16">
        <v>94931.226442323197</v>
      </c>
      <c r="AO503" s="16">
        <v>94931.226442323197</v>
      </c>
      <c r="AP503" s="16">
        <v>94931.226442323197</v>
      </c>
      <c r="AQ503" s="16">
        <v>94931.226442323197</v>
      </c>
      <c r="AR503" s="16">
        <v>94931.226442323197</v>
      </c>
      <c r="AS503" s="16">
        <v>94931.226442323197</v>
      </c>
      <c r="AT503" s="16">
        <v>94931.226442323197</v>
      </c>
      <c r="AU503" s="16">
        <v>1995247.49999999</v>
      </c>
      <c r="AV503" s="16">
        <v>1995247.49999999</v>
      </c>
      <c r="AW503" s="16">
        <v>1995247.49999999</v>
      </c>
      <c r="AX503" s="16">
        <v>1995247.49999999</v>
      </c>
      <c r="AY503" s="16">
        <v>1995247.49999999</v>
      </c>
      <c r="AZ503" s="16">
        <v>1995247.49999999</v>
      </c>
      <c r="BA503" s="16">
        <v>1995247.49999999</v>
      </c>
      <c r="BB503" s="16">
        <v>1995247.49999999</v>
      </c>
      <c r="BC503" s="16">
        <v>1995247.49999999</v>
      </c>
      <c r="BD503" s="16">
        <v>1995247.49999999</v>
      </c>
    </row>
    <row r="504" spans="1:56" x14ac:dyDescent="0.25">
      <c r="A504" s="16" t="s">
        <v>828</v>
      </c>
      <c r="B504" s="16">
        <v>13381</v>
      </c>
      <c r="C504" s="16">
        <v>0</v>
      </c>
      <c r="D504" s="16">
        <v>0</v>
      </c>
      <c r="E504" s="16">
        <v>0</v>
      </c>
      <c r="F504" s="16">
        <v>0</v>
      </c>
      <c r="G504" s="16">
        <v>0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 t="s">
        <v>797</v>
      </c>
      <c r="N504" s="16" t="s">
        <v>806</v>
      </c>
      <c r="O504" s="16" t="s">
        <v>3</v>
      </c>
      <c r="P504" s="16">
        <v>13381</v>
      </c>
      <c r="Q504" s="16">
        <v>800000</v>
      </c>
      <c r="R504" s="16">
        <v>28133.477118120001</v>
      </c>
      <c r="S504" s="16">
        <v>8725.3508771929792</v>
      </c>
      <c r="T504" s="16">
        <v>8725.3508771929792</v>
      </c>
      <c r="U504" s="16">
        <v>0</v>
      </c>
      <c r="V504" s="16">
        <v>0</v>
      </c>
      <c r="W504" s="16">
        <v>5718.0714996681399</v>
      </c>
      <c r="X504" s="16">
        <v>5718.0714996681399</v>
      </c>
      <c r="Y504" s="16">
        <v>0</v>
      </c>
      <c r="Z504" s="16">
        <v>0</v>
      </c>
      <c r="AA504" s="16">
        <v>0</v>
      </c>
      <c r="AB504" s="16">
        <v>0</v>
      </c>
      <c r="AC504" s="16">
        <v>0</v>
      </c>
      <c r="AD504" s="16">
        <v>0</v>
      </c>
      <c r="AE504" s="16">
        <v>0</v>
      </c>
      <c r="AF504" s="16">
        <v>0</v>
      </c>
      <c r="AG504" s="16">
        <v>0</v>
      </c>
      <c r="AH504" s="16">
        <v>0</v>
      </c>
      <c r="AI504" s="16">
        <v>-137693.47711812</v>
      </c>
      <c r="AJ504" s="16">
        <v>-137693.47711812</v>
      </c>
      <c r="AK504" s="16">
        <v>0</v>
      </c>
      <c r="AL504" s="16">
        <v>0</v>
      </c>
      <c r="AM504" s="16">
        <v>0</v>
      </c>
      <c r="AN504" s="16">
        <v>0</v>
      </c>
      <c r="AO504" s="16">
        <v>0</v>
      </c>
      <c r="AP504" s="16">
        <v>0</v>
      </c>
      <c r="AQ504" s="16">
        <v>0</v>
      </c>
      <c r="AR504" s="16">
        <v>0</v>
      </c>
      <c r="AS504" s="16">
        <v>0</v>
      </c>
      <c r="AT504" s="16">
        <v>0</v>
      </c>
      <c r="AU504" s="16">
        <v>0</v>
      </c>
      <c r="AV504" s="16">
        <v>0</v>
      </c>
      <c r="AW504" s="16">
        <v>0</v>
      </c>
      <c r="AX504" s="16">
        <v>0</v>
      </c>
      <c r="AY504" s="16">
        <v>0</v>
      </c>
      <c r="AZ504" s="16">
        <v>0</v>
      </c>
      <c r="BA504" s="16">
        <v>0</v>
      </c>
      <c r="BB504" s="16">
        <v>0</v>
      </c>
      <c r="BC504" s="16">
        <v>0</v>
      </c>
      <c r="BD504" s="16">
        <v>0</v>
      </c>
    </row>
    <row r="505" spans="1:56" x14ac:dyDescent="0.25">
      <c r="A505" s="16" t="s">
        <v>402</v>
      </c>
      <c r="B505" s="16">
        <v>13382</v>
      </c>
      <c r="C505" s="16">
        <v>0</v>
      </c>
      <c r="D505" s="16">
        <v>0</v>
      </c>
      <c r="E505" s="16">
        <v>0</v>
      </c>
      <c r="F505" s="16">
        <v>0</v>
      </c>
      <c r="G505" s="16">
        <v>0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 t="s">
        <v>797</v>
      </c>
      <c r="N505" s="16" t="s">
        <v>806</v>
      </c>
      <c r="O505" s="16" t="s">
        <v>3</v>
      </c>
      <c r="P505" s="16">
        <v>13382</v>
      </c>
      <c r="Q505" s="16">
        <v>800000</v>
      </c>
      <c r="R505" s="16">
        <v>28133.477118120001</v>
      </c>
      <c r="S505" s="16">
        <v>2482209.6052631498</v>
      </c>
      <c r="T505" s="16">
        <v>995889.47368420998</v>
      </c>
      <c r="U505" s="16">
        <v>1486320.13157894</v>
      </c>
      <c r="V505" s="16">
        <v>0.59878913063079897</v>
      </c>
      <c r="W505" s="16">
        <v>3627288.0079975501</v>
      </c>
      <c r="X505" s="16">
        <v>1031306.4415815</v>
      </c>
      <c r="Y505" s="16">
        <v>2595981.5664160498</v>
      </c>
      <c r="Z505" s="16">
        <v>0.71568112614502799</v>
      </c>
      <c r="AA505" s="16">
        <v>555421.53508771898</v>
      </c>
      <c r="AB505" s="16">
        <v>202679.429824561</v>
      </c>
      <c r="AC505" s="16">
        <v>352742.10526315699</v>
      </c>
      <c r="AD505" s="16">
        <v>0.63508899633761595</v>
      </c>
      <c r="AE505" s="16">
        <v>425363.25392252399</v>
      </c>
      <c r="AF505" s="16">
        <v>119685.57350574</v>
      </c>
      <c r="AG505" s="16">
        <v>305677.68041678402</v>
      </c>
      <c r="AH505" s="16">
        <v>0.71862737929981102</v>
      </c>
      <c r="AI505" s="16">
        <v>2458288.0892979298</v>
      </c>
      <c r="AJ505" s="16">
        <v>167984.20329866401</v>
      </c>
      <c r="AK505" s="16">
        <v>425363.25392252399</v>
      </c>
      <c r="AL505" s="16">
        <v>425363.25392252399</v>
      </c>
      <c r="AM505" s="16">
        <v>425363.25392252399</v>
      </c>
      <c r="AN505" s="16">
        <v>425363.25392252399</v>
      </c>
      <c r="AO505" s="16">
        <v>425363.25392252399</v>
      </c>
      <c r="AP505" s="16">
        <v>425363.25392252399</v>
      </c>
      <c r="AQ505" s="16">
        <v>425363.25392252399</v>
      </c>
      <c r="AR505" s="16">
        <v>425363.25392252399</v>
      </c>
      <c r="AS505" s="16">
        <v>425363.25392252399</v>
      </c>
      <c r="AT505" s="16">
        <v>425363.25392252399</v>
      </c>
      <c r="AU505" s="16">
        <v>555421.53508771898</v>
      </c>
      <c r="AV505" s="16">
        <v>555421.53508771898</v>
      </c>
      <c r="AW505" s="16">
        <v>555421.53508771898</v>
      </c>
      <c r="AX505" s="16">
        <v>555421.53508771898</v>
      </c>
      <c r="AY505" s="16">
        <v>555421.53508771898</v>
      </c>
      <c r="AZ505" s="16">
        <v>555421.53508771898</v>
      </c>
      <c r="BA505" s="16">
        <v>555421.53508771898</v>
      </c>
      <c r="BB505" s="16">
        <v>555421.53508771898</v>
      </c>
      <c r="BC505" s="16">
        <v>555421.53508771898</v>
      </c>
      <c r="BD505" s="16">
        <v>555421.53508771898</v>
      </c>
    </row>
    <row r="506" spans="1:56" x14ac:dyDescent="0.25">
      <c r="A506" s="16" t="s">
        <v>829</v>
      </c>
      <c r="B506" s="16">
        <v>13383</v>
      </c>
      <c r="C506" s="16">
        <v>0</v>
      </c>
      <c r="D506" s="16">
        <v>0</v>
      </c>
      <c r="E506" s="16">
        <v>0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 t="s">
        <v>797</v>
      </c>
      <c r="N506" s="16" t="s">
        <v>806</v>
      </c>
      <c r="O506" s="16" t="s">
        <v>3</v>
      </c>
      <c r="P506" s="16">
        <v>13383</v>
      </c>
      <c r="Q506" s="16">
        <v>800000</v>
      </c>
      <c r="R506" s="16">
        <v>28133.477118120001</v>
      </c>
      <c r="S506" s="16">
        <v>1715.4385964912201</v>
      </c>
      <c r="T506" s="16">
        <v>1715.4385964912201</v>
      </c>
      <c r="U506" s="16">
        <v>0</v>
      </c>
      <c r="V506" s="16">
        <v>0</v>
      </c>
      <c r="W506" s="16">
        <v>1330.7925666173201</v>
      </c>
      <c r="X506" s="16">
        <v>1330.7925666173201</v>
      </c>
      <c r="Y506" s="16">
        <v>0</v>
      </c>
      <c r="Z506" s="16">
        <v>0</v>
      </c>
      <c r="AA506" s="16">
        <v>0</v>
      </c>
      <c r="AB506" s="16">
        <v>0</v>
      </c>
      <c r="AC506" s="16">
        <v>0</v>
      </c>
      <c r="AD506" s="16">
        <v>0</v>
      </c>
      <c r="AE506" s="16">
        <v>0</v>
      </c>
      <c r="AF506" s="16">
        <v>0</v>
      </c>
      <c r="AG506" s="16">
        <v>0</v>
      </c>
      <c r="AH506" s="16">
        <v>0</v>
      </c>
      <c r="AI506" s="16">
        <v>-137693.47711812</v>
      </c>
      <c r="AJ506" s="16">
        <v>-137693.47711812</v>
      </c>
      <c r="AK506" s="16">
        <v>0</v>
      </c>
      <c r="AL506" s="16">
        <v>0</v>
      </c>
      <c r="AM506" s="16">
        <v>0</v>
      </c>
      <c r="AN506" s="16">
        <v>0</v>
      </c>
      <c r="AO506" s="16">
        <v>0</v>
      </c>
      <c r="AP506" s="16">
        <v>0</v>
      </c>
      <c r="AQ506" s="16">
        <v>0</v>
      </c>
      <c r="AR506" s="16">
        <v>0</v>
      </c>
      <c r="AS506" s="16">
        <v>0</v>
      </c>
      <c r="AT506" s="16">
        <v>0</v>
      </c>
      <c r="AU506" s="16">
        <v>0</v>
      </c>
      <c r="AV506" s="16">
        <v>0</v>
      </c>
      <c r="AW506" s="16">
        <v>0</v>
      </c>
      <c r="AX506" s="16">
        <v>0</v>
      </c>
      <c r="AY506" s="16">
        <v>0</v>
      </c>
      <c r="AZ506" s="16">
        <v>0</v>
      </c>
      <c r="BA506" s="16">
        <v>0</v>
      </c>
      <c r="BB506" s="16">
        <v>0</v>
      </c>
      <c r="BC506" s="16">
        <v>0</v>
      </c>
      <c r="BD506" s="16">
        <v>0</v>
      </c>
    </row>
    <row r="507" spans="1:56" x14ac:dyDescent="0.25">
      <c r="A507" s="16" t="s">
        <v>830</v>
      </c>
      <c r="B507" s="16">
        <v>13384</v>
      </c>
      <c r="C507" s="16">
        <v>0</v>
      </c>
      <c r="D507" s="16">
        <v>0</v>
      </c>
      <c r="E507" s="16">
        <v>0</v>
      </c>
      <c r="F507" s="16">
        <v>0</v>
      </c>
      <c r="G507" s="16">
        <v>0</v>
      </c>
      <c r="H507" s="16">
        <v>0</v>
      </c>
      <c r="I507" s="16">
        <v>0</v>
      </c>
      <c r="J507" s="16">
        <v>0</v>
      </c>
      <c r="K507" s="16">
        <v>0</v>
      </c>
      <c r="L507" s="16">
        <v>0</v>
      </c>
      <c r="M507" s="16" t="s">
        <v>797</v>
      </c>
      <c r="N507" s="16" t="s">
        <v>806</v>
      </c>
      <c r="O507" s="16" t="s">
        <v>3</v>
      </c>
      <c r="P507" s="16">
        <v>13384</v>
      </c>
      <c r="Q507" s="16">
        <v>800000</v>
      </c>
      <c r="R507" s="16">
        <v>28133.477118120001</v>
      </c>
      <c r="S507" s="16">
        <v>310.26315789473603</v>
      </c>
      <c r="T507" s="16">
        <v>310.26315789473603</v>
      </c>
      <c r="U507" s="16">
        <v>0</v>
      </c>
      <c r="V507" s="16">
        <v>0</v>
      </c>
      <c r="W507" s="16">
        <v>153.67972960766099</v>
      </c>
      <c r="X507" s="16">
        <v>153.67972960766099</v>
      </c>
      <c r="Y507" s="16">
        <v>0</v>
      </c>
      <c r="Z507" s="16">
        <v>0</v>
      </c>
      <c r="AA507" s="16">
        <v>0</v>
      </c>
      <c r="AB507" s="16">
        <v>0</v>
      </c>
      <c r="AC507" s="16">
        <v>0</v>
      </c>
      <c r="AD507" s="16">
        <v>0</v>
      </c>
      <c r="AE507" s="16">
        <v>0</v>
      </c>
      <c r="AF507" s="16">
        <v>0</v>
      </c>
      <c r="AG507" s="16">
        <v>0</v>
      </c>
      <c r="AH507" s="16">
        <v>0</v>
      </c>
      <c r="AI507" s="16">
        <v>-137693.47711812</v>
      </c>
      <c r="AJ507" s="16">
        <v>-137693.47711812</v>
      </c>
      <c r="AK507" s="16">
        <v>0</v>
      </c>
      <c r="AL507" s="16">
        <v>0</v>
      </c>
      <c r="AM507" s="16">
        <v>0</v>
      </c>
      <c r="AN507" s="16">
        <v>0</v>
      </c>
      <c r="AO507" s="16">
        <v>0</v>
      </c>
      <c r="AP507" s="16">
        <v>0</v>
      </c>
      <c r="AQ507" s="16">
        <v>0</v>
      </c>
      <c r="AR507" s="16">
        <v>0</v>
      </c>
      <c r="AS507" s="16">
        <v>0</v>
      </c>
      <c r="AT507" s="16">
        <v>0</v>
      </c>
      <c r="AU507" s="16">
        <v>0</v>
      </c>
      <c r="AV507" s="16">
        <v>0</v>
      </c>
      <c r="AW507" s="16">
        <v>0</v>
      </c>
      <c r="AX507" s="16">
        <v>0</v>
      </c>
      <c r="AY507" s="16">
        <v>0</v>
      </c>
      <c r="AZ507" s="16">
        <v>0</v>
      </c>
      <c r="BA507" s="16">
        <v>0</v>
      </c>
      <c r="BB507" s="16">
        <v>0</v>
      </c>
      <c r="BC507" s="16">
        <v>0</v>
      </c>
      <c r="BD507" s="16">
        <v>0</v>
      </c>
    </row>
    <row r="508" spans="1:56" x14ac:dyDescent="0.25">
      <c r="A508" s="16" t="s">
        <v>283</v>
      </c>
      <c r="B508" s="16">
        <v>13388</v>
      </c>
      <c r="C508" s="16">
        <v>0</v>
      </c>
      <c r="D508" s="16">
        <v>0</v>
      </c>
      <c r="E508" s="16">
        <v>0</v>
      </c>
      <c r="F508" s="16">
        <v>0</v>
      </c>
      <c r="G508" s="16">
        <v>0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 t="s">
        <v>797</v>
      </c>
      <c r="N508" s="16" t="s">
        <v>806</v>
      </c>
      <c r="O508" s="16" t="s">
        <v>3</v>
      </c>
      <c r="P508" s="16">
        <v>13388</v>
      </c>
      <c r="Q508" s="16">
        <v>800000</v>
      </c>
      <c r="R508" s="16">
        <v>28133.477118120001</v>
      </c>
      <c r="S508" s="16">
        <v>9793538.4649122693</v>
      </c>
      <c r="T508" s="16">
        <v>6777234.9122806899</v>
      </c>
      <c r="U508" s="16">
        <v>3016303.5526315798</v>
      </c>
      <c r="V508" s="16">
        <v>0.30798914646000702</v>
      </c>
      <c r="W508" s="16">
        <v>9055614.7303397991</v>
      </c>
      <c r="X508" s="16">
        <v>4902363.0269516297</v>
      </c>
      <c r="Y508" s="16">
        <v>4153251.7033881601</v>
      </c>
      <c r="Z508" s="16">
        <v>0.45863829536311501</v>
      </c>
      <c r="AA508" s="16">
        <v>5643745.7894736798</v>
      </c>
      <c r="AB508" s="16">
        <v>3299291.2719298201</v>
      </c>
      <c r="AC508" s="16">
        <v>2344454.5175438598</v>
      </c>
      <c r="AD508" s="16">
        <v>0.41540753340034697</v>
      </c>
      <c r="AE508" s="16">
        <v>3220094.5524962</v>
      </c>
      <c r="AF508" s="16">
        <v>1896597.25539273</v>
      </c>
      <c r="AG508" s="16">
        <v>1323497.29710347</v>
      </c>
      <c r="AH508" s="16">
        <v>0.411011936304013</v>
      </c>
      <c r="AI508" s="16">
        <v>3868685.22627004</v>
      </c>
      <c r="AJ508" s="16">
        <v>1038930.81998535</v>
      </c>
      <c r="AK508" s="16">
        <v>3220094.5524962</v>
      </c>
      <c r="AL508" s="16">
        <v>3220094.5524962</v>
      </c>
      <c r="AM508" s="16">
        <v>3220094.5524962</v>
      </c>
      <c r="AN508" s="16">
        <v>3220094.5524962</v>
      </c>
      <c r="AO508" s="16">
        <v>3220094.5524962</v>
      </c>
      <c r="AP508" s="16">
        <v>3220094.5524962</v>
      </c>
      <c r="AQ508" s="16">
        <v>3220094.5524962</v>
      </c>
      <c r="AR508" s="16">
        <v>3220094.5524962</v>
      </c>
      <c r="AS508" s="16">
        <v>3220094.5524962</v>
      </c>
      <c r="AT508" s="16">
        <v>3220094.5524962</v>
      </c>
      <c r="AU508" s="16">
        <v>5643745.7894736798</v>
      </c>
      <c r="AV508" s="16">
        <v>5643745.7894736798</v>
      </c>
      <c r="AW508" s="16">
        <v>5643745.7894736798</v>
      </c>
      <c r="AX508" s="16">
        <v>5643745.7894736798</v>
      </c>
      <c r="AY508" s="16">
        <v>5643745.7894736798</v>
      </c>
      <c r="AZ508" s="16">
        <v>5643745.7894736798</v>
      </c>
      <c r="BA508" s="16">
        <v>5643745.7894736798</v>
      </c>
      <c r="BB508" s="16">
        <v>5643745.7894736798</v>
      </c>
      <c r="BC508" s="16">
        <v>5643745.7894736798</v>
      </c>
      <c r="BD508" s="16">
        <v>5643745.7894736798</v>
      </c>
    </row>
    <row r="509" spans="1:56" x14ac:dyDescent="0.25">
      <c r="A509" s="16" t="s">
        <v>658</v>
      </c>
      <c r="B509" s="16">
        <v>13397</v>
      </c>
      <c r="C509" s="16">
        <v>0</v>
      </c>
      <c r="D509" s="16">
        <v>0</v>
      </c>
      <c r="E509" s="16">
        <v>0</v>
      </c>
      <c r="F509" s="16">
        <v>0</v>
      </c>
      <c r="G509" s="16">
        <v>0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 t="s">
        <v>797</v>
      </c>
      <c r="N509" s="16" t="s">
        <v>806</v>
      </c>
      <c r="O509" s="16" t="s">
        <v>3</v>
      </c>
      <c r="P509" s="16">
        <v>13397</v>
      </c>
      <c r="Q509" s="16">
        <v>800000</v>
      </c>
      <c r="R509" s="16">
        <v>28133.477118120001</v>
      </c>
      <c r="S509" s="16">
        <v>2146639.5175438598</v>
      </c>
      <c r="T509" s="16">
        <v>1959481.2719298201</v>
      </c>
      <c r="U509" s="16">
        <v>187158.245614035</v>
      </c>
      <c r="V509" s="16">
        <v>8.7186620801697298E-2</v>
      </c>
      <c r="W509" s="16">
        <v>2603822.10518183</v>
      </c>
      <c r="X509" s="16">
        <v>2130888.1633631201</v>
      </c>
      <c r="Y509" s="16">
        <v>472933.94181870902</v>
      </c>
      <c r="Z509" s="16">
        <v>0.18163066550419399</v>
      </c>
      <c r="AA509" s="16">
        <v>892260.61403508706</v>
      </c>
      <c r="AB509" s="16">
        <v>892240.35087719304</v>
      </c>
      <c r="AC509" s="16">
        <v>20.2631578947184</v>
      </c>
      <c r="AD509" s="16">
        <v>2.2709909611589801E-5</v>
      </c>
      <c r="AE509" s="16">
        <v>55556.179303618002</v>
      </c>
      <c r="AF509" s="16">
        <v>54843.007932426</v>
      </c>
      <c r="AG509" s="16">
        <v>713.17137119200197</v>
      </c>
      <c r="AH509" s="16">
        <v>1.28369405551536E-2</v>
      </c>
      <c r="AI509" s="16">
        <v>335240.46470058901</v>
      </c>
      <c r="AJ509" s="16">
        <v>-136980.305746928</v>
      </c>
      <c r="AK509" s="16">
        <v>55556.179303618002</v>
      </c>
      <c r="AL509" s="16">
        <v>55556.179303618002</v>
      </c>
      <c r="AM509" s="16">
        <v>55556.179303618002</v>
      </c>
      <c r="AN509" s="16">
        <v>55556.179303618002</v>
      </c>
      <c r="AO509" s="16">
        <v>55556.179303618002</v>
      </c>
      <c r="AP509" s="16">
        <v>55556.179303618002</v>
      </c>
      <c r="AQ509" s="16">
        <v>55556.179303618002</v>
      </c>
      <c r="AR509" s="16">
        <v>55556.179303618002</v>
      </c>
      <c r="AS509" s="16">
        <v>55556.179303618002</v>
      </c>
      <c r="AT509" s="16">
        <v>55556.179303618002</v>
      </c>
      <c r="AU509" s="16">
        <v>892260.61403508706</v>
      </c>
      <c r="AV509" s="16">
        <v>892260.61403508706</v>
      </c>
      <c r="AW509" s="16">
        <v>892260.61403508706</v>
      </c>
      <c r="AX509" s="16">
        <v>892260.61403508706</v>
      </c>
      <c r="AY509" s="16">
        <v>892260.61403508706</v>
      </c>
      <c r="AZ509" s="16">
        <v>892260.61403508706</v>
      </c>
      <c r="BA509" s="16">
        <v>892260.61403508706</v>
      </c>
      <c r="BB509" s="16">
        <v>892260.61403508706</v>
      </c>
      <c r="BC509" s="16">
        <v>892260.61403508706</v>
      </c>
      <c r="BD509" s="16">
        <v>892260.61403508706</v>
      </c>
    </row>
    <row r="510" spans="1:56" x14ac:dyDescent="0.25">
      <c r="A510" s="16" t="s">
        <v>659</v>
      </c>
      <c r="B510" s="16">
        <v>13398</v>
      </c>
      <c r="C510" s="16">
        <v>0</v>
      </c>
      <c r="D510" s="16">
        <v>0</v>
      </c>
      <c r="E510" s="16">
        <v>0</v>
      </c>
      <c r="F510" s="16">
        <v>0</v>
      </c>
      <c r="G510" s="16">
        <v>0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 t="s">
        <v>797</v>
      </c>
      <c r="N510" s="16" t="s">
        <v>806</v>
      </c>
      <c r="O510" s="16" t="s">
        <v>3</v>
      </c>
      <c r="P510" s="16">
        <v>13398</v>
      </c>
      <c r="Q510" s="16">
        <v>800000</v>
      </c>
      <c r="R510" s="16">
        <v>43137.9982477839</v>
      </c>
      <c r="S510" s="16">
        <v>1504426.79824561</v>
      </c>
      <c r="T510" s="16">
        <v>628684.64912280696</v>
      </c>
      <c r="U510" s="16">
        <v>875742.14912280696</v>
      </c>
      <c r="V510" s="16">
        <v>0.582110176543021</v>
      </c>
      <c r="W510" s="16">
        <v>1898937.8930380801</v>
      </c>
      <c r="X510" s="16">
        <v>711053.01037326001</v>
      </c>
      <c r="Y510" s="16">
        <v>1187884.8826648199</v>
      </c>
      <c r="Z510" s="16">
        <v>0.62555225582672502</v>
      </c>
      <c r="AA510" s="16">
        <v>-13721.798245614</v>
      </c>
      <c r="AB510" s="16">
        <v>-13721.798245614</v>
      </c>
      <c r="AC510" s="16">
        <v>0</v>
      </c>
      <c r="AD510" s="16">
        <v>0</v>
      </c>
      <c r="AE510" s="16">
        <v>2006.52130018056</v>
      </c>
      <c r="AF510" s="16">
        <v>2006.52130018056</v>
      </c>
      <c r="AG510" s="16">
        <v>0</v>
      </c>
      <c r="AH510" s="16">
        <v>0</v>
      </c>
      <c r="AI510" s="16">
        <v>749014.88441703795</v>
      </c>
      <c r="AJ510" s="16">
        <v>-438869.99824778398</v>
      </c>
      <c r="AK510" s="16">
        <v>2006.52130018056</v>
      </c>
      <c r="AL510" s="16">
        <v>2006.52130018056</v>
      </c>
      <c r="AM510" s="16">
        <v>2006.52130018056</v>
      </c>
      <c r="AN510" s="16">
        <v>2006.52130018056</v>
      </c>
      <c r="AO510" s="16">
        <v>2006.52130018056</v>
      </c>
      <c r="AP510" s="16">
        <v>2006.52130018056</v>
      </c>
      <c r="AQ510" s="16">
        <v>2006.52130018056</v>
      </c>
      <c r="AR510" s="16">
        <v>2006.52130018056</v>
      </c>
      <c r="AS510" s="16">
        <v>2006.52130018056</v>
      </c>
      <c r="AT510" s="16">
        <v>2006.52130018056</v>
      </c>
      <c r="AU510" s="16">
        <v>-13721.798245614</v>
      </c>
      <c r="AV510" s="16">
        <v>-13721.798245614</v>
      </c>
      <c r="AW510" s="16">
        <v>-13721.798245614</v>
      </c>
      <c r="AX510" s="16">
        <v>-13721.798245614</v>
      </c>
      <c r="AY510" s="16">
        <v>-13721.798245614</v>
      </c>
      <c r="AZ510" s="16">
        <v>-13721.798245614</v>
      </c>
      <c r="BA510" s="16">
        <v>-13721.798245614</v>
      </c>
      <c r="BB510" s="16">
        <v>-13721.798245614</v>
      </c>
      <c r="BC510" s="16">
        <v>-13721.798245614</v>
      </c>
      <c r="BD510" s="16">
        <v>-13721.798245614</v>
      </c>
    </row>
    <row r="511" spans="1:56" x14ac:dyDescent="0.25">
      <c r="A511" s="16" t="s">
        <v>660</v>
      </c>
      <c r="B511" s="16">
        <v>13399</v>
      </c>
      <c r="C511" s="16">
        <v>0</v>
      </c>
      <c r="D511" s="16">
        <v>0</v>
      </c>
      <c r="E511" s="16">
        <v>0</v>
      </c>
      <c r="F511" s="16">
        <v>0</v>
      </c>
      <c r="G511" s="16">
        <v>0</v>
      </c>
      <c r="H511" s="16">
        <v>0</v>
      </c>
      <c r="I511" s="16">
        <v>0</v>
      </c>
      <c r="J511" s="16">
        <v>0</v>
      </c>
      <c r="K511" s="16">
        <v>0</v>
      </c>
      <c r="L511" s="16">
        <v>0</v>
      </c>
      <c r="M511" s="16" t="s">
        <v>797</v>
      </c>
      <c r="N511" s="16" t="s">
        <v>806</v>
      </c>
      <c r="O511" s="16" t="s">
        <v>3</v>
      </c>
      <c r="P511" s="16">
        <v>13399</v>
      </c>
      <c r="Q511" s="16">
        <v>800000</v>
      </c>
      <c r="R511" s="16">
        <v>28133.477118120001</v>
      </c>
      <c r="S511" s="16">
        <v>375293.37719298201</v>
      </c>
      <c r="T511" s="16">
        <v>251963.42105263099</v>
      </c>
      <c r="U511" s="16">
        <v>123329.95614035</v>
      </c>
      <c r="V511" s="16">
        <v>0.32862278855758298</v>
      </c>
      <c r="W511" s="16">
        <v>3369745.6336647901</v>
      </c>
      <c r="X511" s="16">
        <v>1732931.8667840599</v>
      </c>
      <c r="Y511" s="16">
        <v>1636813.7668807299</v>
      </c>
      <c r="Z511" s="16">
        <v>0.48573807783248002</v>
      </c>
      <c r="AA511" s="16">
        <v>728.114035087719</v>
      </c>
      <c r="AB511" s="16">
        <v>728.114035087719</v>
      </c>
      <c r="AC511" s="16">
        <v>0</v>
      </c>
      <c r="AD511" s="16">
        <v>0</v>
      </c>
      <c r="AE511" s="16">
        <v>41.222506097625498</v>
      </c>
      <c r="AF511" s="16">
        <v>41.222506097625498</v>
      </c>
      <c r="AG511" s="16">
        <v>0</v>
      </c>
      <c r="AH511" s="16">
        <v>0</v>
      </c>
      <c r="AI511" s="16">
        <v>1434701.2897626101</v>
      </c>
      <c r="AJ511" s="16">
        <v>-202112.47711812</v>
      </c>
      <c r="AK511" s="16">
        <v>41.222506097625498</v>
      </c>
      <c r="AL511" s="16">
        <v>41.222506097625498</v>
      </c>
      <c r="AM511" s="16">
        <v>41.222506097625498</v>
      </c>
      <c r="AN511" s="16">
        <v>41.222506097625498</v>
      </c>
      <c r="AO511" s="16">
        <v>41.222506097625498</v>
      </c>
      <c r="AP511" s="16">
        <v>41.222506097625498</v>
      </c>
      <c r="AQ511" s="16">
        <v>41.222506097625498</v>
      </c>
      <c r="AR511" s="16">
        <v>41.222506097625498</v>
      </c>
      <c r="AS511" s="16">
        <v>41.222506097625498</v>
      </c>
      <c r="AT511" s="16">
        <v>41.222506097625498</v>
      </c>
      <c r="AU511" s="16">
        <v>728.114035087719</v>
      </c>
      <c r="AV511" s="16">
        <v>728.114035087719</v>
      </c>
      <c r="AW511" s="16">
        <v>728.114035087719</v>
      </c>
      <c r="AX511" s="16">
        <v>728.114035087719</v>
      </c>
      <c r="AY511" s="16">
        <v>728.114035087719</v>
      </c>
      <c r="AZ511" s="16">
        <v>728.114035087719</v>
      </c>
      <c r="BA511" s="16">
        <v>728.114035087719</v>
      </c>
      <c r="BB511" s="16">
        <v>728.114035087719</v>
      </c>
      <c r="BC511" s="16">
        <v>728.114035087719</v>
      </c>
      <c r="BD511" s="16">
        <v>728.114035087719</v>
      </c>
    </row>
    <row r="512" spans="1:56" x14ac:dyDescent="0.25">
      <c r="A512" s="16" t="s">
        <v>560</v>
      </c>
      <c r="B512" s="16">
        <v>13400</v>
      </c>
      <c r="C512" s="16">
        <v>0</v>
      </c>
      <c r="D512" s="16">
        <v>0</v>
      </c>
      <c r="E512" s="16">
        <v>0</v>
      </c>
      <c r="F512" s="16">
        <v>0</v>
      </c>
      <c r="G512" s="16">
        <v>0</v>
      </c>
      <c r="H512" s="16">
        <v>0</v>
      </c>
      <c r="I512" s="16">
        <v>0</v>
      </c>
      <c r="J512" s="16">
        <v>0</v>
      </c>
      <c r="K512" s="16">
        <v>0</v>
      </c>
      <c r="L512" s="16">
        <v>0</v>
      </c>
      <c r="M512" s="16" t="s">
        <v>797</v>
      </c>
      <c r="N512" s="16" t="s">
        <v>806</v>
      </c>
      <c r="O512" s="16" t="s">
        <v>3</v>
      </c>
      <c r="P512" s="16">
        <v>13400</v>
      </c>
      <c r="Q512" s="16">
        <v>800000</v>
      </c>
      <c r="R512" s="16">
        <v>37511.302824159997</v>
      </c>
      <c r="S512" s="16">
        <v>21432753.859649099</v>
      </c>
      <c r="T512" s="16">
        <v>20866443.157894701</v>
      </c>
      <c r="U512" s="16">
        <v>566310.701754387</v>
      </c>
      <c r="V512" s="16">
        <v>2.6422675567630401E-2</v>
      </c>
      <c r="W512" s="16">
        <v>4355537.6532857502</v>
      </c>
      <c r="X512" s="16">
        <v>2388551.4320934401</v>
      </c>
      <c r="Y512" s="16">
        <v>1966986.2211923001</v>
      </c>
      <c r="Z512" s="16">
        <v>0.45160583555245798</v>
      </c>
      <c r="AA512" s="16">
        <v>19332422.850877099</v>
      </c>
      <c r="AB512" s="16">
        <v>19330010.570175398</v>
      </c>
      <c r="AC512" s="16">
        <v>2412.2807017527498</v>
      </c>
      <c r="AD512" s="16">
        <v>1.24779016078851E-4</v>
      </c>
      <c r="AE512" s="16">
        <v>335888.95809833001</v>
      </c>
      <c r="AF512" s="16">
        <v>321031.22119849699</v>
      </c>
      <c r="AG512" s="16">
        <v>14857.7368998333</v>
      </c>
      <c r="AH512" s="16">
        <v>4.4234073617519E-2</v>
      </c>
      <c r="AI512" s="16">
        <v>1582867.91836814</v>
      </c>
      <c r="AJ512" s="16">
        <v>-369260.56592432602</v>
      </c>
      <c r="AK512" s="16">
        <v>335888.95809833001</v>
      </c>
      <c r="AL512" s="16">
        <v>335888.95809833001</v>
      </c>
      <c r="AM512" s="16">
        <v>335888.95809833001</v>
      </c>
      <c r="AN512" s="16">
        <v>335888.95809833001</v>
      </c>
      <c r="AO512" s="16">
        <v>335888.95809833001</v>
      </c>
      <c r="AP512" s="16">
        <v>335888.95809833001</v>
      </c>
      <c r="AQ512" s="16">
        <v>335888.95809833001</v>
      </c>
      <c r="AR512" s="16">
        <v>335888.95809833001</v>
      </c>
      <c r="AS512" s="16">
        <v>335888.95809833001</v>
      </c>
      <c r="AT512" s="16">
        <v>335888.95809833001</v>
      </c>
      <c r="AU512" s="16">
        <v>19332422.850877099</v>
      </c>
      <c r="AV512" s="16">
        <v>19332422.850877099</v>
      </c>
      <c r="AW512" s="16">
        <v>19332422.850877099</v>
      </c>
      <c r="AX512" s="16">
        <v>19332422.850877099</v>
      </c>
      <c r="AY512" s="16">
        <v>19332422.850877099</v>
      </c>
      <c r="AZ512" s="16">
        <v>19332422.850877099</v>
      </c>
      <c r="BA512" s="16">
        <v>19332422.850877099</v>
      </c>
      <c r="BB512" s="16">
        <v>19332422.850877099</v>
      </c>
      <c r="BC512" s="16">
        <v>19332422.850877099</v>
      </c>
      <c r="BD512" s="16">
        <v>19332422.850877099</v>
      </c>
    </row>
    <row r="513" spans="1:56" x14ac:dyDescent="0.25">
      <c r="A513" s="16" t="s">
        <v>661</v>
      </c>
      <c r="B513" s="16">
        <v>13405</v>
      </c>
      <c r="C513" s="16">
        <v>0</v>
      </c>
      <c r="D513" s="16">
        <v>0</v>
      </c>
      <c r="E513" s="16">
        <v>0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 t="s">
        <v>797</v>
      </c>
      <c r="N513" s="16" t="s">
        <v>806</v>
      </c>
      <c r="O513" s="16" t="s">
        <v>3</v>
      </c>
      <c r="P513" s="16">
        <v>13405</v>
      </c>
      <c r="Q513" s="16">
        <v>800000</v>
      </c>
      <c r="R513" s="16">
        <v>28133.477118120001</v>
      </c>
      <c r="S513" s="16">
        <v>11945253.245614</v>
      </c>
      <c r="T513" s="16">
        <v>8354791.9298245497</v>
      </c>
      <c r="U513" s="16">
        <v>3590461.31578947</v>
      </c>
      <c r="V513" s="16">
        <v>0.30057640821535397</v>
      </c>
      <c r="W513" s="16">
        <v>11040001.972923599</v>
      </c>
      <c r="X513" s="16">
        <v>6319393.52272519</v>
      </c>
      <c r="Y513" s="16">
        <v>4720608.4501984203</v>
      </c>
      <c r="Z513" s="16">
        <v>0.42759126871317998</v>
      </c>
      <c r="AA513" s="16">
        <v>3596130.7456140299</v>
      </c>
      <c r="AB513" s="16">
        <v>3596130.7456140299</v>
      </c>
      <c r="AC513" s="16">
        <v>0</v>
      </c>
      <c r="AD513" s="16">
        <v>0</v>
      </c>
      <c r="AE513" s="16">
        <v>3336876.0177613199</v>
      </c>
      <c r="AF513" s="16">
        <v>3336876.0177613199</v>
      </c>
      <c r="AG513" s="16">
        <v>0</v>
      </c>
      <c r="AH513" s="16">
        <v>0</v>
      </c>
      <c r="AI513" s="16">
        <v>4582914.9730802998</v>
      </c>
      <c r="AJ513" s="16">
        <v>-137693.47711812</v>
      </c>
      <c r="AK513" s="16">
        <v>3336876.0177613199</v>
      </c>
      <c r="AL513" s="16">
        <v>3336876.0177613199</v>
      </c>
      <c r="AM513" s="16">
        <v>3336876.0177613199</v>
      </c>
      <c r="AN513" s="16">
        <v>3336876.0177613199</v>
      </c>
      <c r="AO513" s="16">
        <v>3336876.0177613199</v>
      </c>
      <c r="AP513" s="16">
        <v>3336876.0177613199</v>
      </c>
      <c r="AQ513" s="16">
        <v>3336876.0177613199</v>
      </c>
      <c r="AR513" s="16">
        <v>3336876.0177613199</v>
      </c>
      <c r="AS513" s="16">
        <v>3336876.0177613199</v>
      </c>
      <c r="AT513" s="16">
        <v>3336876.0177613199</v>
      </c>
      <c r="AU513" s="16">
        <v>3596130.7456140299</v>
      </c>
      <c r="AV513" s="16">
        <v>3596130.7456140299</v>
      </c>
      <c r="AW513" s="16">
        <v>3596130.7456140299</v>
      </c>
      <c r="AX513" s="16">
        <v>3596130.7456140299</v>
      </c>
      <c r="AY513" s="16">
        <v>3596130.7456140299</v>
      </c>
      <c r="AZ513" s="16">
        <v>3596130.7456140299</v>
      </c>
      <c r="BA513" s="16">
        <v>3596130.7456140299</v>
      </c>
      <c r="BB513" s="16">
        <v>3596130.7456140299</v>
      </c>
      <c r="BC513" s="16">
        <v>3596130.7456140299</v>
      </c>
      <c r="BD513" s="16">
        <v>3596130.7456140299</v>
      </c>
    </row>
    <row r="514" spans="1:56" x14ac:dyDescent="0.25">
      <c r="A514" s="16" t="s">
        <v>662</v>
      </c>
      <c r="B514" s="16">
        <v>13406</v>
      </c>
      <c r="C514" s="16">
        <v>0</v>
      </c>
      <c r="D514" s="16">
        <v>0</v>
      </c>
      <c r="E514" s="16">
        <v>0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 t="s">
        <v>797</v>
      </c>
      <c r="N514" s="16" t="s">
        <v>806</v>
      </c>
      <c r="O514" s="16" t="s">
        <v>3</v>
      </c>
      <c r="P514" s="16">
        <v>13406</v>
      </c>
      <c r="Q514" s="16">
        <v>800000</v>
      </c>
      <c r="R514" s="16">
        <v>28133.477118120001</v>
      </c>
      <c r="S514" s="16">
        <v>1427396.0964912199</v>
      </c>
      <c r="T514" s="16">
        <v>1395848.7280701699</v>
      </c>
      <c r="U514" s="16">
        <v>31547.368421052499</v>
      </c>
      <c r="V514" s="16">
        <v>2.2101341385618901E-2</v>
      </c>
      <c r="W514" s="16">
        <v>1294784.0365226499</v>
      </c>
      <c r="X514" s="16">
        <v>1250938.2724798799</v>
      </c>
      <c r="Y514" s="16">
        <v>43845.764042770701</v>
      </c>
      <c r="Z514" s="16">
        <v>3.3863380151430603E-2</v>
      </c>
      <c r="AA514" s="16">
        <v>162550.04385964901</v>
      </c>
      <c r="AB514" s="16">
        <v>162550.04385964901</v>
      </c>
      <c r="AC514" s="16">
        <v>0</v>
      </c>
      <c r="AD514" s="16">
        <v>0</v>
      </c>
      <c r="AE514" s="16">
        <v>168835.20119731201</v>
      </c>
      <c r="AF514" s="16">
        <v>168835.20119731201</v>
      </c>
      <c r="AG514" s="16">
        <v>0</v>
      </c>
      <c r="AH514" s="16">
        <v>0</v>
      </c>
      <c r="AI514" s="16">
        <v>-93847.713075349297</v>
      </c>
      <c r="AJ514" s="16">
        <v>-137693.47711812</v>
      </c>
      <c r="AK514" s="16">
        <v>168835.20119731201</v>
      </c>
      <c r="AL514" s="16">
        <v>168835.20119731201</v>
      </c>
      <c r="AM514" s="16">
        <v>168835.20119731201</v>
      </c>
      <c r="AN514" s="16">
        <v>168835.20119731201</v>
      </c>
      <c r="AO514" s="16">
        <v>168835.20119731201</v>
      </c>
      <c r="AP514" s="16">
        <v>168835.20119731201</v>
      </c>
      <c r="AQ514" s="16">
        <v>168835.20119731201</v>
      </c>
      <c r="AR514" s="16">
        <v>168835.20119731201</v>
      </c>
      <c r="AS514" s="16">
        <v>168835.20119731201</v>
      </c>
      <c r="AT514" s="16">
        <v>168835.20119731201</v>
      </c>
      <c r="AU514" s="16">
        <v>162550.04385964901</v>
      </c>
      <c r="AV514" s="16">
        <v>162550.04385964901</v>
      </c>
      <c r="AW514" s="16">
        <v>162550.04385964901</v>
      </c>
      <c r="AX514" s="16">
        <v>162550.04385964901</v>
      </c>
      <c r="AY514" s="16">
        <v>162550.04385964901</v>
      </c>
      <c r="AZ514" s="16">
        <v>162550.04385964901</v>
      </c>
      <c r="BA514" s="16">
        <v>162550.04385964901</v>
      </c>
      <c r="BB514" s="16">
        <v>162550.04385964901</v>
      </c>
      <c r="BC514" s="16">
        <v>162550.04385964901</v>
      </c>
      <c r="BD514" s="16">
        <v>162550.04385964901</v>
      </c>
    </row>
    <row r="515" spans="1:56" x14ac:dyDescent="0.25">
      <c r="A515" s="16" t="s">
        <v>663</v>
      </c>
      <c r="B515" s="16">
        <v>13412</v>
      </c>
      <c r="C515" s="16">
        <v>0</v>
      </c>
      <c r="D515" s="16">
        <v>0</v>
      </c>
      <c r="E515" s="16">
        <v>0</v>
      </c>
      <c r="F515" s="16">
        <v>0</v>
      </c>
      <c r="G515" s="16">
        <v>0</v>
      </c>
      <c r="H515" s="16">
        <v>0</v>
      </c>
      <c r="I515" s="16">
        <v>0</v>
      </c>
      <c r="J515" s="16">
        <v>0</v>
      </c>
      <c r="K515" s="16">
        <v>0</v>
      </c>
      <c r="L515" s="16">
        <v>0</v>
      </c>
      <c r="M515" s="16" t="s">
        <v>797</v>
      </c>
      <c r="N515" s="16" t="s">
        <v>806</v>
      </c>
      <c r="O515" s="16" t="s">
        <v>3</v>
      </c>
      <c r="P515" s="16">
        <v>13412</v>
      </c>
      <c r="Q515" s="16">
        <v>800000</v>
      </c>
      <c r="R515" s="16">
        <v>28133.477118120001</v>
      </c>
      <c r="S515" s="16">
        <v>5831820.7894736798</v>
      </c>
      <c r="T515" s="16">
        <v>5567705.5701754298</v>
      </c>
      <c r="U515" s="16">
        <v>264115.21929824498</v>
      </c>
      <c r="V515" s="16">
        <v>4.5288637774152402E-2</v>
      </c>
      <c r="W515" s="16">
        <v>6620943.0048508504</v>
      </c>
      <c r="X515" s="16">
        <v>6443312.9918619003</v>
      </c>
      <c r="Y515" s="16">
        <v>177630.012988948</v>
      </c>
      <c r="Z515" s="16">
        <v>2.6828506582643401E-2</v>
      </c>
      <c r="AA515" s="16">
        <v>4857315.1754385903</v>
      </c>
      <c r="AB515" s="16">
        <v>4619843.2456140304</v>
      </c>
      <c r="AC515" s="16">
        <v>237471.92982456001</v>
      </c>
      <c r="AD515" s="16">
        <v>4.8889545200887202E-2</v>
      </c>
      <c r="AE515" s="16">
        <v>5422256.6687391698</v>
      </c>
      <c r="AF515" s="16">
        <v>5299395.8298469996</v>
      </c>
      <c r="AG515" s="16">
        <v>122860.838892168</v>
      </c>
      <c r="AH515" s="16">
        <v>2.2658617324498E-2</v>
      </c>
      <c r="AI515" s="16">
        <v>39936.535870828098</v>
      </c>
      <c r="AJ515" s="16">
        <v>-14832.638225951699</v>
      </c>
      <c r="AK515" s="16">
        <v>5422256.6687391698</v>
      </c>
      <c r="AL515" s="16">
        <v>5422256.6687391698</v>
      </c>
      <c r="AM515" s="16">
        <v>5422256.6687391698</v>
      </c>
      <c r="AN515" s="16">
        <v>5422256.6687391698</v>
      </c>
      <c r="AO515" s="16">
        <v>5422256.6687391698</v>
      </c>
      <c r="AP515" s="16">
        <v>5422256.6687391698</v>
      </c>
      <c r="AQ515" s="16">
        <v>5422256.6687391698</v>
      </c>
      <c r="AR515" s="16">
        <v>5422256.6687391698</v>
      </c>
      <c r="AS515" s="16">
        <v>5422256.6687391698</v>
      </c>
      <c r="AT515" s="16">
        <v>5422256.6687391698</v>
      </c>
      <c r="AU515" s="16">
        <v>4857315.1754385903</v>
      </c>
      <c r="AV515" s="16">
        <v>4857315.1754385903</v>
      </c>
      <c r="AW515" s="16">
        <v>4857315.1754385903</v>
      </c>
      <c r="AX515" s="16">
        <v>4857315.1754385903</v>
      </c>
      <c r="AY515" s="16">
        <v>4857315.1754385903</v>
      </c>
      <c r="AZ515" s="16">
        <v>4857315.1754385903</v>
      </c>
      <c r="BA515" s="16">
        <v>4857315.1754385903</v>
      </c>
      <c r="BB515" s="16">
        <v>4857315.1754385903</v>
      </c>
      <c r="BC515" s="16">
        <v>4857315.1754385903</v>
      </c>
      <c r="BD515" s="16">
        <v>4857315.1754385903</v>
      </c>
    </row>
    <row r="516" spans="1:56" x14ac:dyDescent="0.25">
      <c r="A516" s="16" t="s">
        <v>454</v>
      </c>
      <c r="B516" s="16">
        <v>13414</v>
      </c>
      <c r="C516" s="16">
        <v>0</v>
      </c>
      <c r="D516" s="16">
        <v>0</v>
      </c>
      <c r="E516" s="16">
        <v>0</v>
      </c>
      <c r="F516" s="16">
        <v>0</v>
      </c>
      <c r="G516" s="16">
        <v>0</v>
      </c>
      <c r="H516" s="16">
        <v>0</v>
      </c>
      <c r="I516" s="16">
        <v>0</v>
      </c>
      <c r="J516" s="16">
        <v>0</v>
      </c>
      <c r="K516" s="16">
        <v>0</v>
      </c>
      <c r="L516" s="16">
        <v>0</v>
      </c>
      <c r="M516" s="16" t="s">
        <v>797</v>
      </c>
      <c r="N516" s="16" t="s">
        <v>806</v>
      </c>
      <c r="O516" s="16" t="s">
        <v>3</v>
      </c>
      <c r="P516" s="16">
        <v>13414</v>
      </c>
      <c r="Q516" s="16">
        <v>800000</v>
      </c>
      <c r="R516" s="16">
        <v>35635.737682951898</v>
      </c>
      <c r="S516" s="16">
        <v>9669516.7982456107</v>
      </c>
      <c r="T516" s="16">
        <v>6967088.20175438</v>
      </c>
      <c r="U516" s="16">
        <v>2702428.5964912199</v>
      </c>
      <c r="V516" s="16">
        <v>0.27947917697206298</v>
      </c>
      <c r="W516" s="16">
        <v>11282844.672129599</v>
      </c>
      <c r="X516" s="16">
        <v>7017115.3084895499</v>
      </c>
      <c r="Y516" s="16">
        <v>4265729.36364011</v>
      </c>
      <c r="Z516" s="16">
        <v>0.37807215180202802</v>
      </c>
      <c r="AA516" s="16">
        <v>3773605.35087719</v>
      </c>
      <c r="AB516" s="16">
        <v>3620104.2105263099</v>
      </c>
      <c r="AC516" s="16">
        <v>153501.14035087699</v>
      </c>
      <c r="AD516" s="16">
        <v>4.0677581802557899E-2</v>
      </c>
      <c r="AE516" s="16">
        <v>4216179.11012136</v>
      </c>
      <c r="AF516" s="16">
        <v>4045577.57731472</v>
      </c>
      <c r="AG516" s="16">
        <v>170601.53280664099</v>
      </c>
      <c r="AH516" s="16">
        <v>4.0463540174822003E-2</v>
      </c>
      <c r="AI516" s="16">
        <v>3907581.6259571598</v>
      </c>
      <c r="AJ516" s="16">
        <v>-187546.20487630999</v>
      </c>
      <c r="AK516" s="16">
        <v>4216179.11012136</v>
      </c>
      <c r="AL516" s="16">
        <v>4216179.11012136</v>
      </c>
      <c r="AM516" s="16">
        <v>4216179.11012136</v>
      </c>
      <c r="AN516" s="16">
        <v>4216179.11012136</v>
      </c>
      <c r="AO516" s="16">
        <v>4216179.11012136</v>
      </c>
      <c r="AP516" s="16">
        <v>4216179.11012136</v>
      </c>
      <c r="AQ516" s="16">
        <v>4216179.11012136</v>
      </c>
      <c r="AR516" s="16">
        <v>4216179.11012136</v>
      </c>
      <c r="AS516" s="16">
        <v>4216179.11012136</v>
      </c>
      <c r="AT516" s="16">
        <v>4216179.11012136</v>
      </c>
      <c r="AU516" s="16">
        <v>3773605.35087719</v>
      </c>
      <c r="AV516" s="16">
        <v>3773605.35087719</v>
      </c>
      <c r="AW516" s="16">
        <v>3773605.35087719</v>
      </c>
      <c r="AX516" s="16">
        <v>3773605.35087719</v>
      </c>
      <c r="AY516" s="16">
        <v>3773605.35087719</v>
      </c>
      <c r="AZ516" s="16">
        <v>3773605.35087719</v>
      </c>
      <c r="BA516" s="16">
        <v>3773605.35087719</v>
      </c>
      <c r="BB516" s="16">
        <v>3773605.35087719</v>
      </c>
      <c r="BC516" s="16">
        <v>3773605.35087719</v>
      </c>
      <c r="BD516" s="16">
        <v>3773605.35087719</v>
      </c>
    </row>
    <row r="517" spans="1:56" x14ac:dyDescent="0.25">
      <c r="A517" s="16" t="s">
        <v>347</v>
      </c>
      <c r="B517" s="16">
        <v>13419</v>
      </c>
      <c r="C517" s="16">
        <v>0</v>
      </c>
      <c r="D517" s="16">
        <v>0</v>
      </c>
      <c r="E517" s="16">
        <v>0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 t="s">
        <v>797</v>
      </c>
      <c r="N517" s="16" t="s">
        <v>806</v>
      </c>
      <c r="O517" s="16" t="s">
        <v>3</v>
      </c>
      <c r="P517" s="16">
        <v>13419</v>
      </c>
      <c r="Q517" s="16">
        <v>800000</v>
      </c>
      <c r="R517" s="16">
        <v>28133.477118120001</v>
      </c>
      <c r="S517" s="16">
        <v>9127781.0087719206</v>
      </c>
      <c r="T517" s="16">
        <v>6859251.7982456097</v>
      </c>
      <c r="U517" s="16">
        <v>2268529.2105263099</v>
      </c>
      <c r="V517" s="16">
        <v>0.24853019680755101</v>
      </c>
      <c r="W517" s="16">
        <v>6773813.2035915302</v>
      </c>
      <c r="X517" s="16">
        <v>3684924.4984233002</v>
      </c>
      <c r="Y517" s="16">
        <v>3088888.70516823</v>
      </c>
      <c r="Z517" s="16">
        <v>0.456004411744107</v>
      </c>
      <c r="AA517" s="16">
        <v>1393010.96491228</v>
      </c>
      <c r="AB517" s="16">
        <v>1057727.8070175401</v>
      </c>
      <c r="AC517" s="16">
        <v>335283.15789473598</v>
      </c>
      <c r="AD517" s="16">
        <v>0.240689532487527</v>
      </c>
      <c r="AE517" s="16">
        <v>756546.50639285601</v>
      </c>
      <c r="AF517" s="16">
        <v>396716.309566329</v>
      </c>
      <c r="AG517" s="16">
        <v>359830.19682652701</v>
      </c>
      <c r="AH517" s="16">
        <v>0.475622045420795</v>
      </c>
      <c r="AI517" s="16">
        <v>2951195.2280501099</v>
      </c>
      <c r="AJ517" s="16">
        <v>222136.71970840701</v>
      </c>
      <c r="AK517" s="16">
        <v>756546.50639285601</v>
      </c>
      <c r="AL517" s="16">
        <v>756546.50639285601</v>
      </c>
      <c r="AM517" s="16">
        <v>756546.50639285601</v>
      </c>
      <c r="AN517" s="16">
        <v>756546.50639285601</v>
      </c>
      <c r="AO517" s="16">
        <v>756546.50639285601</v>
      </c>
      <c r="AP517" s="16">
        <v>756546.50639285601</v>
      </c>
      <c r="AQ517" s="16">
        <v>756546.50639285601</v>
      </c>
      <c r="AR517" s="16">
        <v>756546.50639285601</v>
      </c>
      <c r="AS517" s="16">
        <v>756546.50639285601</v>
      </c>
      <c r="AT517" s="16">
        <v>756546.50639285601</v>
      </c>
      <c r="AU517" s="16">
        <v>1393010.96491228</v>
      </c>
      <c r="AV517" s="16">
        <v>1393010.96491228</v>
      </c>
      <c r="AW517" s="16">
        <v>1393010.96491228</v>
      </c>
      <c r="AX517" s="16">
        <v>1393010.96491228</v>
      </c>
      <c r="AY517" s="16">
        <v>1393010.96491228</v>
      </c>
      <c r="AZ517" s="16">
        <v>1393010.96491228</v>
      </c>
      <c r="BA517" s="16">
        <v>1393010.96491228</v>
      </c>
      <c r="BB517" s="16">
        <v>1393010.96491228</v>
      </c>
      <c r="BC517" s="16">
        <v>1393010.96491228</v>
      </c>
      <c r="BD517" s="16">
        <v>1393010.96491228</v>
      </c>
    </row>
    <row r="518" spans="1:56" x14ac:dyDescent="0.25">
      <c r="A518" s="16" t="s">
        <v>225</v>
      </c>
      <c r="B518" s="16">
        <v>13422</v>
      </c>
      <c r="C518" s="16">
        <v>0</v>
      </c>
      <c r="D518" s="16">
        <v>0</v>
      </c>
      <c r="E518" s="16">
        <v>0</v>
      </c>
      <c r="F518" s="16">
        <v>0</v>
      </c>
      <c r="G518" s="16">
        <v>0</v>
      </c>
      <c r="H518" s="16">
        <v>0</v>
      </c>
      <c r="I518" s="16">
        <v>0</v>
      </c>
      <c r="J518" s="16">
        <v>0</v>
      </c>
      <c r="K518" s="16">
        <v>0</v>
      </c>
      <c r="L518" s="16">
        <v>0</v>
      </c>
      <c r="M518" s="16" t="s">
        <v>797</v>
      </c>
      <c r="N518" s="16" t="s">
        <v>806</v>
      </c>
      <c r="O518" s="16" t="s">
        <v>3</v>
      </c>
      <c r="P518" s="16">
        <v>13422</v>
      </c>
      <c r="Q518" s="16">
        <v>800000</v>
      </c>
      <c r="R518" s="16">
        <v>54391.389095031896</v>
      </c>
      <c r="S518" s="16">
        <v>32516678.333333299</v>
      </c>
      <c r="T518" s="16">
        <v>17521546.710526198</v>
      </c>
      <c r="U518" s="16">
        <v>14995131.622807</v>
      </c>
      <c r="V518" s="16">
        <v>0.461152011564333</v>
      </c>
      <c r="W518" s="16">
        <v>18459687.299828898</v>
      </c>
      <c r="X518" s="16">
        <v>8224741.1855346505</v>
      </c>
      <c r="Y518" s="16">
        <v>10234946.114294199</v>
      </c>
      <c r="Z518" s="16">
        <v>0.55444850977454696</v>
      </c>
      <c r="AA518" s="16">
        <v>13077745.219298201</v>
      </c>
      <c r="AB518" s="16">
        <v>5024045.4385964898</v>
      </c>
      <c r="AC518" s="16">
        <v>8053699.78070175</v>
      </c>
      <c r="AD518" s="16">
        <v>0.61583244249301194</v>
      </c>
      <c r="AE518" s="16">
        <v>5620024.7786664302</v>
      </c>
      <c r="AF518" s="16">
        <v>2128162.5562996399</v>
      </c>
      <c r="AG518" s="16">
        <v>3491862.22236678</v>
      </c>
      <c r="AH518" s="16">
        <v>0.621325058142423</v>
      </c>
      <c r="AI518" s="16">
        <v>9686379.7251992505</v>
      </c>
      <c r="AJ518" s="16">
        <v>2943295.8332717498</v>
      </c>
      <c r="AK518" s="16">
        <v>5620024.7786664302</v>
      </c>
      <c r="AL518" s="16">
        <v>5620024.7786664302</v>
      </c>
      <c r="AM518" s="16">
        <v>5620024.7786664302</v>
      </c>
      <c r="AN518" s="16">
        <v>5620024.7786664302</v>
      </c>
      <c r="AO518" s="16">
        <v>5620024.7786664302</v>
      </c>
      <c r="AP518" s="16">
        <v>5620024.7786664302</v>
      </c>
      <c r="AQ518" s="16">
        <v>5620024.7786664302</v>
      </c>
      <c r="AR518" s="16">
        <v>5620024.7786664302</v>
      </c>
      <c r="AS518" s="16">
        <v>5620024.7786664302</v>
      </c>
      <c r="AT518" s="16">
        <v>5620024.7786664302</v>
      </c>
      <c r="AU518" s="16">
        <v>13077745.219298201</v>
      </c>
      <c r="AV518" s="16">
        <v>13077745.219298201</v>
      </c>
      <c r="AW518" s="16">
        <v>13077745.219298201</v>
      </c>
      <c r="AX518" s="16">
        <v>13077745.219298201</v>
      </c>
      <c r="AY518" s="16">
        <v>13077745.219298201</v>
      </c>
      <c r="AZ518" s="16">
        <v>13077745.219298201</v>
      </c>
      <c r="BA518" s="16">
        <v>13077745.219298201</v>
      </c>
      <c r="BB518" s="16">
        <v>13077745.219298201</v>
      </c>
      <c r="BC518" s="16">
        <v>13077745.219298201</v>
      </c>
      <c r="BD518" s="16">
        <v>13077745.219298201</v>
      </c>
    </row>
    <row r="519" spans="1:56" x14ac:dyDescent="0.25">
      <c r="A519" s="16" t="s">
        <v>665</v>
      </c>
      <c r="B519" s="16">
        <v>13427</v>
      </c>
      <c r="C519" s="16">
        <v>0</v>
      </c>
      <c r="D519" s="16">
        <v>0</v>
      </c>
      <c r="E519" s="16">
        <v>0</v>
      </c>
      <c r="F519" s="16">
        <v>0</v>
      </c>
      <c r="G519" s="16">
        <v>0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 t="s">
        <v>797</v>
      </c>
      <c r="N519" s="16" t="s">
        <v>806</v>
      </c>
      <c r="O519" s="16" t="s">
        <v>3</v>
      </c>
      <c r="P519" s="16">
        <v>13427</v>
      </c>
      <c r="Q519" s="16">
        <v>800000</v>
      </c>
      <c r="R519" s="16">
        <v>28133.477118120001</v>
      </c>
      <c r="S519" s="16">
        <v>839355.52631578897</v>
      </c>
      <c r="T519" s="16">
        <v>839355.52631578897</v>
      </c>
      <c r="U519" s="16">
        <v>0</v>
      </c>
      <c r="V519" s="16">
        <v>0</v>
      </c>
      <c r="W519" s="16">
        <v>43442.588521359001</v>
      </c>
      <c r="X519" s="16">
        <v>43442.588521359001</v>
      </c>
      <c r="Y519" s="16">
        <v>0</v>
      </c>
      <c r="Z519" s="16">
        <v>0</v>
      </c>
      <c r="AA519" s="16">
        <v>15551.666666666601</v>
      </c>
      <c r="AB519" s="16">
        <v>15551.666666666601</v>
      </c>
      <c r="AC519" s="16">
        <v>0</v>
      </c>
      <c r="AD519" s="16">
        <v>0</v>
      </c>
      <c r="AE519" s="16">
        <v>217.47465770595099</v>
      </c>
      <c r="AF519" s="16">
        <v>217.47465770595099</v>
      </c>
      <c r="AG519" s="16">
        <v>0</v>
      </c>
      <c r="AH519" s="16">
        <v>0</v>
      </c>
      <c r="AI519" s="16">
        <v>-137693.47711812</v>
      </c>
      <c r="AJ519" s="16">
        <v>-137693.47711812</v>
      </c>
      <c r="AK519" s="16">
        <v>217.47465770595099</v>
      </c>
      <c r="AL519" s="16">
        <v>217.47465770595099</v>
      </c>
      <c r="AM519" s="16">
        <v>217.47465770595099</v>
      </c>
      <c r="AN519" s="16">
        <v>217.47465770595099</v>
      </c>
      <c r="AO519" s="16">
        <v>217.47465770595099</v>
      </c>
      <c r="AP519" s="16">
        <v>217.47465770595099</v>
      </c>
      <c r="AQ519" s="16">
        <v>217.47465770595099</v>
      </c>
      <c r="AR519" s="16">
        <v>217.47465770595099</v>
      </c>
      <c r="AS519" s="16">
        <v>217.47465770595099</v>
      </c>
      <c r="AT519" s="16">
        <v>217.47465770595099</v>
      </c>
      <c r="AU519" s="16">
        <v>15551.666666666601</v>
      </c>
      <c r="AV519" s="16">
        <v>15551.666666666601</v>
      </c>
      <c r="AW519" s="16">
        <v>15551.666666666601</v>
      </c>
      <c r="AX519" s="16">
        <v>15551.666666666601</v>
      </c>
      <c r="AY519" s="16">
        <v>15551.666666666601</v>
      </c>
      <c r="AZ519" s="16">
        <v>15551.666666666601</v>
      </c>
      <c r="BA519" s="16">
        <v>15551.666666666601</v>
      </c>
      <c r="BB519" s="16">
        <v>15551.666666666601</v>
      </c>
      <c r="BC519" s="16">
        <v>15551.666666666601</v>
      </c>
      <c r="BD519" s="16">
        <v>15551.666666666601</v>
      </c>
    </row>
    <row r="520" spans="1:56" x14ac:dyDescent="0.25">
      <c r="A520" s="16" t="s">
        <v>146</v>
      </c>
      <c r="B520" s="16">
        <v>13431</v>
      </c>
      <c r="C520" s="16">
        <v>0</v>
      </c>
      <c r="D520" s="16">
        <v>0</v>
      </c>
      <c r="E520" s="16">
        <v>0</v>
      </c>
      <c r="F520" s="16">
        <v>0</v>
      </c>
      <c r="G520" s="16">
        <v>0</v>
      </c>
      <c r="H520" s="16">
        <v>0</v>
      </c>
      <c r="I520" s="16">
        <v>0</v>
      </c>
      <c r="J520" s="16">
        <v>0</v>
      </c>
      <c r="K520" s="16">
        <v>0</v>
      </c>
      <c r="L520" s="16">
        <v>0</v>
      </c>
      <c r="M520" s="16" t="s">
        <v>797</v>
      </c>
      <c r="N520" s="16" t="s">
        <v>806</v>
      </c>
      <c r="O520" s="16" t="s">
        <v>3</v>
      </c>
      <c r="P520" s="16">
        <v>13431</v>
      </c>
      <c r="Q520" s="16">
        <v>800000</v>
      </c>
      <c r="R520" s="16">
        <v>46889.128530199901</v>
      </c>
      <c r="S520" s="16">
        <v>30829590.350877099</v>
      </c>
      <c r="T520" s="16">
        <v>11352212.850877199</v>
      </c>
      <c r="U520" s="16">
        <v>19477377.499999899</v>
      </c>
      <c r="V520" s="16">
        <v>0.63177542349166504</v>
      </c>
      <c r="W520" s="16">
        <v>20840552.6926497</v>
      </c>
      <c r="X520" s="16">
        <v>6943043.6134827305</v>
      </c>
      <c r="Y520" s="16">
        <v>13897509.0791669</v>
      </c>
      <c r="Z520" s="16">
        <v>0.666849352995734</v>
      </c>
      <c r="AA520" s="16">
        <v>21872988.728070099</v>
      </c>
      <c r="AB520" s="16">
        <v>6357935.9210526198</v>
      </c>
      <c r="AC520" s="16">
        <v>15515052.8070175</v>
      </c>
      <c r="AD520" s="16">
        <v>0.70932477494978396</v>
      </c>
      <c r="AE520" s="16">
        <v>12879737.107885599</v>
      </c>
      <c r="AF520" s="16">
        <v>3475370.1722433399</v>
      </c>
      <c r="AG520" s="16">
        <v>9404366.9356422704</v>
      </c>
      <c r="AH520" s="16">
        <v>0.73016761575703604</v>
      </c>
      <c r="AI520" s="16">
        <v>13421944.9506367</v>
      </c>
      <c r="AJ520" s="16">
        <v>8928802.8071120698</v>
      </c>
      <c r="AK520" s="16">
        <v>12879737.107885599</v>
      </c>
      <c r="AL520" s="16">
        <v>12879737.107885599</v>
      </c>
      <c r="AM520" s="16">
        <v>12879737.107885599</v>
      </c>
      <c r="AN520" s="16">
        <v>12879737.107885599</v>
      </c>
      <c r="AO520" s="16">
        <v>12879737.107885599</v>
      </c>
      <c r="AP520" s="16">
        <v>12879737.107885599</v>
      </c>
      <c r="AQ520" s="16">
        <v>12879737.107885599</v>
      </c>
      <c r="AR520" s="16">
        <v>12879737.107885599</v>
      </c>
      <c r="AS520" s="16">
        <v>12879737.107885599</v>
      </c>
      <c r="AT520" s="16">
        <v>12879737.107885599</v>
      </c>
      <c r="AU520" s="16">
        <v>21872988.728070099</v>
      </c>
      <c r="AV520" s="16">
        <v>21872988.728070099</v>
      </c>
      <c r="AW520" s="16">
        <v>21872988.728070099</v>
      </c>
      <c r="AX520" s="16">
        <v>21872988.728070099</v>
      </c>
      <c r="AY520" s="16">
        <v>21872988.728070099</v>
      </c>
      <c r="AZ520" s="16">
        <v>21872988.728070099</v>
      </c>
      <c r="BA520" s="16">
        <v>21872988.728070099</v>
      </c>
      <c r="BB520" s="16">
        <v>21872988.728070099</v>
      </c>
      <c r="BC520" s="16">
        <v>21872988.728070099</v>
      </c>
      <c r="BD520" s="16">
        <v>21872988.728070099</v>
      </c>
    </row>
    <row r="521" spans="1:56" x14ac:dyDescent="0.25">
      <c r="A521" s="16" t="s">
        <v>286</v>
      </c>
      <c r="B521" s="16">
        <v>13432</v>
      </c>
      <c r="C521" s="16">
        <v>0</v>
      </c>
      <c r="D521" s="16">
        <v>0</v>
      </c>
      <c r="E521" s="16">
        <v>0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 t="s">
        <v>797</v>
      </c>
      <c r="N521" s="16" t="s">
        <v>806</v>
      </c>
      <c r="O521" s="16" t="s">
        <v>3</v>
      </c>
      <c r="P521" s="16">
        <v>13432</v>
      </c>
      <c r="Q521" s="16">
        <v>800000</v>
      </c>
      <c r="R521" s="16">
        <v>28133.477118120001</v>
      </c>
      <c r="S521" s="16">
        <v>9149007.1929824501</v>
      </c>
      <c r="T521" s="16">
        <v>5255226.7105263202</v>
      </c>
      <c r="U521" s="16">
        <v>3893780.48245613</v>
      </c>
      <c r="V521" s="16">
        <v>0.42559595815410101</v>
      </c>
      <c r="W521" s="16">
        <v>6615601.0154475197</v>
      </c>
      <c r="X521" s="16">
        <v>3378525.6289414</v>
      </c>
      <c r="Y521" s="16">
        <v>3237075.38650611</v>
      </c>
      <c r="Z521" s="16">
        <v>0.489309343013204</v>
      </c>
      <c r="AA521" s="16">
        <v>4883802.4122807002</v>
      </c>
      <c r="AB521" s="16">
        <v>2476587.4561403501</v>
      </c>
      <c r="AC521" s="16">
        <v>2407214.9561403501</v>
      </c>
      <c r="AD521" s="16">
        <v>0.49289769587877202</v>
      </c>
      <c r="AE521" s="16">
        <v>3223393.2329213</v>
      </c>
      <c r="AF521" s="16">
        <v>1577563.2958162299</v>
      </c>
      <c r="AG521" s="16">
        <v>1645829.9371050601</v>
      </c>
      <c r="AH521" s="16">
        <v>0.51058925119523202</v>
      </c>
      <c r="AI521" s="16">
        <v>2947104.9093879899</v>
      </c>
      <c r="AJ521" s="16">
        <v>1355859.45998694</v>
      </c>
      <c r="AK521" s="16">
        <v>3223393.2329213</v>
      </c>
      <c r="AL521" s="16">
        <v>3223393.2329213</v>
      </c>
      <c r="AM521" s="16">
        <v>3223393.2329213</v>
      </c>
      <c r="AN521" s="16">
        <v>3223393.2329213</v>
      </c>
      <c r="AO521" s="16">
        <v>3223393.2329213</v>
      </c>
      <c r="AP521" s="16">
        <v>3223393.2329213</v>
      </c>
      <c r="AQ521" s="16">
        <v>3223393.2329213</v>
      </c>
      <c r="AR521" s="16">
        <v>3223393.2329213</v>
      </c>
      <c r="AS521" s="16">
        <v>3223393.2329213</v>
      </c>
      <c r="AT521" s="16">
        <v>3223393.2329213</v>
      </c>
      <c r="AU521" s="16">
        <v>4883802.4122807002</v>
      </c>
      <c r="AV521" s="16">
        <v>4883802.4122807002</v>
      </c>
      <c r="AW521" s="16">
        <v>4883802.4122807002</v>
      </c>
      <c r="AX521" s="16">
        <v>4883802.4122807002</v>
      </c>
      <c r="AY521" s="16">
        <v>4883802.4122807002</v>
      </c>
      <c r="AZ521" s="16">
        <v>4883802.4122807002</v>
      </c>
      <c r="BA521" s="16">
        <v>4883802.4122807002</v>
      </c>
      <c r="BB521" s="16">
        <v>4883802.4122807002</v>
      </c>
      <c r="BC521" s="16">
        <v>4883802.4122807002</v>
      </c>
      <c r="BD521" s="16">
        <v>4883802.4122807002</v>
      </c>
    </row>
    <row r="522" spans="1:56" x14ac:dyDescent="0.25">
      <c r="A522" s="16" t="s">
        <v>482</v>
      </c>
      <c r="B522" s="16">
        <v>13433</v>
      </c>
      <c r="C522" s="16">
        <v>0</v>
      </c>
      <c r="D522" s="16">
        <v>0</v>
      </c>
      <c r="E522" s="16">
        <v>0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 t="s">
        <v>797</v>
      </c>
      <c r="N522" s="16" t="s">
        <v>806</v>
      </c>
      <c r="O522" s="16" t="s">
        <v>3</v>
      </c>
      <c r="P522" s="16">
        <v>13433</v>
      </c>
      <c r="Q522" s="16">
        <v>800000</v>
      </c>
      <c r="R522" s="16">
        <v>28133.477118120001</v>
      </c>
      <c r="S522" s="16">
        <v>3245716.88596491</v>
      </c>
      <c r="T522" s="16">
        <v>2909938.7719298201</v>
      </c>
      <c r="U522" s="16">
        <v>335778.11403508601</v>
      </c>
      <c r="V522" s="16">
        <v>0.10345268112787399</v>
      </c>
      <c r="W522" s="16">
        <v>6302843.0950549301</v>
      </c>
      <c r="X522" s="16">
        <v>5058049.4672198202</v>
      </c>
      <c r="Y522" s="16">
        <v>1244793.6278351101</v>
      </c>
      <c r="Z522" s="16">
        <v>0.19749716263946801</v>
      </c>
      <c r="AA522" s="16">
        <v>634585.307017543</v>
      </c>
      <c r="AB522" s="16">
        <v>628687.76315789402</v>
      </c>
      <c r="AC522" s="16">
        <v>5897.5438596491003</v>
      </c>
      <c r="AD522" s="16">
        <v>9.29353988255208E-3</v>
      </c>
      <c r="AE522" s="16">
        <v>2611229.0881958399</v>
      </c>
      <c r="AF522" s="16">
        <v>2448535.3590539601</v>
      </c>
      <c r="AG522" s="16">
        <v>162693.72914187901</v>
      </c>
      <c r="AH522" s="16">
        <v>6.2305421564634797E-2</v>
      </c>
      <c r="AI522" s="16">
        <v>1028429.15071699</v>
      </c>
      <c r="AJ522" s="16">
        <v>-53670.7479762406</v>
      </c>
      <c r="AK522" s="16">
        <v>2611229.0881958399</v>
      </c>
      <c r="AL522" s="16">
        <v>2611229.0881958399</v>
      </c>
      <c r="AM522" s="16">
        <v>2611229.0881958399</v>
      </c>
      <c r="AN522" s="16">
        <v>2611229.0881958399</v>
      </c>
      <c r="AO522" s="16">
        <v>2611229.0881958399</v>
      </c>
      <c r="AP522" s="16">
        <v>2611229.0881958399</v>
      </c>
      <c r="AQ522" s="16">
        <v>2611229.0881958399</v>
      </c>
      <c r="AR522" s="16">
        <v>2611229.0881958399</v>
      </c>
      <c r="AS522" s="16">
        <v>2611229.0881958399</v>
      </c>
      <c r="AT522" s="16">
        <v>2611229.0881958399</v>
      </c>
      <c r="AU522" s="16">
        <v>634585.307017543</v>
      </c>
      <c r="AV522" s="16">
        <v>634585.307017543</v>
      </c>
      <c r="AW522" s="16">
        <v>634585.307017543</v>
      </c>
      <c r="AX522" s="16">
        <v>634585.307017543</v>
      </c>
      <c r="AY522" s="16">
        <v>634585.307017543</v>
      </c>
      <c r="AZ522" s="16">
        <v>634585.307017543</v>
      </c>
      <c r="BA522" s="16">
        <v>634585.307017543</v>
      </c>
      <c r="BB522" s="16">
        <v>634585.307017543</v>
      </c>
      <c r="BC522" s="16">
        <v>634585.307017543</v>
      </c>
      <c r="BD522" s="16">
        <v>634585.307017543</v>
      </c>
    </row>
    <row r="523" spans="1:56" x14ac:dyDescent="0.25">
      <c r="A523" s="16" t="s">
        <v>474</v>
      </c>
      <c r="B523" s="16">
        <v>13436</v>
      </c>
      <c r="C523" s="16">
        <v>0</v>
      </c>
      <c r="D523" s="16">
        <v>0</v>
      </c>
      <c r="E523" s="16">
        <v>0</v>
      </c>
      <c r="F523" s="16">
        <v>0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 t="s">
        <v>797</v>
      </c>
      <c r="N523" s="16" t="s">
        <v>806</v>
      </c>
      <c r="O523" s="16" t="s">
        <v>3</v>
      </c>
      <c r="P523" s="16">
        <v>13436</v>
      </c>
      <c r="Q523" s="16">
        <v>800000</v>
      </c>
      <c r="R523" s="16">
        <v>50640.258812615997</v>
      </c>
      <c r="S523" s="16">
        <v>4669082.9824561402</v>
      </c>
      <c r="T523" s="16">
        <v>3649928.0701754401</v>
      </c>
      <c r="U523" s="16">
        <v>1019154.9122807001</v>
      </c>
      <c r="V523" s="16">
        <v>0.218277318289293</v>
      </c>
      <c r="W523" s="16">
        <v>3198228.87008536</v>
      </c>
      <c r="X523" s="16">
        <v>1919959.0493465101</v>
      </c>
      <c r="Y523" s="16">
        <v>1278269.8207388399</v>
      </c>
      <c r="Z523" s="16">
        <v>0.39968053340245402</v>
      </c>
      <c r="AA523" s="16">
        <v>263091.754385965</v>
      </c>
      <c r="AB523" s="16">
        <v>138039.122807017</v>
      </c>
      <c r="AC523" s="16">
        <v>125052.631578947</v>
      </c>
      <c r="AD523" s="16">
        <v>0.47531946362519101</v>
      </c>
      <c r="AE523" s="16">
        <v>221259.574729819</v>
      </c>
      <c r="AF523" s="16">
        <v>95596.978241278295</v>
      </c>
      <c r="AG523" s="16">
        <v>125662.59648854</v>
      </c>
      <c r="AH523" s="16">
        <v>0.56794195976371997</v>
      </c>
      <c r="AI523" s="16">
        <v>764660.56192623195</v>
      </c>
      <c r="AJ523" s="16">
        <v>-387946.66232407501</v>
      </c>
      <c r="AK523" s="16">
        <v>221259.574729819</v>
      </c>
      <c r="AL523" s="16">
        <v>221259.574729819</v>
      </c>
      <c r="AM523" s="16">
        <v>221259.574729819</v>
      </c>
      <c r="AN523" s="16">
        <v>221259.574729819</v>
      </c>
      <c r="AO523" s="16">
        <v>221259.574729819</v>
      </c>
      <c r="AP523" s="16">
        <v>221259.574729819</v>
      </c>
      <c r="AQ523" s="16">
        <v>221259.574729819</v>
      </c>
      <c r="AR523" s="16">
        <v>221259.574729819</v>
      </c>
      <c r="AS523" s="16">
        <v>221259.574729819</v>
      </c>
      <c r="AT523" s="16">
        <v>221259.574729819</v>
      </c>
      <c r="AU523" s="16">
        <v>263091.754385965</v>
      </c>
      <c r="AV523" s="16">
        <v>263091.754385965</v>
      </c>
      <c r="AW523" s="16">
        <v>263091.754385965</v>
      </c>
      <c r="AX523" s="16">
        <v>263091.754385965</v>
      </c>
      <c r="AY523" s="16">
        <v>263091.754385965</v>
      </c>
      <c r="AZ523" s="16">
        <v>263091.754385965</v>
      </c>
      <c r="BA523" s="16">
        <v>263091.754385965</v>
      </c>
      <c r="BB523" s="16">
        <v>263091.754385965</v>
      </c>
      <c r="BC523" s="16">
        <v>263091.754385965</v>
      </c>
      <c r="BD523" s="16">
        <v>263091.754385965</v>
      </c>
    </row>
    <row r="524" spans="1:56" x14ac:dyDescent="0.25">
      <c r="A524" s="16" t="s">
        <v>667</v>
      </c>
      <c r="B524" s="16">
        <v>13438</v>
      </c>
      <c r="C524" s="16">
        <v>0</v>
      </c>
      <c r="D524" s="16">
        <v>0</v>
      </c>
      <c r="E524" s="16">
        <v>0</v>
      </c>
      <c r="F524" s="16">
        <v>0</v>
      </c>
      <c r="G524" s="16">
        <v>0</v>
      </c>
      <c r="H524" s="16">
        <v>0</v>
      </c>
      <c r="I524" s="16">
        <v>0</v>
      </c>
      <c r="J524" s="16">
        <v>0</v>
      </c>
      <c r="K524" s="16">
        <v>0</v>
      </c>
      <c r="L524" s="16">
        <v>0</v>
      </c>
      <c r="M524" s="16" t="s">
        <v>797</v>
      </c>
      <c r="N524" s="16" t="s">
        <v>806</v>
      </c>
      <c r="O524" s="16" t="s">
        <v>3</v>
      </c>
      <c r="P524" s="16">
        <v>13438</v>
      </c>
      <c r="Q524" s="16">
        <v>800000</v>
      </c>
      <c r="R524" s="16">
        <v>114409.47361368799</v>
      </c>
      <c r="S524" s="16">
        <v>6327011.1403508699</v>
      </c>
      <c r="T524" s="16">
        <v>3998846.7982456102</v>
      </c>
      <c r="U524" s="16">
        <v>2328164.3421052601</v>
      </c>
      <c r="V524" s="16">
        <v>0.36797222107880601</v>
      </c>
      <c r="W524" s="16">
        <v>3192360.0585192898</v>
      </c>
      <c r="X524" s="16">
        <v>1127528.082589</v>
      </c>
      <c r="Y524" s="16">
        <v>2064831.9759302801</v>
      </c>
      <c r="Z524" s="16">
        <v>0.64680422573887597</v>
      </c>
      <c r="AA524" s="16">
        <v>48468.289473684199</v>
      </c>
      <c r="AB524" s="16">
        <v>48468.289473684199</v>
      </c>
      <c r="AC524" s="16">
        <v>0</v>
      </c>
      <c r="AD524" s="16">
        <v>0</v>
      </c>
      <c r="AE524" s="16">
        <v>918.29521947433102</v>
      </c>
      <c r="AF524" s="16">
        <v>918.29521947433102</v>
      </c>
      <c r="AG524" s="16">
        <v>0</v>
      </c>
      <c r="AH524" s="16">
        <v>0</v>
      </c>
      <c r="AI524" s="16">
        <v>908122.50231659506</v>
      </c>
      <c r="AJ524" s="16">
        <v>-1156709.4736136801</v>
      </c>
      <c r="AK524" s="16">
        <v>918.29521947433102</v>
      </c>
      <c r="AL524" s="16">
        <v>918.29521947433102</v>
      </c>
      <c r="AM524" s="16">
        <v>918.29521947433102</v>
      </c>
      <c r="AN524" s="16">
        <v>918.29521947433102</v>
      </c>
      <c r="AO524" s="16">
        <v>918.29521947433102</v>
      </c>
      <c r="AP524" s="16">
        <v>918.29521947433102</v>
      </c>
      <c r="AQ524" s="16">
        <v>918.29521947433102</v>
      </c>
      <c r="AR524" s="16">
        <v>918.29521947433102</v>
      </c>
      <c r="AS524" s="16">
        <v>918.29521947433102</v>
      </c>
      <c r="AT524" s="16">
        <v>918.29521947433102</v>
      </c>
      <c r="AU524" s="16">
        <v>48468.289473684199</v>
      </c>
      <c r="AV524" s="16">
        <v>48468.289473684199</v>
      </c>
      <c r="AW524" s="16">
        <v>48468.289473684199</v>
      </c>
      <c r="AX524" s="16">
        <v>48468.289473684199</v>
      </c>
      <c r="AY524" s="16">
        <v>48468.289473684199</v>
      </c>
      <c r="AZ524" s="16">
        <v>48468.289473684199</v>
      </c>
      <c r="BA524" s="16">
        <v>48468.289473684199</v>
      </c>
      <c r="BB524" s="16">
        <v>48468.289473684199</v>
      </c>
      <c r="BC524" s="16">
        <v>48468.289473684199</v>
      </c>
      <c r="BD524" s="16">
        <v>48468.289473684199</v>
      </c>
    </row>
    <row r="525" spans="1:56" x14ac:dyDescent="0.25">
      <c r="A525" s="16" t="s">
        <v>516</v>
      </c>
      <c r="B525" s="16">
        <v>13439</v>
      </c>
      <c r="C525" s="16">
        <v>0</v>
      </c>
      <c r="D525" s="16">
        <v>0</v>
      </c>
      <c r="E525" s="16">
        <v>0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 t="s">
        <v>797</v>
      </c>
      <c r="N525" s="16" t="s">
        <v>806</v>
      </c>
      <c r="O525" s="16" t="s">
        <v>3</v>
      </c>
      <c r="P525" s="16">
        <v>13439</v>
      </c>
      <c r="Q525" s="16">
        <v>800000</v>
      </c>
      <c r="R525" s="16">
        <v>35635.737682951898</v>
      </c>
      <c r="S525" s="16">
        <v>6091291.4912280599</v>
      </c>
      <c r="T525" s="16">
        <v>4034863.1140350802</v>
      </c>
      <c r="U525" s="16">
        <v>2056428.3771929799</v>
      </c>
      <c r="V525" s="16">
        <v>0.337601374052513</v>
      </c>
      <c r="W525" s="16">
        <v>6080917.0389536005</v>
      </c>
      <c r="X525" s="16">
        <v>2979924.3608059301</v>
      </c>
      <c r="Y525" s="16">
        <v>3100992.6781476601</v>
      </c>
      <c r="Z525" s="16">
        <v>0.50995477463071603</v>
      </c>
      <c r="AA525" s="16">
        <v>217430.307017543</v>
      </c>
      <c r="AB525" s="16">
        <v>155756.622807017</v>
      </c>
      <c r="AC525" s="16">
        <v>61673.684210526299</v>
      </c>
      <c r="AD525" s="16">
        <v>0.283648057423522</v>
      </c>
      <c r="AE525" s="16">
        <v>132702.31214451001</v>
      </c>
      <c r="AF525" s="16">
        <v>59231.031856624497</v>
      </c>
      <c r="AG525" s="16">
        <v>73471.280287885893</v>
      </c>
      <c r="AH525" s="16">
        <v>0.55365486177721601</v>
      </c>
      <c r="AI525" s="16">
        <v>2736668.9404647099</v>
      </c>
      <c r="AJ525" s="16">
        <v>-290852.45739506598</v>
      </c>
      <c r="AK525" s="16">
        <v>132702.31214451001</v>
      </c>
      <c r="AL525" s="16">
        <v>132702.31214451001</v>
      </c>
      <c r="AM525" s="16">
        <v>132702.31214451001</v>
      </c>
      <c r="AN525" s="16">
        <v>132702.31214451001</v>
      </c>
      <c r="AO525" s="16">
        <v>132702.31214451001</v>
      </c>
      <c r="AP525" s="16">
        <v>132702.31214451001</v>
      </c>
      <c r="AQ525" s="16">
        <v>132702.31214451001</v>
      </c>
      <c r="AR525" s="16">
        <v>132702.31214451001</v>
      </c>
      <c r="AS525" s="16">
        <v>132702.31214451001</v>
      </c>
      <c r="AT525" s="16">
        <v>132702.31214451001</v>
      </c>
      <c r="AU525" s="16">
        <v>217430.307017543</v>
      </c>
      <c r="AV525" s="16">
        <v>217430.307017543</v>
      </c>
      <c r="AW525" s="16">
        <v>217430.307017543</v>
      </c>
      <c r="AX525" s="16">
        <v>217430.307017543</v>
      </c>
      <c r="AY525" s="16">
        <v>217430.307017543</v>
      </c>
      <c r="AZ525" s="16">
        <v>217430.307017543</v>
      </c>
      <c r="BA525" s="16">
        <v>217430.307017543</v>
      </c>
      <c r="BB525" s="16">
        <v>217430.307017543</v>
      </c>
      <c r="BC525" s="16">
        <v>217430.307017543</v>
      </c>
      <c r="BD525" s="16">
        <v>217430.307017543</v>
      </c>
    </row>
    <row r="526" spans="1:56" x14ac:dyDescent="0.25">
      <c r="A526" s="16" t="s">
        <v>161</v>
      </c>
      <c r="B526" s="16">
        <v>13442</v>
      </c>
      <c r="C526" s="16">
        <v>0</v>
      </c>
      <c r="D526" s="16">
        <v>0</v>
      </c>
      <c r="E526" s="16">
        <v>0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 t="s">
        <v>797</v>
      </c>
      <c r="N526" s="16" t="s">
        <v>806</v>
      </c>
      <c r="O526" s="16" t="s">
        <v>3</v>
      </c>
      <c r="P526" s="16">
        <v>13442</v>
      </c>
      <c r="Q526" s="16">
        <v>800000</v>
      </c>
      <c r="R526" s="16">
        <v>91902.691919191901</v>
      </c>
      <c r="S526" s="16">
        <v>25633500.745614</v>
      </c>
      <c r="T526" s="16">
        <v>7485400.21929825</v>
      </c>
      <c r="U526" s="16">
        <v>18148100.526315801</v>
      </c>
      <c r="V526" s="16">
        <v>0.70798369315283505</v>
      </c>
      <c r="W526" s="16">
        <v>14927086.4016899</v>
      </c>
      <c r="X526" s="16">
        <v>3322131.2358221002</v>
      </c>
      <c r="Y526" s="16">
        <v>11604955.1658678</v>
      </c>
      <c r="Z526" s="16">
        <v>0.777442754304284</v>
      </c>
      <c r="AA526" s="16">
        <v>18248320.8771929</v>
      </c>
      <c r="AB526" s="16">
        <v>3741867.0614034999</v>
      </c>
      <c r="AC526" s="16">
        <v>14506453.8157894</v>
      </c>
      <c r="AD526" s="16">
        <v>0.79494732219005604</v>
      </c>
      <c r="AE526" s="16">
        <v>7372542.6171963997</v>
      </c>
      <c r="AF526" s="16">
        <v>1468880.0699209201</v>
      </c>
      <c r="AG526" s="16">
        <v>5903662.5472754799</v>
      </c>
      <c r="AH526" s="16">
        <v>0.80076343451785903</v>
      </c>
      <c r="AI526" s="16">
        <v>10676709.4739487</v>
      </c>
      <c r="AJ526" s="16">
        <v>4975416.85535629</v>
      </c>
      <c r="AK526" s="16">
        <v>7372542.6171963997</v>
      </c>
      <c r="AL526" s="16">
        <v>7372542.6171963997</v>
      </c>
      <c r="AM526" s="16">
        <v>7372542.6171963997</v>
      </c>
      <c r="AN526" s="16">
        <v>7372542.6171963997</v>
      </c>
      <c r="AO526" s="16">
        <v>7372542.6171963997</v>
      </c>
      <c r="AP526" s="16">
        <v>7372542.6171963997</v>
      </c>
      <c r="AQ526" s="16">
        <v>7372542.6171963997</v>
      </c>
      <c r="AR526" s="16">
        <v>7372542.6171963997</v>
      </c>
      <c r="AS526" s="16">
        <v>7372542.6171963997</v>
      </c>
      <c r="AT526" s="16">
        <v>7372542.6171963997</v>
      </c>
      <c r="AU526" s="16">
        <v>18248320.8771929</v>
      </c>
      <c r="AV526" s="16">
        <v>18248320.8771929</v>
      </c>
      <c r="AW526" s="16">
        <v>18248320.8771929</v>
      </c>
      <c r="AX526" s="16">
        <v>18248320.8771929</v>
      </c>
      <c r="AY526" s="16">
        <v>18248320.8771929</v>
      </c>
      <c r="AZ526" s="16">
        <v>18248320.8771929</v>
      </c>
      <c r="BA526" s="16">
        <v>18248320.8771929</v>
      </c>
      <c r="BB526" s="16">
        <v>18248320.8771929</v>
      </c>
      <c r="BC526" s="16">
        <v>18248320.8771929</v>
      </c>
      <c r="BD526" s="16">
        <v>18248320.8771929</v>
      </c>
    </row>
    <row r="527" spans="1:56" x14ac:dyDescent="0.25">
      <c r="A527" s="16" t="s">
        <v>831</v>
      </c>
      <c r="B527" s="16">
        <v>13446</v>
      </c>
      <c r="C527" s="16">
        <v>0</v>
      </c>
      <c r="D527" s="16">
        <v>0</v>
      </c>
      <c r="E527" s="16">
        <v>0</v>
      </c>
      <c r="F527" s="16">
        <v>0</v>
      </c>
      <c r="G527" s="16">
        <v>0</v>
      </c>
      <c r="H527" s="16">
        <v>0</v>
      </c>
      <c r="I527" s="16">
        <v>0</v>
      </c>
      <c r="J527" s="16">
        <v>0</v>
      </c>
      <c r="K527" s="16">
        <v>0</v>
      </c>
      <c r="L527" s="16">
        <v>0</v>
      </c>
      <c r="M527" s="16" t="s">
        <v>797</v>
      </c>
      <c r="N527" s="16" t="s">
        <v>806</v>
      </c>
      <c r="O527" s="16" t="s">
        <v>3</v>
      </c>
      <c r="P527" s="16">
        <v>13446</v>
      </c>
      <c r="Q527" s="16">
        <v>800000</v>
      </c>
      <c r="R527" s="16">
        <v>28133.477118120001</v>
      </c>
      <c r="S527" s="16">
        <v>92007.412280701697</v>
      </c>
      <c r="T527" s="16">
        <v>88060.0438596491</v>
      </c>
      <c r="U527" s="16">
        <v>3947.3684210526399</v>
      </c>
      <c r="V527" s="16">
        <v>4.2902721891685897E-2</v>
      </c>
      <c r="W527" s="16">
        <v>672039.98808938498</v>
      </c>
      <c r="X527" s="16">
        <v>523462.61909105303</v>
      </c>
      <c r="Y527" s="16">
        <v>148577.36899833201</v>
      </c>
      <c r="Z527" s="16">
        <v>0.22108411944464501</v>
      </c>
      <c r="AA527" s="16">
        <v>0</v>
      </c>
      <c r="AB527" s="16">
        <v>0</v>
      </c>
      <c r="AC527" s="16">
        <v>0</v>
      </c>
      <c r="AD527" s="16">
        <v>0</v>
      </c>
      <c r="AE527" s="16">
        <v>0</v>
      </c>
      <c r="AF527" s="16">
        <v>0</v>
      </c>
      <c r="AG527" s="16">
        <v>0</v>
      </c>
      <c r="AH527" s="16">
        <v>0</v>
      </c>
      <c r="AI527" s="16">
        <v>10883.891880211901</v>
      </c>
      <c r="AJ527" s="16">
        <v>-137693.47711812</v>
      </c>
      <c r="AK527" s="16">
        <v>0</v>
      </c>
      <c r="AL527" s="16">
        <v>0</v>
      </c>
      <c r="AM527" s="16">
        <v>0</v>
      </c>
      <c r="AN527" s="16">
        <v>0</v>
      </c>
      <c r="AO527" s="16">
        <v>0</v>
      </c>
      <c r="AP527" s="16">
        <v>0</v>
      </c>
      <c r="AQ527" s="16">
        <v>0</v>
      </c>
      <c r="AR527" s="16">
        <v>0</v>
      </c>
      <c r="AS527" s="16">
        <v>0</v>
      </c>
      <c r="AT527" s="16">
        <v>0</v>
      </c>
      <c r="AU527" s="16">
        <v>0</v>
      </c>
      <c r="AV527" s="16">
        <v>0</v>
      </c>
      <c r="AW527" s="16">
        <v>0</v>
      </c>
      <c r="AX527" s="16">
        <v>0</v>
      </c>
      <c r="AY527" s="16">
        <v>0</v>
      </c>
      <c r="AZ527" s="16">
        <v>0</v>
      </c>
      <c r="BA527" s="16">
        <v>0</v>
      </c>
      <c r="BB527" s="16">
        <v>0</v>
      </c>
      <c r="BC527" s="16">
        <v>0</v>
      </c>
      <c r="BD527" s="16">
        <v>0</v>
      </c>
    </row>
    <row r="528" spans="1:56" x14ac:dyDescent="0.25">
      <c r="A528" s="16" t="s">
        <v>668</v>
      </c>
      <c r="B528" s="16">
        <v>13447</v>
      </c>
      <c r="C528" s="16">
        <v>0</v>
      </c>
      <c r="D528" s="16">
        <v>0</v>
      </c>
      <c r="E528" s="16">
        <v>0</v>
      </c>
      <c r="F528" s="16">
        <v>0</v>
      </c>
      <c r="G528" s="16">
        <v>0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 t="s">
        <v>797</v>
      </c>
      <c r="N528" s="16" t="s">
        <v>806</v>
      </c>
      <c r="O528" s="16" t="s">
        <v>3</v>
      </c>
      <c r="P528" s="16">
        <v>13447</v>
      </c>
      <c r="Q528" s="16">
        <v>800000</v>
      </c>
      <c r="R528" s="16">
        <v>28133.477118120001</v>
      </c>
      <c r="S528" s="16">
        <v>737204.51754386001</v>
      </c>
      <c r="T528" s="16">
        <v>737204.51754386001</v>
      </c>
      <c r="U528" s="16">
        <v>0</v>
      </c>
      <c r="V528" s="16">
        <v>0</v>
      </c>
      <c r="W528" s="16">
        <v>2906190.6580138602</v>
      </c>
      <c r="X528" s="16">
        <v>2906190.6580138602</v>
      </c>
      <c r="Y528" s="16">
        <v>0</v>
      </c>
      <c r="Z528" s="16">
        <v>0</v>
      </c>
      <c r="AA528" s="16">
        <v>84152.807017543804</v>
      </c>
      <c r="AB528" s="16">
        <v>84152.807017543804</v>
      </c>
      <c r="AC528" s="16">
        <v>0</v>
      </c>
      <c r="AD528" s="16">
        <v>0</v>
      </c>
      <c r="AE528" s="16">
        <v>803211.350523651</v>
      </c>
      <c r="AF528" s="16">
        <v>803211.350523651</v>
      </c>
      <c r="AG528" s="16">
        <v>0</v>
      </c>
      <c r="AH528" s="16">
        <v>0</v>
      </c>
      <c r="AI528" s="16">
        <v>-137693.47711812</v>
      </c>
      <c r="AJ528" s="16">
        <v>-137693.47711812</v>
      </c>
      <c r="AK528" s="16">
        <v>803211.350523651</v>
      </c>
      <c r="AL528" s="16">
        <v>803211.350523651</v>
      </c>
      <c r="AM528" s="16">
        <v>803211.350523651</v>
      </c>
      <c r="AN528" s="16">
        <v>803211.350523651</v>
      </c>
      <c r="AO528" s="16">
        <v>803211.350523651</v>
      </c>
      <c r="AP528" s="16">
        <v>803211.350523651</v>
      </c>
      <c r="AQ528" s="16">
        <v>803211.350523651</v>
      </c>
      <c r="AR528" s="16">
        <v>803211.350523651</v>
      </c>
      <c r="AS528" s="16">
        <v>803211.350523651</v>
      </c>
      <c r="AT528" s="16">
        <v>803211.350523651</v>
      </c>
      <c r="AU528" s="16">
        <v>84152.807017543804</v>
      </c>
      <c r="AV528" s="16">
        <v>84152.807017543804</v>
      </c>
      <c r="AW528" s="16">
        <v>84152.807017543804</v>
      </c>
      <c r="AX528" s="16">
        <v>84152.807017543804</v>
      </c>
      <c r="AY528" s="16">
        <v>84152.807017543804</v>
      </c>
      <c r="AZ528" s="16">
        <v>84152.807017543804</v>
      </c>
      <c r="BA528" s="16">
        <v>84152.807017543804</v>
      </c>
      <c r="BB528" s="16">
        <v>84152.807017543804</v>
      </c>
      <c r="BC528" s="16">
        <v>84152.807017543804</v>
      </c>
      <c r="BD528" s="16">
        <v>84152.807017543804</v>
      </c>
    </row>
    <row r="529" spans="1:56" x14ac:dyDescent="0.25">
      <c r="A529" s="16" t="s">
        <v>670</v>
      </c>
      <c r="B529" s="16">
        <v>13449</v>
      </c>
      <c r="C529" s="16">
        <v>0</v>
      </c>
      <c r="D529" s="16">
        <v>0</v>
      </c>
      <c r="E529" s="16">
        <v>0</v>
      </c>
      <c r="F529" s="16">
        <v>0</v>
      </c>
      <c r="G529" s="16">
        <v>0</v>
      </c>
      <c r="H529" s="16">
        <v>0</v>
      </c>
      <c r="I529" s="16">
        <v>0</v>
      </c>
      <c r="J529" s="16">
        <v>0</v>
      </c>
      <c r="K529" s="16">
        <v>0</v>
      </c>
      <c r="L529" s="16">
        <v>0</v>
      </c>
      <c r="M529" s="16" t="s">
        <v>797</v>
      </c>
      <c r="N529" s="16" t="s">
        <v>806</v>
      </c>
      <c r="O529" s="16" t="s">
        <v>3</v>
      </c>
      <c r="P529" s="16">
        <v>13449</v>
      </c>
      <c r="Q529" s="16">
        <v>800000</v>
      </c>
      <c r="R529" s="16">
        <v>28133.477118120001</v>
      </c>
      <c r="S529" s="16">
        <v>4272095.13157894</v>
      </c>
      <c r="T529" s="16">
        <v>4175869.6929824501</v>
      </c>
      <c r="U529" s="16">
        <v>96225.438596488893</v>
      </c>
      <c r="V529" s="16">
        <v>2.2524179736822501E-2</v>
      </c>
      <c r="W529" s="16">
        <v>2150997.2309444901</v>
      </c>
      <c r="X529" s="16">
        <v>1985718.0148833401</v>
      </c>
      <c r="Y529" s="16">
        <v>165279.216061143</v>
      </c>
      <c r="Z529" s="16">
        <v>7.6838414147362893E-2</v>
      </c>
      <c r="AA529" s="16">
        <v>2078030.2631578899</v>
      </c>
      <c r="AB529" s="16">
        <v>2078030.2631578899</v>
      </c>
      <c r="AC529" s="16">
        <v>0</v>
      </c>
      <c r="AD529" s="16">
        <v>0</v>
      </c>
      <c r="AE529" s="16">
        <v>1209363.36800241</v>
      </c>
      <c r="AF529" s="16">
        <v>1209363.36800241</v>
      </c>
      <c r="AG529" s="16">
        <v>0</v>
      </c>
      <c r="AH529" s="16">
        <v>0</v>
      </c>
      <c r="AI529" s="16">
        <v>-15440.2610569763</v>
      </c>
      <c r="AJ529" s="16">
        <v>-180719.47711812</v>
      </c>
      <c r="AK529" s="16">
        <v>1209363.36800241</v>
      </c>
      <c r="AL529" s="16">
        <v>1209363.36800241</v>
      </c>
      <c r="AM529" s="16">
        <v>1209363.36800241</v>
      </c>
      <c r="AN529" s="16">
        <v>1209363.36800241</v>
      </c>
      <c r="AO529" s="16">
        <v>1209363.36800241</v>
      </c>
      <c r="AP529" s="16">
        <v>1209363.36800241</v>
      </c>
      <c r="AQ529" s="16">
        <v>1209363.36800241</v>
      </c>
      <c r="AR529" s="16">
        <v>1209363.36800241</v>
      </c>
      <c r="AS529" s="16">
        <v>1209363.36800241</v>
      </c>
      <c r="AT529" s="16">
        <v>1209363.36800241</v>
      </c>
      <c r="AU529" s="16">
        <v>2078030.2631578899</v>
      </c>
      <c r="AV529" s="16">
        <v>2078030.2631578899</v>
      </c>
      <c r="AW529" s="16">
        <v>2078030.2631578899</v>
      </c>
      <c r="AX529" s="16">
        <v>2078030.2631578899</v>
      </c>
      <c r="AY529" s="16">
        <v>2078030.2631578899</v>
      </c>
      <c r="AZ529" s="16">
        <v>2078030.2631578899</v>
      </c>
      <c r="BA529" s="16">
        <v>2078030.2631578899</v>
      </c>
      <c r="BB529" s="16">
        <v>2078030.2631578899</v>
      </c>
      <c r="BC529" s="16">
        <v>2078030.2631578899</v>
      </c>
      <c r="BD529" s="16">
        <v>2078030.2631578899</v>
      </c>
    </row>
    <row r="530" spans="1:56" x14ac:dyDescent="0.25">
      <c r="A530" s="16" t="s">
        <v>671</v>
      </c>
      <c r="B530" s="16">
        <v>13450</v>
      </c>
      <c r="C530" s="16">
        <v>0</v>
      </c>
      <c r="D530" s="16">
        <v>0</v>
      </c>
      <c r="E530" s="16">
        <v>0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 t="s">
        <v>797</v>
      </c>
      <c r="N530" s="16" t="s">
        <v>806</v>
      </c>
      <c r="O530" s="16" t="s">
        <v>3</v>
      </c>
      <c r="P530" s="16">
        <v>13450</v>
      </c>
      <c r="Q530" s="16">
        <v>800000</v>
      </c>
      <c r="R530" s="16">
        <v>28133.477118120001</v>
      </c>
      <c r="S530" s="16">
        <v>385812.98245613999</v>
      </c>
      <c r="T530" s="16">
        <v>385812.98245613999</v>
      </c>
      <c r="U530" s="16">
        <v>0</v>
      </c>
      <c r="V530" s="16">
        <v>0</v>
      </c>
      <c r="W530" s="16">
        <v>2643371.2811942301</v>
      </c>
      <c r="X530" s="16">
        <v>2643371.2811942301</v>
      </c>
      <c r="Y530" s="16">
        <v>0</v>
      </c>
      <c r="Z530" s="16">
        <v>0</v>
      </c>
      <c r="AA530" s="16">
        <v>4218.8596491228</v>
      </c>
      <c r="AB530" s="16">
        <v>4218.8596491228</v>
      </c>
      <c r="AC530" s="16">
        <v>0</v>
      </c>
      <c r="AD530" s="16">
        <v>0</v>
      </c>
      <c r="AE530" s="16">
        <v>14034.127929570501</v>
      </c>
      <c r="AF530" s="16">
        <v>14034.127929570501</v>
      </c>
      <c r="AG530" s="16">
        <v>0</v>
      </c>
      <c r="AH530" s="16">
        <v>0</v>
      </c>
      <c r="AI530" s="16">
        <v>-137693.47711812</v>
      </c>
      <c r="AJ530" s="16">
        <v>-137693.47711812</v>
      </c>
      <c r="AK530" s="16">
        <v>14034.127929570501</v>
      </c>
      <c r="AL530" s="16">
        <v>14034.127929570501</v>
      </c>
      <c r="AM530" s="16">
        <v>14034.127929570501</v>
      </c>
      <c r="AN530" s="16">
        <v>14034.127929570501</v>
      </c>
      <c r="AO530" s="16">
        <v>14034.127929570501</v>
      </c>
      <c r="AP530" s="16">
        <v>14034.127929570501</v>
      </c>
      <c r="AQ530" s="16">
        <v>14034.127929570501</v>
      </c>
      <c r="AR530" s="16">
        <v>14034.127929570501</v>
      </c>
      <c r="AS530" s="16">
        <v>14034.127929570501</v>
      </c>
      <c r="AT530" s="16">
        <v>14034.127929570501</v>
      </c>
      <c r="AU530" s="16">
        <v>4218.8596491228</v>
      </c>
      <c r="AV530" s="16">
        <v>4218.8596491228</v>
      </c>
      <c r="AW530" s="16">
        <v>4218.8596491228</v>
      </c>
      <c r="AX530" s="16">
        <v>4218.8596491228</v>
      </c>
      <c r="AY530" s="16">
        <v>4218.8596491228</v>
      </c>
      <c r="AZ530" s="16">
        <v>4218.8596491228</v>
      </c>
      <c r="BA530" s="16">
        <v>4218.8596491228</v>
      </c>
      <c r="BB530" s="16">
        <v>4218.8596491228</v>
      </c>
      <c r="BC530" s="16">
        <v>4218.8596491228</v>
      </c>
      <c r="BD530" s="16">
        <v>4218.8596491228</v>
      </c>
    </row>
    <row r="531" spans="1:56" x14ac:dyDescent="0.25">
      <c r="A531" s="16" t="s">
        <v>672</v>
      </c>
      <c r="B531" s="16">
        <v>13451</v>
      </c>
      <c r="C531" s="16">
        <v>0</v>
      </c>
      <c r="D531" s="16">
        <v>0</v>
      </c>
      <c r="E531" s="16">
        <v>0</v>
      </c>
      <c r="F531" s="16">
        <v>0</v>
      </c>
      <c r="G531" s="16">
        <v>0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 t="s">
        <v>797</v>
      </c>
      <c r="N531" s="16" t="s">
        <v>806</v>
      </c>
      <c r="O531" s="16" t="s">
        <v>3</v>
      </c>
      <c r="P531" s="16">
        <v>13451</v>
      </c>
      <c r="Q531" s="16">
        <v>800000</v>
      </c>
      <c r="R531" s="16">
        <v>28133.477118120001</v>
      </c>
      <c r="S531" s="16">
        <v>465556.53508771898</v>
      </c>
      <c r="T531" s="16">
        <v>465556.53508771898</v>
      </c>
      <c r="U531" s="16">
        <v>0</v>
      </c>
      <c r="V531" s="16">
        <v>0</v>
      </c>
      <c r="W531" s="16">
        <v>1866204.9273813299</v>
      </c>
      <c r="X531" s="16">
        <v>1866204.9273813299</v>
      </c>
      <c r="Y531" s="16">
        <v>0</v>
      </c>
      <c r="Z531" s="16">
        <v>0</v>
      </c>
      <c r="AA531" s="16">
        <v>43285.131578947301</v>
      </c>
      <c r="AB531" s="16">
        <v>43285.131578947301</v>
      </c>
      <c r="AC531" s="16">
        <v>0</v>
      </c>
      <c r="AD531" s="16">
        <v>0</v>
      </c>
      <c r="AE531" s="16">
        <v>545946.993095743</v>
      </c>
      <c r="AF531" s="16">
        <v>545946.993095743</v>
      </c>
      <c r="AG531" s="16">
        <v>0</v>
      </c>
      <c r="AH531" s="16">
        <v>0</v>
      </c>
      <c r="AI531" s="16">
        <v>-137693.47711812</v>
      </c>
      <c r="AJ531" s="16">
        <v>-137693.47711812</v>
      </c>
      <c r="AK531" s="16">
        <v>545946.993095743</v>
      </c>
      <c r="AL531" s="16">
        <v>545946.993095743</v>
      </c>
      <c r="AM531" s="16">
        <v>545946.993095743</v>
      </c>
      <c r="AN531" s="16">
        <v>545946.993095743</v>
      </c>
      <c r="AO531" s="16">
        <v>545946.993095743</v>
      </c>
      <c r="AP531" s="16">
        <v>545946.993095743</v>
      </c>
      <c r="AQ531" s="16">
        <v>545946.993095743</v>
      </c>
      <c r="AR531" s="16">
        <v>545946.993095743</v>
      </c>
      <c r="AS531" s="16">
        <v>545946.993095743</v>
      </c>
      <c r="AT531" s="16">
        <v>545946.993095743</v>
      </c>
      <c r="AU531" s="16">
        <v>43285.131578947301</v>
      </c>
      <c r="AV531" s="16">
        <v>43285.131578947301</v>
      </c>
      <c r="AW531" s="16">
        <v>43285.131578947301</v>
      </c>
      <c r="AX531" s="16">
        <v>43285.131578947301</v>
      </c>
      <c r="AY531" s="16">
        <v>43285.131578947301</v>
      </c>
      <c r="AZ531" s="16">
        <v>43285.131578947301</v>
      </c>
      <c r="BA531" s="16">
        <v>43285.131578947301</v>
      </c>
      <c r="BB531" s="16">
        <v>43285.131578947301</v>
      </c>
      <c r="BC531" s="16">
        <v>43285.131578947301</v>
      </c>
      <c r="BD531" s="16">
        <v>43285.131578947301</v>
      </c>
    </row>
    <row r="532" spans="1:56" x14ac:dyDescent="0.25">
      <c r="A532" s="16" t="s">
        <v>673</v>
      </c>
      <c r="B532" s="16">
        <v>13452</v>
      </c>
      <c r="C532" s="16">
        <v>0</v>
      </c>
      <c r="D532" s="16">
        <v>0</v>
      </c>
      <c r="E532" s="16">
        <v>0</v>
      </c>
      <c r="F532" s="16">
        <v>0</v>
      </c>
      <c r="G532" s="16">
        <v>0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 t="s">
        <v>797</v>
      </c>
      <c r="N532" s="16" t="s">
        <v>806</v>
      </c>
      <c r="O532" s="16" t="s">
        <v>3</v>
      </c>
      <c r="P532" s="16">
        <v>13452</v>
      </c>
      <c r="Q532" s="16">
        <v>800000</v>
      </c>
      <c r="R532" s="16">
        <v>28133.477118120001</v>
      </c>
      <c r="S532" s="16">
        <v>40787.763157894697</v>
      </c>
      <c r="T532" s="16">
        <v>40787.763157894697</v>
      </c>
      <c r="U532" s="16">
        <v>0</v>
      </c>
      <c r="V532" s="16">
        <v>0</v>
      </c>
      <c r="W532" s="16">
        <v>26168.292712790299</v>
      </c>
      <c r="X532" s="16">
        <v>26168.292712790299</v>
      </c>
      <c r="Y532" s="16">
        <v>0</v>
      </c>
      <c r="Z532" s="16">
        <v>0</v>
      </c>
      <c r="AA532" s="16">
        <v>11486.4035087719</v>
      </c>
      <c r="AB532" s="16">
        <v>11486.4035087719</v>
      </c>
      <c r="AC532" s="16">
        <v>0</v>
      </c>
      <c r="AD532" s="16">
        <v>0</v>
      </c>
      <c r="AE532" s="16">
        <v>5353.14350745909</v>
      </c>
      <c r="AF532" s="16">
        <v>5353.14350745909</v>
      </c>
      <c r="AG532" s="16">
        <v>0</v>
      </c>
      <c r="AH532" s="16">
        <v>0</v>
      </c>
      <c r="AI532" s="16">
        <v>-137693.47711812</v>
      </c>
      <c r="AJ532" s="16">
        <v>-137693.47711812</v>
      </c>
      <c r="AK532" s="16">
        <v>5353.14350745909</v>
      </c>
      <c r="AL532" s="16">
        <v>5353.14350745909</v>
      </c>
      <c r="AM532" s="16">
        <v>5353.14350745909</v>
      </c>
      <c r="AN532" s="16">
        <v>5353.14350745909</v>
      </c>
      <c r="AO532" s="16">
        <v>5353.14350745909</v>
      </c>
      <c r="AP532" s="16">
        <v>5353.14350745909</v>
      </c>
      <c r="AQ532" s="16">
        <v>5353.14350745909</v>
      </c>
      <c r="AR532" s="16">
        <v>5353.14350745909</v>
      </c>
      <c r="AS532" s="16">
        <v>5353.14350745909</v>
      </c>
      <c r="AT532" s="16">
        <v>5353.14350745909</v>
      </c>
      <c r="AU532" s="16">
        <v>11486.4035087719</v>
      </c>
      <c r="AV532" s="16">
        <v>11486.4035087719</v>
      </c>
      <c r="AW532" s="16">
        <v>11486.4035087719</v>
      </c>
      <c r="AX532" s="16">
        <v>11486.4035087719</v>
      </c>
      <c r="AY532" s="16">
        <v>11486.4035087719</v>
      </c>
      <c r="AZ532" s="16">
        <v>11486.4035087719</v>
      </c>
      <c r="BA532" s="16">
        <v>11486.4035087719</v>
      </c>
      <c r="BB532" s="16">
        <v>11486.4035087719</v>
      </c>
      <c r="BC532" s="16">
        <v>11486.4035087719</v>
      </c>
      <c r="BD532" s="16">
        <v>11486.4035087719</v>
      </c>
    </row>
    <row r="533" spans="1:56" x14ac:dyDescent="0.25">
      <c r="A533" s="16" t="s">
        <v>674</v>
      </c>
      <c r="B533" s="16">
        <v>13453</v>
      </c>
      <c r="C533" s="16">
        <v>0</v>
      </c>
      <c r="D533" s="16">
        <v>0</v>
      </c>
      <c r="E533" s="16">
        <v>0</v>
      </c>
      <c r="F533" s="16">
        <v>0</v>
      </c>
      <c r="G533" s="16">
        <v>0</v>
      </c>
      <c r="H533" s="16">
        <v>0</v>
      </c>
      <c r="I533" s="16">
        <v>0</v>
      </c>
      <c r="J533" s="16">
        <v>0</v>
      </c>
      <c r="K533" s="16">
        <v>0</v>
      </c>
      <c r="L533" s="16">
        <v>0</v>
      </c>
      <c r="M533" s="16" t="s">
        <v>797</v>
      </c>
      <c r="N533" s="16" t="s">
        <v>806</v>
      </c>
      <c r="O533" s="16" t="s">
        <v>3</v>
      </c>
      <c r="P533" s="16">
        <v>13453</v>
      </c>
      <c r="Q533" s="16">
        <v>800000</v>
      </c>
      <c r="R533" s="16">
        <v>28133.477118120001</v>
      </c>
      <c r="S533" s="16">
        <v>381015.78947368398</v>
      </c>
      <c r="T533" s="16">
        <v>361379.64912280702</v>
      </c>
      <c r="U533" s="16">
        <v>19636.140350877002</v>
      </c>
      <c r="V533" s="16">
        <v>5.1536290341146797E-2</v>
      </c>
      <c r="W533" s="16">
        <v>926897.23448051605</v>
      </c>
      <c r="X533" s="16">
        <v>901748.46291243995</v>
      </c>
      <c r="Y533" s="16">
        <v>25148.771568075499</v>
      </c>
      <c r="Z533" s="16">
        <v>2.7132211244723599E-2</v>
      </c>
      <c r="AA533" s="16">
        <v>12243.771929824499</v>
      </c>
      <c r="AB533" s="16">
        <v>12243.771929824499</v>
      </c>
      <c r="AC533" s="16">
        <v>0</v>
      </c>
      <c r="AD533" s="16">
        <v>0</v>
      </c>
      <c r="AE533" s="16">
        <v>120620.411577557</v>
      </c>
      <c r="AF533" s="16">
        <v>120620.411577557</v>
      </c>
      <c r="AG533" s="16">
        <v>0</v>
      </c>
      <c r="AH533" s="16">
        <v>0</v>
      </c>
      <c r="AI533" s="16">
        <v>-112544.705550044</v>
      </c>
      <c r="AJ533" s="16">
        <v>-137693.47711812</v>
      </c>
      <c r="AK533" s="16">
        <v>120620.411577557</v>
      </c>
      <c r="AL533" s="16">
        <v>120620.411577557</v>
      </c>
      <c r="AM533" s="16">
        <v>120620.411577557</v>
      </c>
      <c r="AN533" s="16">
        <v>120620.411577557</v>
      </c>
      <c r="AO533" s="16">
        <v>120620.411577557</v>
      </c>
      <c r="AP533" s="16">
        <v>120620.411577557</v>
      </c>
      <c r="AQ533" s="16">
        <v>120620.411577557</v>
      </c>
      <c r="AR533" s="16">
        <v>120620.411577557</v>
      </c>
      <c r="AS533" s="16">
        <v>120620.411577557</v>
      </c>
      <c r="AT533" s="16">
        <v>120620.411577557</v>
      </c>
      <c r="AU533" s="16">
        <v>12243.771929824499</v>
      </c>
      <c r="AV533" s="16">
        <v>12243.771929824499</v>
      </c>
      <c r="AW533" s="16">
        <v>12243.771929824499</v>
      </c>
      <c r="AX533" s="16">
        <v>12243.771929824499</v>
      </c>
      <c r="AY533" s="16">
        <v>12243.771929824499</v>
      </c>
      <c r="AZ533" s="16">
        <v>12243.771929824499</v>
      </c>
      <c r="BA533" s="16">
        <v>12243.771929824499</v>
      </c>
      <c r="BB533" s="16">
        <v>12243.771929824499</v>
      </c>
      <c r="BC533" s="16">
        <v>12243.771929824499</v>
      </c>
      <c r="BD533" s="16">
        <v>12243.771929824499</v>
      </c>
    </row>
    <row r="534" spans="1:56" x14ac:dyDescent="0.25">
      <c r="A534" s="16" t="s">
        <v>150</v>
      </c>
      <c r="B534" s="16">
        <v>13460</v>
      </c>
      <c r="C534" s="16">
        <v>0</v>
      </c>
      <c r="D534" s="16">
        <v>0</v>
      </c>
      <c r="E534" s="16">
        <v>0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 t="s">
        <v>797</v>
      </c>
      <c r="N534" s="16" t="s">
        <v>806</v>
      </c>
      <c r="O534" s="16" t="s">
        <v>3</v>
      </c>
      <c r="P534" s="16">
        <v>13460</v>
      </c>
      <c r="Q534" s="16">
        <v>800000</v>
      </c>
      <c r="R534" s="16">
        <v>43137.9982477839</v>
      </c>
      <c r="S534" s="16">
        <v>21902838.289473701</v>
      </c>
      <c r="T534" s="16">
        <v>13622052.543859599</v>
      </c>
      <c r="U534" s="16">
        <v>8280785.74561405</v>
      </c>
      <c r="V534" s="16">
        <v>0.37806907197016998</v>
      </c>
      <c r="W534" s="16">
        <v>30212547.0220576</v>
      </c>
      <c r="X534" s="16">
        <v>11125496.369826799</v>
      </c>
      <c r="Y534" s="16">
        <v>19087050.652230799</v>
      </c>
      <c r="Z534" s="16">
        <v>0.63175907143133903</v>
      </c>
      <c r="AA534" s="16">
        <v>8058544.5175438598</v>
      </c>
      <c r="AB534" s="16">
        <v>3467460.1754385899</v>
      </c>
      <c r="AC534" s="16">
        <v>4591084.3421052601</v>
      </c>
      <c r="AD534" s="16">
        <v>0.56971632186311505</v>
      </c>
      <c r="AE534" s="16">
        <v>11931527.1873885</v>
      </c>
      <c r="AF534" s="16">
        <v>3501017.4304079399</v>
      </c>
      <c r="AG534" s="16">
        <v>8430509.7569805607</v>
      </c>
      <c r="AH534" s="16">
        <v>0.70657424021055004</v>
      </c>
      <c r="AI534" s="16">
        <v>18645285.653983001</v>
      </c>
      <c r="AJ534" s="16">
        <v>7988744.7587327799</v>
      </c>
      <c r="AK534" s="16">
        <v>11931527.1873885</v>
      </c>
      <c r="AL534" s="16">
        <v>11931527.1873885</v>
      </c>
      <c r="AM534" s="16">
        <v>11931527.1873885</v>
      </c>
      <c r="AN534" s="16">
        <v>11931527.1873885</v>
      </c>
      <c r="AO534" s="16">
        <v>11931527.1873885</v>
      </c>
      <c r="AP534" s="16">
        <v>11931527.1873885</v>
      </c>
      <c r="AQ534" s="16">
        <v>11931527.1873885</v>
      </c>
      <c r="AR534" s="16">
        <v>11931527.1873885</v>
      </c>
      <c r="AS534" s="16">
        <v>11931527.1873885</v>
      </c>
      <c r="AT534" s="16">
        <v>11931527.1873885</v>
      </c>
      <c r="AU534" s="16">
        <v>8058544.5175438598</v>
      </c>
      <c r="AV534" s="16">
        <v>8058544.5175438598</v>
      </c>
      <c r="AW534" s="16">
        <v>8058544.5175438598</v>
      </c>
      <c r="AX534" s="16">
        <v>8058544.5175438598</v>
      </c>
      <c r="AY534" s="16">
        <v>8058544.5175438598</v>
      </c>
      <c r="AZ534" s="16">
        <v>8058544.5175438598</v>
      </c>
      <c r="BA534" s="16">
        <v>8058544.5175438598</v>
      </c>
      <c r="BB534" s="16">
        <v>8058544.5175438598</v>
      </c>
      <c r="BC534" s="16">
        <v>8058544.5175438598</v>
      </c>
      <c r="BD534" s="16">
        <v>8058544.5175438598</v>
      </c>
    </row>
    <row r="535" spans="1:56" x14ac:dyDescent="0.25">
      <c r="A535" s="16" t="s">
        <v>181</v>
      </c>
      <c r="B535" s="16">
        <v>13463</v>
      </c>
      <c r="C535" s="16">
        <v>0</v>
      </c>
      <c r="D535" s="16">
        <v>0</v>
      </c>
      <c r="E535" s="16">
        <v>0</v>
      </c>
      <c r="F535" s="16">
        <v>0</v>
      </c>
      <c r="G535" s="16">
        <v>0</v>
      </c>
      <c r="H535" s="16">
        <v>0</v>
      </c>
      <c r="I535" s="16">
        <v>0</v>
      </c>
      <c r="J535" s="16">
        <v>0</v>
      </c>
      <c r="K535" s="16">
        <v>0</v>
      </c>
      <c r="L535" s="16">
        <v>0</v>
      </c>
      <c r="M535" s="16" t="s">
        <v>797</v>
      </c>
      <c r="N535" s="16" t="s">
        <v>806</v>
      </c>
      <c r="O535" s="16" t="s">
        <v>3</v>
      </c>
      <c r="P535" s="16">
        <v>13463</v>
      </c>
      <c r="Q535" s="16">
        <v>800000</v>
      </c>
      <c r="R535" s="16">
        <v>28133.477118120001</v>
      </c>
      <c r="S535" s="16">
        <v>12456717.0614035</v>
      </c>
      <c r="T535" s="16">
        <v>3595425.8333333302</v>
      </c>
      <c r="U535" s="16">
        <v>8861291.2280701697</v>
      </c>
      <c r="V535" s="16">
        <v>0.71136650085169095</v>
      </c>
      <c r="W535" s="16">
        <v>9449754.5426462293</v>
      </c>
      <c r="X535" s="16">
        <v>3883586.6728822598</v>
      </c>
      <c r="Y535" s="16">
        <v>5566167.8697639601</v>
      </c>
      <c r="Z535" s="16">
        <v>0.58902777258860495</v>
      </c>
      <c r="AA535" s="16">
        <v>10562562.1929824</v>
      </c>
      <c r="AB535" s="16">
        <v>1709658.68421052</v>
      </c>
      <c r="AC535" s="16">
        <v>8852903.5087719299</v>
      </c>
      <c r="AD535" s="16">
        <v>0.83813977584469102</v>
      </c>
      <c r="AE535" s="16">
        <v>5139986.3442215798</v>
      </c>
      <c r="AF535" s="16">
        <v>810741.08282906201</v>
      </c>
      <c r="AG535" s="16">
        <v>4329245.2613925198</v>
      </c>
      <c r="AH535" s="16">
        <v>0.84226785276569704</v>
      </c>
      <c r="AI535" s="16">
        <v>5428474.3926458396</v>
      </c>
      <c r="AJ535" s="16">
        <v>4191551.7842744002</v>
      </c>
      <c r="AK535" s="16">
        <v>5139986.3442215798</v>
      </c>
      <c r="AL535" s="16">
        <v>5139986.3442215798</v>
      </c>
      <c r="AM535" s="16">
        <v>5139986.3442215798</v>
      </c>
      <c r="AN535" s="16">
        <v>5139986.3442215798</v>
      </c>
      <c r="AO535" s="16">
        <v>5139986.3442215798</v>
      </c>
      <c r="AP535" s="16">
        <v>5139986.3442215798</v>
      </c>
      <c r="AQ535" s="16">
        <v>5139986.3442215798</v>
      </c>
      <c r="AR535" s="16">
        <v>5139986.3442215798</v>
      </c>
      <c r="AS535" s="16">
        <v>5139986.3442215798</v>
      </c>
      <c r="AT535" s="16">
        <v>5139986.3442215798</v>
      </c>
      <c r="AU535" s="16">
        <v>10562562.1929824</v>
      </c>
      <c r="AV535" s="16">
        <v>10562562.1929824</v>
      </c>
      <c r="AW535" s="16">
        <v>10562562.1929824</v>
      </c>
      <c r="AX535" s="16">
        <v>10562562.1929824</v>
      </c>
      <c r="AY535" s="16">
        <v>10562562.1929824</v>
      </c>
      <c r="AZ535" s="16">
        <v>10562562.1929824</v>
      </c>
      <c r="BA535" s="16">
        <v>10562562.1929824</v>
      </c>
      <c r="BB535" s="16">
        <v>10562562.1929824</v>
      </c>
      <c r="BC535" s="16">
        <v>10562562.1929824</v>
      </c>
      <c r="BD535" s="16">
        <v>10562562.1929824</v>
      </c>
    </row>
    <row r="536" spans="1:56" x14ac:dyDescent="0.25">
      <c r="A536" s="16" t="s">
        <v>552</v>
      </c>
      <c r="B536" s="16">
        <v>13464</v>
      </c>
      <c r="C536" s="16">
        <v>0</v>
      </c>
      <c r="D536" s="16">
        <v>0</v>
      </c>
      <c r="E536" s="16">
        <v>0</v>
      </c>
      <c r="F536" s="16">
        <v>0</v>
      </c>
      <c r="G536" s="16">
        <v>0</v>
      </c>
      <c r="H536" s="16">
        <v>0</v>
      </c>
      <c r="I536" s="16">
        <v>0</v>
      </c>
      <c r="J536" s="16">
        <v>0</v>
      </c>
      <c r="K536" s="16">
        <v>0</v>
      </c>
      <c r="L536" s="16">
        <v>0</v>
      </c>
      <c r="M536" s="16" t="s">
        <v>797</v>
      </c>
      <c r="N536" s="16" t="s">
        <v>806</v>
      </c>
      <c r="O536" s="16" t="s">
        <v>3</v>
      </c>
      <c r="P536" s="16">
        <v>13464</v>
      </c>
      <c r="Q536" s="16">
        <v>800000</v>
      </c>
      <c r="R536" s="16">
        <v>28133.477118120001</v>
      </c>
      <c r="S536" s="16">
        <v>1641263.68421052</v>
      </c>
      <c r="T536" s="16">
        <v>1532343.7280701699</v>
      </c>
      <c r="U536" s="16">
        <v>108919.95614035</v>
      </c>
      <c r="V536" s="16">
        <v>6.6363471749356598E-2</v>
      </c>
      <c r="W536" s="16">
        <v>879863.60218233801</v>
      </c>
      <c r="X536" s="16">
        <v>713688.15802031499</v>
      </c>
      <c r="Y536" s="16">
        <v>166175.444162022</v>
      </c>
      <c r="Z536" s="16">
        <v>0.18886500560979499</v>
      </c>
      <c r="AA536" s="16">
        <v>595617.5</v>
      </c>
      <c r="AB536" s="16">
        <v>565575.48245613999</v>
      </c>
      <c r="AC536" s="16">
        <v>30042.017543859602</v>
      </c>
      <c r="AD536" s="16">
        <v>5.0438440012020497E-2</v>
      </c>
      <c r="AE536" s="16">
        <v>267658.23928813101</v>
      </c>
      <c r="AF536" s="16">
        <v>219086.376544992</v>
      </c>
      <c r="AG536" s="16">
        <v>48571.8627431391</v>
      </c>
      <c r="AH536" s="16">
        <v>0.18146970880598201</v>
      </c>
      <c r="AI536" s="16">
        <v>-116461.032956097</v>
      </c>
      <c r="AJ536" s="16">
        <v>-234064.61437498001</v>
      </c>
      <c r="AK536" s="16">
        <v>267658.23928813101</v>
      </c>
      <c r="AL536" s="16">
        <v>267658.23928813101</v>
      </c>
      <c r="AM536" s="16">
        <v>267658.23928813101</v>
      </c>
      <c r="AN536" s="16">
        <v>267658.23928813101</v>
      </c>
      <c r="AO536" s="16">
        <v>267658.23928813101</v>
      </c>
      <c r="AP536" s="16">
        <v>267658.23928813101</v>
      </c>
      <c r="AQ536" s="16">
        <v>267658.23928813101</v>
      </c>
      <c r="AR536" s="16">
        <v>267658.23928813101</v>
      </c>
      <c r="AS536" s="16">
        <v>267658.23928813101</v>
      </c>
      <c r="AT536" s="16">
        <v>267658.23928813101</v>
      </c>
      <c r="AU536" s="16">
        <v>595617.5</v>
      </c>
      <c r="AV536" s="16">
        <v>595617.5</v>
      </c>
      <c r="AW536" s="16">
        <v>595617.5</v>
      </c>
      <c r="AX536" s="16">
        <v>595617.5</v>
      </c>
      <c r="AY536" s="16">
        <v>595617.5</v>
      </c>
      <c r="AZ536" s="16">
        <v>595617.5</v>
      </c>
      <c r="BA536" s="16">
        <v>595617.5</v>
      </c>
      <c r="BB536" s="16">
        <v>595617.5</v>
      </c>
      <c r="BC536" s="16">
        <v>595617.5</v>
      </c>
      <c r="BD536" s="16">
        <v>595617.5</v>
      </c>
    </row>
    <row r="537" spans="1:56" x14ac:dyDescent="0.25">
      <c r="A537" s="16" t="s">
        <v>676</v>
      </c>
      <c r="B537" s="16">
        <v>13466</v>
      </c>
      <c r="C537" s="16">
        <v>0</v>
      </c>
      <c r="D537" s="16">
        <v>0</v>
      </c>
      <c r="E537" s="16">
        <v>0</v>
      </c>
      <c r="F537" s="16">
        <v>0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 t="s">
        <v>797</v>
      </c>
      <c r="N537" s="16" t="s">
        <v>806</v>
      </c>
      <c r="O537" s="16" t="s">
        <v>3</v>
      </c>
      <c r="P537" s="16">
        <v>13466</v>
      </c>
      <c r="Q537" s="16">
        <v>800000</v>
      </c>
      <c r="R537" s="16">
        <v>28133.477118120001</v>
      </c>
      <c r="S537" s="16">
        <v>1012492.01754385</v>
      </c>
      <c r="T537" s="16">
        <v>1005310.13157894</v>
      </c>
      <c r="U537" s="16">
        <v>7181.8859649121296</v>
      </c>
      <c r="V537" s="16">
        <v>7.0932766288214402E-3</v>
      </c>
      <c r="W537" s="16">
        <v>1619472.54935497</v>
      </c>
      <c r="X537" s="16">
        <v>1593798.0868921999</v>
      </c>
      <c r="Y537" s="16">
        <v>25674.462462774402</v>
      </c>
      <c r="Z537" s="16">
        <v>1.5853595340656002E-2</v>
      </c>
      <c r="AA537" s="16">
        <v>331689.122807017</v>
      </c>
      <c r="AB537" s="16">
        <v>326030.17543859599</v>
      </c>
      <c r="AC537" s="16">
        <v>5658.9473684210097</v>
      </c>
      <c r="AD537" s="16">
        <v>1.7060997721391899E-2</v>
      </c>
      <c r="AE537" s="16">
        <v>407376.09737674199</v>
      </c>
      <c r="AF537" s="16">
        <v>384502.66308201698</v>
      </c>
      <c r="AG537" s="16">
        <v>22873.434294725499</v>
      </c>
      <c r="AH537" s="16">
        <v>5.6148199273390702E-2</v>
      </c>
      <c r="AI537" s="16">
        <v>-128471.014655345</v>
      </c>
      <c r="AJ537" s="16">
        <v>-131272.042823394</v>
      </c>
      <c r="AK537" s="16">
        <v>407376.09737674199</v>
      </c>
      <c r="AL537" s="16">
        <v>407376.09737674199</v>
      </c>
      <c r="AM537" s="16">
        <v>407376.09737674199</v>
      </c>
      <c r="AN537" s="16">
        <v>407376.09737674199</v>
      </c>
      <c r="AO537" s="16">
        <v>407376.09737674199</v>
      </c>
      <c r="AP537" s="16">
        <v>407376.09737674199</v>
      </c>
      <c r="AQ537" s="16">
        <v>407376.09737674199</v>
      </c>
      <c r="AR537" s="16">
        <v>407376.09737674199</v>
      </c>
      <c r="AS537" s="16">
        <v>407376.09737674199</v>
      </c>
      <c r="AT537" s="16">
        <v>407376.09737674199</v>
      </c>
      <c r="AU537" s="16">
        <v>331689.122807017</v>
      </c>
      <c r="AV537" s="16">
        <v>331689.122807017</v>
      </c>
      <c r="AW537" s="16">
        <v>331689.122807017</v>
      </c>
      <c r="AX537" s="16">
        <v>331689.122807017</v>
      </c>
      <c r="AY537" s="16">
        <v>331689.122807017</v>
      </c>
      <c r="AZ537" s="16">
        <v>331689.122807017</v>
      </c>
      <c r="BA537" s="16">
        <v>331689.122807017</v>
      </c>
      <c r="BB537" s="16">
        <v>331689.122807017</v>
      </c>
      <c r="BC537" s="16">
        <v>331689.122807017</v>
      </c>
      <c r="BD537" s="16">
        <v>331689.122807017</v>
      </c>
    </row>
    <row r="538" spans="1:56" x14ac:dyDescent="0.25">
      <c r="A538" s="16" t="s">
        <v>677</v>
      </c>
      <c r="B538" s="16">
        <v>13467</v>
      </c>
      <c r="C538" s="16">
        <v>0</v>
      </c>
      <c r="D538" s="16">
        <v>0</v>
      </c>
      <c r="E538" s="16">
        <v>0</v>
      </c>
      <c r="F538" s="16">
        <v>0</v>
      </c>
      <c r="G538" s="16">
        <v>0</v>
      </c>
      <c r="H538" s="16">
        <v>0</v>
      </c>
      <c r="I538" s="16">
        <v>0</v>
      </c>
      <c r="J538" s="16">
        <v>0</v>
      </c>
      <c r="K538" s="16">
        <v>0</v>
      </c>
      <c r="L538" s="16">
        <v>0</v>
      </c>
      <c r="M538" s="16" t="s">
        <v>797</v>
      </c>
      <c r="N538" s="16" t="s">
        <v>806</v>
      </c>
      <c r="O538" s="16" t="s">
        <v>3</v>
      </c>
      <c r="P538" s="16">
        <v>13467</v>
      </c>
      <c r="Q538" s="16">
        <v>800000</v>
      </c>
      <c r="R538" s="16">
        <v>28133.477118120001</v>
      </c>
      <c r="S538" s="16">
        <v>703500.26315789495</v>
      </c>
      <c r="T538" s="16">
        <v>703500.26315789495</v>
      </c>
      <c r="U538" s="16">
        <v>0</v>
      </c>
      <c r="V538" s="16">
        <v>0</v>
      </c>
      <c r="W538" s="16">
        <v>2418403.4191338299</v>
      </c>
      <c r="X538" s="16">
        <v>2418403.4191338299</v>
      </c>
      <c r="Y538" s="16">
        <v>0</v>
      </c>
      <c r="Z538" s="16">
        <v>0</v>
      </c>
      <c r="AA538" s="16">
        <v>136419.73684210499</v>
      </c>
      <c r="AB538" s="16">
        <v>136419.73684210499</v>
      </c>
      <c r="AC538" s="16">
        <v>0</v>
      </c>
      <c r="AD538" s="16">
        <v>0</v>
      </c>
      <c r="AE538" s="16">
        <v>83825.080713371499</v>
      </c>
      <c r="AF538" s="16">
        <v>83825.080713371499</v>
      </c>
      <c r="AG538" s="16">
        <v>0</v>
      </c>
      <c r="AH538" s="16">
        <v>0</v>
      </c>
      <c r="AI538" s="16">
        <v>-137693.47711812</v>
      </c>
      <c r="AJ538" s="16">
        <v>-137693.47711812</v>
      </c>
      <c r="AK538" s="16">
        <v>83825.080713371499</v>
      </c>
      <c r="AL538" s="16">
        <v>83825.080713371499</v>
      </c>
      <c r="AM538" s="16">
        <v>83825.080713371499</v>
      </c>
      <c r="AN538" s="16">
        <v>83825.080713371499</v>
      </c>
      <c r="AO538" s="16">
        <v>83825.080713371499</v>
      </c>
      <c r="AP538" s="16">
        <v>83825.080713371499</v>
      </c>
      <c r="AQ538" s="16">
        <v>83825.080713371499</v>
      </c>
      <c r="AR538" s="16">
        <v>83825.080713371499</v>
      </c>
      <c r="AS538" s="16">
        <v>83825.080713371499</v>
      </c>
      <c r="AT538" s="16">
        <v>83825.080713371499</v>
      </c>
      <c r="AU538" s="16">
        <v>136419.73684210499</v>
      </c>
      <c r="AV538" s="16">
        <v>136419.73684210499</v>
      </c>
      <c r="AW538" s="16">
        <v>136419.73684210499</v>
      </c>
      <c r="AX538" s="16">
        <v>136419.73684210499</v>
      </c>
      <c r="AY538" s="16">
        <v>136419.73684210499</v>
      </c>
      <c r="AZ538" s="16">
        <v>136419.73684210499</v>
      </c>
      <c r="BA538" s="16">
        <v>136419.73684210499</v>
      </c>
      <c r="BB538" s="16">
        <v>136419.73684210499</v>
      </c>
      <c r="BC538" s="16">
        <v>136419.73684210499</v>
      </c>
      <c r="BD538" s="16">
        <v>136419.73684210499</v>
      </c>
    </row>
    <row r="539" spans="1:56" x14ac:dyDescent="0.25">
      <c r="A539" s="16" t="s">
        <v>224</v>
      </c>
      <c r="B539" s="16">
        <v>13469</v>
      </c>
      <c r="C539" s="16">
        <v>0</v>
      </c>
      <c r="D539" s="16">
        <v>0</v>
      </c>
      <c r="E539" s="16">
        <v>0</v>
      </c>
      <c r="F539" s="16">
        <v>0</v>
      </c>
      <c r="G539" s="16">
        <v>0</v>
      </c>
      <c r="H539" s="16">
        <v>0</v>
      </c>
      <c r="I539" s="16">
        <v>0</v>
      </c>
      <c r="J539" s="16">
        <v>0</v>
      </c>
      <c r="K539" s="16">
        <v>0</v>
      </c>
      <c r="L539" s="16">
        <v>0</v>
      </c>
      <c r="M539" s="16" t="s">
        <v>797</v>
      </c>
      <c r="N539" s="16" t="s">
        <v>806</v>
      </c>
      <c r="O539" s="16" t="s">
        <v>3</v>
      </c>
      <c r="P539" s="16">
        <v>13469</v>
      </c>
      <c r="Q539" s="16">
        <v>800000</v>
      </c>
      <c r="R539" s="16">
        <v>30009.042259328002</v>
      </c>
      <c r="S539" s="16">
        <v>7618823.7719298098</v>
      </c>
      <c r="T539" s="16">
        <v>4070142.1052631498</v>
      </c>
      <c r="U539" s="16">
        <v>3548681.66666666</v>
      </c>
      <c r="V539" s="16">
        <v>0.46577815328149902</v>
      </c>
      <c r="W539" s="16">
        <v>8674922.6771613099</v>
      </c>
      <c r="X539" s="16">
        <v>4261965.6557196202</v>
      </c>
      <c r="Y539" s="16">
        <v>4412957.0214416897</v>
      </c>
      <c r="Z539" s="16">
        <v>0.50870274994609299</v>
      </c>
      <c r="AA539" s="16">
        <v>5826500</v>
      </c>
      <c r="AB539" s="16">
        <v>2596013.1578947301</v>
      </c>
      <c r="AC539" s="16">
        <v>3230486.8421052601</v>
      </c>
      <c r="AD539" s="16">
        <v>0.55444723969883503</v>
      </c>
      <c r="AE539" s="16">
        <v>6663311.3616389502</v>
      </c>
      <c r="AF539" s="16">
        <v>2925640.9981695102</v>
      </c>
      <c r="AG539" s="16">
        <v>3737670.36346944</v>
      </c>
      <c r="AH539" s="16">
        <v>0.560932869652078</v>
      </c>
      <c r="AI539" s="16">
        <v>4105314.9791823602</v>
      </c>
      <c r="AJ539" s="16">
        <v>3430028.3212101101</v>
      </c>
      <c r="AK539" s="16">
        <v>6663311.3616389502</v>
      </c>
      <c r="AL539" s="16">
        <v>6663311.3616389502</v>
      </c>
      <c r="AM539" s="16">
        <v>6663311.3616389502</v>
      </c>
      <c r="AN539" s="16">
        <v>6663311.3616389502</v>
      </c>
      <c r="AO539" s="16">
        <v>6663311.3616389502</v>
      </c>
      <c r="AP539" s="16">
        <v>6663311.3616389502</v>
      </c>
      <c r="AQ539" s="16">
        <v>6663311.3616389502</v>
      </c>
      <c r="AR539" s="16">
        <v>6663311.3616389502</v>
      </c>
      <c r="AS539" s="16">
        <v>6663311.3616389502</v>
      </c>
      <c r="AT539" s="16">
        <v>6663311.3616389502</v>
      </c>
      <c r="AU539" s="16">
        <v>5826500</v>
      </c>
      <c r="AV539" s="16">
        <v>5826500</v>
      </c>
      <c r="AW539" s="16">
        <v>5826500</v>
      </c>
      <c r="AX539" s="16">
        <v>5826500</v>
      </c>
      <c r="AY539" s="16">
        <v>5826500</v>
      </c>
      <c r="AZ539" s="16">
        <v>5826500</v>
      </c>
      <c r="BA539" s="16">
        <v>5826500</v>
      </c>
      <c r="BB539" s="16">
        <v>5826500</v>
      </c>
      <c r="BC539" s="16">
        <v>5826500</v>
      </c>
      <c r="BD539" s="16">
        <v>5826500</v>
      </c>
    </row>
    <row r="540" spans="1:56" x14ac:dyDescent="0.25">
      <c r="A540" s="16" t="s">
        <v>184</v>
      </c>
      <c r="B540" s="16">
        <v>13470</v>
      </c>
      <c r="C540" s="16">
        <v>0</v>
      </c>
      <c r="D540" s="16">
        <v>0</v>
      </c>
      <c r="E540" s="16">
        <v>0</v>
      </c>
      <c r="F540" s="16">
        <v>0</v>
      </c>
      <c r="G540" s="16">
        <v>0</v>
      </c>
      <c r="H540" s="16">
        <v>0</v>
      </c>
      <c r="I540" s="16">
        <v>0</v>
      </c>
      <c r="J540" s="16">
        <v>0</v>
      </c>
      <c r="K540" s="16">
        <v>0</v>
      </c>
      <c r="L540" s="16">
        <v>0</v>
      </c>
      <c r="M540" s="16" t="s">
        <v>797</v>
      </c>
      <c r="N540" s="16" t="s">
        <v>806</v>
      </c>
      <c r="O540" s="16" t="s">
        <v>3</v>
      </c>
      <c r="P540" s="16">
        <v>13470</v>
      </c>
      <c r="Q540" s="16">
        <v>800000</v>
      </c>
      <c r="R540" s="16">
        <v>90027.126777983896</v>
      </c>
      <c r="S540" s="16">
        <v>24172055.1315789</v>
      </c>
      <c r="T540" s="16">
        <v>7346590.3947368404</v>
      </c>
      <c r="U540" s="16">
        <v>16825464.7368421</v>
      </c>
      <c r="V540" s="16">
        <v>0.69607092343840105</v>
      </c>
      <c r="W540" s="16">
        <v>12437098.250851899</v>
      </c>
      <c r="X540" s="16">
        <v>3514485.1914853998</v>
      </c>
      <c r="Y540" s="16">
        <v>8922613.0593665596</v>
      </c>
      <c r="Z540" s="16">
        <v>0.71741919854619896</v>
      </c>
      <c r="AA540" s="16">
        <v>16829827.938596498</v>
      </c>
      <c r="AB540" s="16">
        <v>3784548.1140350802</v>
      </c>
      <c r="AC540" s="16">
        <v>13045279.8245614</v>
      </c>
      <c r="AD540" s="16">
        <v>0.77512853204186105</v>
      </c>
      <c r="AE540" s="16">
        <v>6374903.9034955604</v>
      </c>
      <c r="AF540" s="16">
        <v>1488905.6223927999</v>
      </c>
      <c r="AG540" s="16">
        <v>4885998.2811027598</v>
      </c>
      <c r="AH540" s="16">
        <v>0.76644265624515595</v>
      </c>
      <c r="AI540" s="16">
        <v>8009336.9325885801</v>
      </c>
      <c r="AJ540" s="16">
        <v>3972722.15432477</v>
      </c>
      <c r="AK540" s="16">
        <v>6374903.9034955604</v>
      </c>
      <c r="AL540" s="16">
        <v>6374903.9034955604</v>
      </c>
      <c r="AM540" s="16">
        <v>6374903.9034955604</v>
      </c>
      <c r="AN540" s="16">
        <v>6374903.9034955604</v>
      </c>
      <c r="AO540" s="16">
        <v>6374903.9034955604</v>
      </c>
      <c r="AP540" s="16">
        <v>6374903.9034955604</v>
      </c>
      <c r="AQ540" s="16">
        <v>6374903.9034955604</v>
      </c>
      <c r="AR540" s="16">
        <v>6374903.9034955604</v>
      </c>
      <c r="AS540" s="16">
        <v>6374903.9034955604</v>
      </c>
      <c r="AT540" s="16">
        <v>6374903.9034955604</v>
      </c>
      <c r="AU540" s="16">
        <v>16829827.938596498</v>
      </c>
      <c r="AV540" s="16">
        <v>16829827.938596498</v>
      </c>
      <c r="AW540" s="16">
        <v>16829827.938596498</v>
      </c>
      <c r="AX540" s="16">
        <v>16829827.938596498</v>
      </c>
      <c r="AY540" s="16">
        <v>16829827.938596498</v>
      </c>
      <c r="AZ540" s="16">
        <v>16829827.938596498</v>
      </c>
      <c r="BA540" s="16">
        <v>16829827.938596498</v>
      </c>
      <c r="BB540" s="16">
        <v>16829827.938596498</v>
      </c>
      <c r="BC540" s="16">
        <v>16829827.938596498</v>
      </c>
      <c r="BD540" s="16">
        <v>16829827.938596498</v>
      </c>
    </row>
    <row r="541" spans="1:56" x14ac:dyDescent="0.25">
      <c r="A541" s="16" t="s">
        <v>270</v>
      </c>
      <c r="B541" s="16">
        <v>13471</v>
      </c>
      <c r="C541" s="16">
        <v>0</v>
      </c>
      <c r="D541" s="16">
        <v>0</v>
      </c>
      <c r="E541" s="16">
        <v>0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 t="s">
        <v>797</v>
      </c>
      <c r="N541" s="16" t="s">
        <v>806</v>
      </c>
      <c r="O541" s="16" t="s">
        <v>3</v>
      </c>
      <c r="P541" s="16">
        <v>13471</v>
      </c>
      <c r="Q541" s="16">
        <v>800000</v>
      </c>
      <c r="R541" s="16">
        <v>39386.867965367899</v>
      </c>
      <c r="S541" s="16">
        <v>14061281.842105201</v>
      </c>
      <c r="T541" s="16">
        <v>9339305.2631578892</v>
      </c>
      <c r="U541" s="16">
        <v>4721976.5789473699</v>
      </c>
      <c r="V541" s="16">
        <v>0.33581409091792902</v>
      </c>
      <c r="W541" s="16">
        <v>8181153.28902552</v>
      </c>
      <c r="X541" s="16">
        <v>5165587.5590104796</v>
      </c>
      <c r="Y541" s="16">
        <v>3015565.7300150399</v>
      </c>
      <c r="Z541" s="16">
        <v>0.36859909886546499</v>
      </c>
      <c r="AA541" s="16">
        <v>11232203.3771929</v>
      </c>
      <c r="AB541" s="16">
        <v>7387327.4122806899</v>
      </c>
      <c r="AC541" s="16">
        <v>3844875.96491228</v>
      </c>
      <c r="AD541" s="16">
        <v>0.34230825740916598</v>
      </c>
      <c r="AE541" s="16">
        <v>5763556.4130101399</v>
      </c>
      <c r="AF541" s="16">
        <v>3966711.5281360298</v>
      </c>
      <c r="AG541" s="16">
        <v>1796844.8848741001</v>
      </c>
      <c r="AH541" s="16">
        <v>0.31175974625980202</v>
      </c>
      <c r="AI541" s="16">
        <v>2619758.86204967</v>
      </c>
      <c r="AJ541" s="16">
        <v>1401038.0169087299</v>
      </c>
      <c r="AK541" s="16">
        <v>5763556.4130101399</v>
      </c>
      <c r="AL541" s="16">
        <v>5763556.4130101399</v>
      </c>
      <c r="AM541" s="16">
        <v>5763556.4130101399</v>
      </c>
      <c r="AN541" s="16">
        <v>5763556.4130101399</v>
      </c>
      <c r="AO541" s="16">
        <v>5763556.4130101399</v>
      </c>
      <c r="AP541" s="16">
        <v>5763556.4130101399</v>
      </c>
      <c r="AQ541" s="16">
        <v>5763556.4130101399</v>
      </c>
      <c r="AR541" s="16">
        <v>5763556.4130101399</v>
      </c>
      <c r="AS541" s="16">
        <v>5763556.4130101399</v>
      </c>
      <c r="AT541" s="16">
        <v>5763556.4130101399</v>
      </c>
      <c r="AU541" s="16">
        <v>11232203.3771929</v>
      </c>
      <c r="AV541" s="16">
        <v>11232203.3771929</v>
      </c>
      <c r="AW541" s="16">
        <v>11232203.3771929</v>
      </c>
      <c r="AX541" s="16">
        <v>11232203.3771929</v>
      </c>
      <c r="AY541" s="16">
        <v>11232203.3771929</v>
      </c>
      <c r="AZ541" s="16">
        <v>11232203.3771929</v>
      </c>
      <c r="BA541" s="16">
        <v>11232203.3771929</v>
      </c>
      <c r="BB541" s="16">
        <v>11232203.3771929</v>
      </c>
      <c r="BC541" s="16">
        <v>11232203.3771929</v>
      </c>
      <c r="BD541" s="16">
        <v>11232203.3771929</v>
      </c>
    </row>
    <row r="542" spans="1:56" x14ac:dyDescent="0.25">
      <c r="A542" s="16" t="s">
        <v>200</v>
      </c>
      <c r="B542" s="16">
        <v>13479</v>
      </c>
      <c r="C542" s="16">
        <v>0</v>
      </c>
      <c r="D542" s="16">
        <v>0</v>
      </c>
      <c r="E542" s="16">
        <v>0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 t="s">
        <v>797</v>
      </c>
      <c r="N542" s="16" t="s">
        <v>806</v>
      </c>
      <c r="O542" s="16" t="s">
        <v>3</v>
      </c>
      <c r="P542" s="16">
        <v>13479</v>
      </c>
      <c r="Q542" s="16">
        <v>800000</v>
      </c>
      <c r="R542" s="16">
        <v>31884.607400535901</v>
      </c>
      <c r="S542" s="16">
        <v>15933606.491227999</v>
      </c>
      <c r="T542" s="16">
        <v>7497633.9035087703</v>
      </c>
      <c r="U542" s="16">
        <v>8435972.5877192896</v>
      </c>
      <c r="V542" s="16">
        <v>0.52944526980527296</v>
      </c>
      <c r="W542" s="16">
        <v>10382370.689897001</v>
      </c>
      <c r="X542" s="16">
        <v>4563283.3676501196</v>
      </c>
      <c r="Y542" s="16">
        <v>5819087.3222469203</v>
      </c>
      <c r="Z542" s="16">
        <v>0.56047770745744996</v>
      </c>
      <c r="AA542" s="16">
        <v>12195954.166666601</v>
      </c>
      <c r="AB542" s="16">
        <v>5051068.4649122804</v>
      </c>
      <c r="AC542" s="16">
        <v>7144885.70175438</v>
      </c>
      <c r="AD542" s="16">
        <v>0.58584064880158404</v>
      </c>
      <c r="AE542" s="16">
        <v>6483177.8678459702</v>
      </c>
      <c r="AF542" s="16">
        <v>2681792.9731974201</v>
      </c>
      <c r="AG542" s="16">
        <v>3801384.8946485501</v>
      </c>
      <c r="AH542" s="16">
        <v>0.58634592049401102</v>
      </c>
      <c r="AI542" s="16">
        <v>5496668.7148463801</v>
      </c>
      <c r="AJ542" s="16">
        <v>3478966.2872480098</v>
      </c>
      <c r="AK542" s="16">
        <v>6483177.8678459702</v>
      </c>
      <c r="AL542" s="16">
        <v>6483177.8678459702</v>
      </c>
      <c r="AM542" s="16">
        <v>6483177.8678459702</v>
      </c>
      <c r="AN542" s="16">
        <v>6483177.8678459702</v>
      </c>
      <c r="AO542" s="16">
        <v>6483177.8678459702</v>
      </c>
      <c r="AP542" s="16">
        <v>6483177.8678459702</v>
      </c>
      <c r="AQ542" s="16">
        <v>6483177.8678459702</v>
      </c>
      <c r="AR542" s="16">
        <v>6483177.8678459702</v>
      </c>
      <c r="AS542" s="16">
        <v>6483177.8678459702</v>
      </c>
      <c r="AT542" s="16">
        <v>6483177.8678459702</v>
      </c>
      <c r="AU542" s="16">
        <v>12195954.166666601</v>
      </c>
      <c r="AV542" s="16">
        <v>12195954.166666601</v>
      </c>
      <c r="AW542" s="16">
        <v>12195954.166666601</v>
      </c>
      <c r="AX542" s="16">
        <v>12195954.166666601</v>
      </c>
      <c r="AY542" s="16">
        <v>12195954.166666601</v>
      </c>
      <c r="AZ542" s="16">
        <v>12195954.166666601</v>
      </c>
      <c r="BA542" s="16">
        <v>12195954.166666601</v>
      </c>
      <c r="BB542" s="16">
        <v>12195954.166666601</v>
      </c>
      <c r="BC542" s="16">
        <v>12195954.166666601</v>
      </c>
      <c r="BD542" s="16">
        <v>12195954.166666601</v>
      </c>
    </row>
    <row r="543" spans="1:56" x14ac:dyDescent="0.25">
      <c r="A543" s="16" t="s">
        <v>679</v>
      </c>
      <c r="B543" s="16">
        <v>13480</v>
      </c>
      <c r="C543" s="16">
        <v>0</v>
      </c>
      <c r="D543" s="16">
        <v>0</v>
      </c>
      <c r="E543" s="16">
        <v>0</v>
      </c>
      <c r="F543" s="16">
        <v>0</v>
      </c>
      <c r="G543" s="16">
        <v>0</v>
      </c>
      <c r="H543" s="16">
        <v>0</v>
      </c>
      <c r="I543" s="16">
        <v>0</v>
      </c>
      <c r="J543" s="16">
        <v>0</v>
      </c>
      <c r="K543" s="16">
        <v>0</v>
      </c>
      <c r="L543" s="16">
        <v>0</v>
      </c>
      <c r="M543" s="16" t="s">
        <v>797</v>
      </c>
      <c r="N543" s="16" t="s">
        <v>806</v>
      </c>
      <c r="O543" s="16" t="s">
        <v>3</v>
      </c>
      <c r="P543" s="16">
        <v>13480</v>
      </c>
      <c r="Q543" s="16">
        <v>800000</v>
      </c>
      <c r="R543" s="16">
        <v>60018.084518656004</v>
      </c>
      <c r="S543" s="16">
        <v>3573438.1140350802</v>
      </c>
      <c r="T543" s="16">
        <v>2412562.01754385</v>
      </c>
      <c r="U543" s="16">
        <v>1160876.0964912199</v>
      </c>
      <c r="V543" s="16">
        <v>0.324862515998738</v>
      </c>
      <c r="W543" s="16">
        <v>2135837.1406146898</v>
      </c>
      <c r="X543" s="16">
        <v>597836.60326981905</v>
      </c>
      <c r="Y543" s="16">
        <v>1538000.5373448699</v>
      </c>
      <c r="Z543" s="16">
        <v>0.72009260823240395</v>
      </c>
      <c r="AA543" s="16">
        <v>243.50877192982401</v>
      </c>
      <c r="AB543" s="16">
        <v>243.50877192982401</v>
      </c>
      <c r="AC543" s="16">
        <v>0</v>
      </c>
      <c r="AD543" s="16">
        <v>0</v>
      </c>
      <c r="AE543" s="16">
        <v>9.4895271863778898</v>
      </c>
      <c r="AF543" s="16">
        <v>9.4895271863778898</v>
      </c>
      <c r="AG543" s="16">
        <v>0</v>
      </c>
      <c r="AH543" s="16">
        <v>0</v>
      </c>
      <c r="AI543" s="16">
        <v>931980.45282622299</v>
      </c>
      <c r="AJ543" s="16">
        <v>-606020.08451865602</v>
      </c>
      <c r="AK543" s="16">
        <v>9.4895271863778898</v>
      </c>
      <c r="AL543" s="16">
        <v>9.4895271863778898</v>
      </c>
      <c r="AM543" s="16">
        <v>9.4895271863778898</v>
      </c>
      <c r="AN543" s="16">
        <v>9.4895271863778898</v>
      </c>
      <c r="AO543" s="16">
        <v>9.4895271863778898</v>
      </c>
      <c r="AP543" s="16">
        <v>9.4895271863778898</v>
      </c>
      <c r="AQ543" s="16">
        <v>9.4895271863778898</v>
      </c>
      <c r="AR543" s="16">
        <v>9.4895271863778898</v>
      </c>
      <c r="AS543" s="16">
        <v>9.4895271863778898</v>
      </c>
      <c r="AT543" s="16">
        <v>9.4895271863778898</v>
      </c>
      <c r="AU543" s="16">
        <v>243.50877192982401</v>
      </c>
      <c r="AV543" s="16">
        <v>243.50877192982401</v>
      </c>
      <c r="AW543" s="16">
        <v>243.50877192982401</v>
      </c>
      <c r="AX543" s="16">
        <v>243.50877192982401</v>
      </c>
      <c r="AY543" s="16">
        <v>243.50877192982401</v>
      </c>
      <c r="AZ543" s="16">
        <v>243.50877192982401</v>
      </c>
      <c r="BA543" s="16">
        <v>243.50877192982401</v>
      </c>
      <c r="BB543" s="16">
        <v>243.50877192982401</v>
      </c>
      <c r="BC543" s="16">
        <v>243.50877192982401</v>
      </c>
      <c r="BD543" s="16">
        <v>243.50877192982401</v>
      </c>
    </row>
    <row r="544" spans="1:56" x14ac:dyDescent="0.25">
      <c r="A544" s="16" t="s">
        <v>682</v>
      </c>
      <c r="B544" s="16">
        <v>13485</v>
      </c>
      <c r="C544" s="16">
        <v>0</v>
      </c>
      <c r="D544" s="16">
        <v>0</v>
      </c>
      <c r="E544" s="16">
        <v>0</v>
      </c>
      <c r="F544" s="16">
        <v>0</v>
      </c>
      <c r="G544" s="16">
        <v>0</v>
      </c>
      <c r="H544" s="16">
        <v>0</v>
      </c>
      <c r="I544" s="16">
        <v>0</v>
      </c>
      <c r="J544" s="16">
        <v>0</v>
      </c>
      <c r="K544" s="16">
        <v>0</v>
      </c>
      <c r="L544" s="16">
        <v>0</v>
      </c>
      <c r="M544" s="16" t="s">
        <v>797</v>
      </c>
      <c r="N544" s="16" t="s">
        <v>806</v>
      </c>
      <c r="O544" s="16" t="s">
        <v>3</v>
      </c>
      <c r="P544" s="16">
        <v>13485</v>
      </c>
      <c r="Q544" s="16">
        <v>800000</v>
      </c>
      <c r="R544" s="16">
        <v>33760.172541743901</v>
      </c>
      <c r="S544" s="16">
        <v>4015785.1754385899</v>
      </c>
      <c r="T544" s="16">
        <v>3054901.3596491199</v>
      </c>
      <c r="U544" s="16">
        <v>960883.81578947406</v>
      </c>
      <c r="V544" s="16">
        <v>0.23927669778414501</v>
      </c>
      <c r="W544" s="16">
        <v>4058187.5925686299</v>
      </c>
      <c r="X544" s="16">
        <v>2698905.66935748</v>
      </c>
      <c r="Y544" s="16">
        <v>1359281.9232111501</v>
      </c>
      <c r="Z544" s="16">
        <v>0.33494802598585399</v>
      </c>
      <c r="AA544" s="16">
        <v>25790.4385964912</v>
      </c>
      <c r="AB544" s="16">
        <v>25790.4385964912</v>
      </c>
      <c r="AC544" s="16">
        <v>0</v>
      </c>
      <c r="AD544" s="16">
        <v>0</v>
      </c>
      <c r="AE544" s="16">
        <v>1913.30377672334</v>
      </c>
      <c r="AF544" s="16">
        <v>1913.30377672334</v>
      </c>
      <c r="AG544" s="16">
        <v>0</v>
      </c>
      <c r="AH544" s="16">
        <v>0</v>
      </c>
      <c r="AI544" s="16">
        <v>1018998.7506694</v>
      </c>
      <c r="AJ544" s="16">
        <v>-340283.17254174402</v>
      </c>
      <c r="AK544" s="16">
        <v>1913.30377672334</v>
      </c>
      <c r="AL544" s="16">
        <v>1913.30377672334</v>
      </c>
      <c r="AM544" s="16">
        <v>1913.30377672334</v>
      </c>
      <c r="AN544" s="16">
        <v>1913.30377672334</v>
      </c>
      <c r="AO544" s="16">
        <v>1913.30377672334</v>
      </c>
      <c r="AP544" s="16">
        <v>1913.30377672334</v>
      </c>
      <c r="AQ544" s="16">
        <v>1913.30377672334</v>
      </c>
      <c r="AR544" s="16">
        <v>1913.30377672334</v>
      </c>
      <c r="AS544" s="16">
        <v>1913.30377672334</v>
      </c>
      <c r="AT544" s="16">
        <v>1913.30377672334</v>
      </c>
      <c r="AU544" s="16">
        <v>25790.4385964912</v>
      </c>
      <c r="AV544" s="16">
        <v>25790.4385964912</v>
      </c>
      <c r="AW544" s="16">
        <v>25790.4385964912</v>
      </c>
      <c r="AX544" s="16">
        <v>25790.4385964912</v>
      </c>
      <c r="AY544" s="16">
        <v>25790.4385964912</v>
      </c>
      <c r="AZ544" s="16">
        <v>25790.4385964912</v>
      </c>
      <c r="BA544" s="16">
        <v>25790.4385964912</v>
      </c>
      <c r="BB544" s="16">
        <v>25790.4385964912</v>
      </c>
      <c r="BC544" s="16">
        <v>25790.4385964912</v>
      </c>
      <c r="BD544" s="16">
        <v>25790.4385964912</v>
      </c>
    </row>
    <row r="545" spans="1:56" x14ac:dyDescent="0.25">
      <c r="A545" s="16" t="s">
        <v>531</v>
      </c>
      <c r="B545" s="16">
        <v>13492</v>
      </c>
      <c r="C545" s="16">
        <v>0</v>
      </c>
      <c r="D545" s="16">
        <v>0</v>
      </c>
      <c r="E545" s="16">
        <v>0</v>
      </c>
      <c r="F545" s="16">
        <v>0</v>
      </c>
      <c r="G545" s="16">
        <v>0</v>
      </c>
      <c r="H545" s="16">
        <v>0</v>
      </c>
      <c r="I545" s="16">
        <v>0</v>
      </c>
      <c r="J545" s="16">
        <v>0</v>
      </c>
      <c r="K545" s="16">
        <v>0</v>
      </c>
      <c r="L545" s="16">
        <v>0</v>
      </c>
      <c r="M545" s="16" t="s">
        <v>797</v>
      </c>
      <c r="N545" s="16" t="s">
        <v>806</v>
      </c>
      <c r="O545" s="16" t="s">
        <v>3</v>
      </c>
      <c r="P545" s="16">
        <v>13492</v>
      </c>
      <c r="Q545" s="16">
        <v>800000</v>
      </c>
      <c r="R545" s="16">
        <v>30009.042259328002</v>
      </c>
      <c r="S545" s="16">
        <v>3676521.4912280701</v>
      </c>
      <c r="T545" s="16">
        <v>3245108.68421053</v>
      </c>
      <c r="U545" s="16">
        <v>431412.80701754201</v>
      </c>
      <c r="V545" s="16">
        <v>0.117342658827607</v>
      </c>
      <c r="W545" s="16">
        <v>3217532.51042559</v>
      </c>
      <c r="X545" s="16">
        <v>1856380.0364729499</v>
      </c>
      <c r="Y545" s="16">
        <v>1361152.4739526301</v>
      </c>
      <c r="Z545" s="16">
        <v>0.42304233742539299</v>
      </c>
      <c r="AA545" s="16">
        <v>166356.49122806999</v>
      </c>
      <c r="AB545" s="16">
        <v>140998.596491228</v>
      </c>
      <c r="AC545" s="16">
        <v>25357.8947368421</v>
      </c>
      <c r="AD545" s="16">
        <v>0.15243105062896001</v>
      </c>
      <c r="AE545" s="16">
        <v>96272.274631983004</v>
      </c>
      <c r="AF545" s="16">
        <v>44210.764534967399</v>
      </c>
      <c r="AG545" s="16">
        <v>52061.510097015504</v>
      </c>
      <c r="AH545" s="16">
        <v>0.54077365779534603</v>
      </c>
      <c r="AI545" s="16">
        <v>1053703.4316932999</v>
      </c>
      <c r="AJ545" s="16">
        <v>-255387.53216231201</v>
      </c>
      <c r="AK545" s="16">
        <v>96272.274631983004</v>
      </c>
      <c r="AL545" s="16">
        <v>96272.274631983004</v>
      </c>
      <c r="AM545" s="16">
        <v>96272.274631983004</v>
      </c>
      <c r="AN545" s="16">
        <v>96272.274631983004</v>
      </c>
      <c r="AO545" s="16">
        <v>96272.274631983004</v>
      </c>
      <c r="AP545" s="16">
        <v>96272.274631983004</v>
      </c>
      <c r="AQ545" s="16">
        <v>96272.274631983004</v>
      </c>
      <c r="AR545" s="16">
        <v>96272.274631983004</v>
      </c>
      <c r="AS545" s="16">
        <v>96272.274631983004</v>
      </c>
      <c r="AT545" s="16">
        <v>96272.274631983004</v>
      </c>
      <c r="AU545" s="16">
        <v>166356.49122806999</v>
      </c>
      <c r="AV545" s="16">
        <v>166356.49122806999</v>
      </c>
      <c r="AW545" s="16">
        <v>166356.49122806999</v>
      </c>
      <c r="AX545" s="16">
        <v>166356.49122806999</v>
      </c>
      <c r="AY545" s="16">
        <v>166356.49122806999</v>
      </c>
      <c r="AZ545" s="16">
        <v>166356.49122806999</v>
      </c>
      <c r="BA545" s="16">
        <v>166356.49122806999</v>
      </c>
      <c r="BB545" s="16">
        <v>166356.49122806999</v>
      </c>
      <c r="BC545" s="16">
        <v>166356.49122806999</v>
      </c>
      <c r="BD545" s="16">
        <v>166356.49122806999</v>
      </c>
    </row>
    <row r="546" spans="1:56" x14ac:dyDescent="0.25">
      <c r="A546" s="16" t="s">
        <v>570</v>
      </c>
      <c r="B546" s="16">
        <v>13494</v>
      </c>
      <c r="C546" s="16">
        <v>0</v>
      </c>
      <c r="D546" s="16">
        <v>0</v>
      </c>
      <c r="E546" s="16">
        <v>0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 t="s">
        <v>797</v>
      </c>
      <c r="N546" s="16" t="s">
        <v>806</v>
      </c>
      <c r="O546" s="16" t="s">
        <v>3</v>
      </c>
      <c r="P546" s="16">
        <v>13494</v>
      </c>
      <c r="Q546" s="16">
        <v>800000</v>
      </c>
      <c r="R546" s="16">
        <v>28133.477118120001</v>
      </c>
      <c r="S546" s="16">
        <v>956825.83333333302</v>
      </c>
      <c r="T546" s="16">
        <v>890014.429824561</v>
      </c>
      <c r="U546" s="16">
        <v>66811.403508771895</v>
      </c>
      <c r="V546" s="16">
        <v>6.9826086609741905E-2</v>
      </c>
      <c r="W546" s="16">
        <v>758540.72831431997</v>
      </c>
      <c r="X546" s="16">
        <v>653565.36043325998</v>
      </c>
      <c r="Y546" s="16">
        <v>104975.36788106</v>
      </c>
      <c r="Z546" s="16">
        <v>0.138391208227333</v>
      </c>
      <c r="AA546" s="16">
        <v>49631.578947368398</v>
      </c>
      <c r="AB546" s="16">
        <v>42631.578947368398</v>
      </c>
      <c r="AC546" s="16">
        <v>7000</v>
      </c>
      <c r="AD546" s="16">
        <v>0.14103923647932101</v>
      </c>
      <c r="AE546" s="16">
        <v>55517.8309855146</v>
      </c>
      <c r="AF546" s="16">
        <v>46301.003709256503</v>
      </c>
      <c r="AG546" s="16">
        <v>9216.8272762581091</v>
      </c>
      <c r="AH546" s="16">
        <v>0.16601562259633099</v>
      </c>
      <c r="AI546" s="16">
        <v>-63229.109237059703</v>
      </c>
      <c r="AJ546" s="16">
        <v>-158987.64984186101</v>
      </c>
      <c r="AK546" s="16">
        <v>55517.8309855146</v>
      </c>
      <c r="AL546" s="16">
        <v>55517.8309855146</v>
      </c>
      <c r="AM546" s="16">
        <v>55517.8309855146</v>
      </c>
      <c r="AN546" s="16">
        <v>55517.8309855146</v>
      </c>
      <c r="AO546" s="16">
        <v>55517.8309855146</v>
      </c>
      <c r="AP546" s="16">
        <v>55517.8309855146</v>
      </c>
      <c r="AQ546" s="16">
        <v>55517.8309855146</v>
      </c>
      <c r="AR546" s="16">
        <v>55517.8309855146</v>
      </c>
      <c r="AS546" s="16">
        <v>55517.8309855146</v>
      </c>
      <c r="AT546" s="16">
        <v>55517.8309855146</v>
      </c>
      <c r="AU546" s="16">
        <v>49631.578947368398</v>
      </c>
      <c r="AV546" s="16">
        <v>49631.578947368398</v>
      </c>
      <c r="AW546" s="16">
        <v>49631.578947368398</v>
      </c>
      <c r="AX546" s="16">
        <v>49631.578947368398</v>
      </c>
      <c r="AY546" s="16">
        <v>49631.578947368398</v>
      </c>
      <c r="AZ546" s="16">
        <v>49631.578947368398</v>
      </c>
      <c r="BA546" s="16">
        <v>49631.578947368398</v>
      </c>
      <c r="BB546" s="16">
        <v>49631.578947368398</v>
      </c>
      <c r="BC546" s="16">
        <v>49631.578947368398</v>
      </c>
      <c r="BD546" s="16">
        <v>49631.578947368398</v>
      </c>
    </row>
    <row r="547" spans="1:56" x14ac:dyDescent="0.25">
      <c r="A547" s="16" t="s">
        <v>384</v>
      </c>
      <c r="B547" s="16">
        <v>13495</v>
      </c>
      <c r="C547" s="16">
        <v>0</v>
      </c>
      <c r="D547" s="16">
        <v>0</v>
      </c>
      <c r="E547" s="16">
        <v>0</v>
      </c>
      <c r="F547" s="16">
        <v>0</v>
      </c>
      <c r="G547" s="16">
        <v>0</v>
      </c>
      <c r="H547" s="16">
        <v>0</v>
      </c>
      <c r="I547" s="16">
        <v>0</v>
      </c>
      <c r="J547" s="16">
        <v>0</v>
      </c>
      <c r="K547" s="16">
        <v>0</v>
      </c>
      <c r="L547" s="16">
        <v>0</v>
      </c>
      <c r="M547" s="16" t="s">
        <v>797</v>
      </c>
      <c r="N547" s="16" t="s">
        <v>806</v>
      </c>
      <c r="O547" s="16" t="s">
        <v>3</v>
      </c>
      <c r="P547" s="16">
        <v>13495</v>
      </c>
      <c r="Q547" s="16">
        <v>800000</v>
      </c>
      <c r="R547" s="16">
        <v>28133.477118120001</v>
      </c>
      <c r="S547" s="16">
        <v>9369343.1140350904</v>
      </c>
      <c r="T547" s="16">
        <v>8361631.5789473699</v>
      </c>
      <c r="U547" s="16">
        <v>1007711.53508771</v>
      </c>
      <c r="V547" s="16">
        <v>0.107554128696406</v>
      </c>
      <c r="W547" s="16">
        <v>6802691.5171103999</v>
      </c>
      <c r="X547" s="16">
        <v>4504633.3146398095</v>
      </c>
      <c r="Y547" s="16">
        <v>2298058.2024705899</v>
      </c>
      <c r="Z547" s="16">
        <v>0.33781602424428903</v>
      </c>
      <c r="AA547" s="16">
        <v>3825592.0175438598</v>
      </c>
      <c r="AB547" s="16">
        <v>3804336.5789473602</v>
      </c>
      <c r="AC547" s="16">
        <v>21255.438596491698</v>
      </c>
      <c r="AD547" s="16">
        <v>5.5561174581648899E-3</v>
      </c>
      <c r="AE547" s="16">
        <v>1751583.5253201099</v>
      </c>
      <c r="AF547" s="16">
        <v>1520991.4486346899</v>
      </c>
      <c r="AG547" s="16">
        <v>230592.07668541101</v>
      </c>
      <c r="AH547" s="16">
        <v>0.13164777662730601</v>
      </c>
      <c r="AI547" s="16">
        <v>2160364.7253524698</v>
      </c>
      <c r="AJ547" s="16">
        <v>92898.599567291196</v>
      </c>
      <c r="AK547" s="16">
        <v>1751583.5253201099</v>
      </c>
      <c r="AL547" s="16">
        <v>1751583.5253201099</v>
      </c>
      <c r="AM547" s="16">
        <v>1751583.5253201099</v>
      </c>
      <c r="AN547" s="16">
        <v>1751583.5253201099</v>
      </c>
      <c r="AO547" s="16">
        <v>1751583.5253201099</v>
      </c>
      <c r="AP547" s="16">
        <v>1751583.5253201099</v>
      </c>
      <c r="AQ547" s="16">
        <v>1751583.5253201099</v>
      </c>
      <c r="AR547" s="16">
        <v>1751583.5253201099</v>
      </c>
      <c r="AS547" s="16">
        <v>1751583.5253201099</v>
      </c>
      <c r="AT547" s="16">
        <v>1751583.5253201099</v>
      </c>
      <c r="AU547" s="16">
        <v>3825592.0175438598</v>
      </c>
      <c r="AV547" s="16">
        <v>3825592.0175438598</v>
      </c>
      <c r="AW547" s="16">
        <v>3825592.0175438598</v>
      </c>
      <c r="AX547" s="16">
        <v>3825592.0175438598</v>
      </c>
      <c r="AY547" s="16">
        <v>3825592.0175438598</v>
      </c>
      <c r="AZ547" s="16">
        <v>3825592.0175438598</v>
      </c>
      <c r="BA547" s="16">
        <v>3825592.0175438598</v>
      </c>
      <c r="BB547" s="16">
        <v>3825592.0175438598</v>
      </c>
      <c r="BC547" s="16">
        <v>3825592.0175438598</v>
      </c>
      <c r="BD547" s="16">
        <v>3825592.0175438598</v>
      </c>
    </row>
    <row r="548" spans="1:56" x14ac:dyDescent="0.25">
      <c r="A548" s="16" t="s">
        <v>684</v>
      </c>
      <c r="B548" s="16">
        <v>13496</v>
      </c>
      <c r="C548" s="16">
        <v>0</v>
      </c>
      <c r="D548" s="16">
        <v>0</v>
      </c>
      <c r="E548" s="16">
        <v>0</v>
      </c>
      <c r="F548" s="16">
        <v>0</v>
      </c>
      <c r="G548" s="16">
        <v>0</v>
      </c>
      <c r="H548" s="16">
        <v>0</v>
      </c>
      <c r="I548" s="16">
        <v>0</v>
      </c>
      <c r="J548" s="16">
        <v>0</v>
      </c>
      <c r="K548" s="16">
        <v>0</v>
      </c>
      <c r="L548" s="16">
        <v>0</v>
      </c>
      <c r="M548" s="16" t="s">
        <v>797</v>
      </c>
      <c r="N548" s="16" t="s">
        <v>806</v>
      </c>
      <c r="O548" s="16" t="s">
        <v>3</v>
      </c>
      <c r="P548" s="16">
        <v>13496</v>
      </c>
      <c r="Q548" s="16">
        <v>800000</v>
      </c>
      <c r="R548" s="16">
        <v>28133.477118120001</v>
      </c>
      <c r="S548" s="16">
        <v>1594791.18421052</v>
      </c>
      <c r="T548" s="16">
        <v>1583433.90350877</v>
      </c>
      <c r="U548" s="16">
        <v>11357.2807017546</v>
      </c>
      <c r="V548" s="16">
        <v>7.1214845016696199E-3</v>
      </c>
      <c r="W548" s="16">
        <v>1295148.1158221599</v>
      </c>
      <c r="X548" s="16">
        <v>1268129.1940389799</v>
      </c>
      <c r="Y548" s="16">
        <v>27018.921783181599</v>
      </c>
      <c r="Z548" s="16">
        <v>2.0861646211043399E-2</v>
      </c>
      <c r="AA548" s="16">
        <v>109534.999999999</v>
      </c>
      <c r="AB548" s="16">
        <v>109534.999999999</v>
      </c>
      <c r="AC548" s="16">
        <v>0</v>
      </c>
      <c r="AD548" s="16">
        <v>0</v>
      </c>
      <c r="AE548" s="16">
        <v>89266.728485924905</v>
      </c>
      <c r="AF548" s="16">
        <v>89266.728485924905</v>
      </c>
      <c r="AG548" s="16">
        <v>0</v>
      </c>
      <c r="AH548" s="16">
        <v>0</v>
      </c>
      <c r="AI548" s="16">
        <v>-110674.55533493801</v>
      </c>
      <c r="AJ548" s="16">
        <v>-137693.47711812</v>
      </c>
      <c r="AK548" s="16">
        <v>89266.728485924905</v>
      </c>
      <c r="AL548" s="16">
        <v>89266.728485924905</v>
      </c>
      <c r="AM548" s="16">
        <v>89266.728485924905</v>
      </c>
      <c r="AN548" s="16">
        <v>89266.728485924905</v>
      </c>
      <c r="AO548" s="16">
        <v>89266.728485924905</v>
      </c>
      <c r="AP548" s="16">
        <v>89266.728485924905</v>
      </c>
      <c r="AQ548" s="16">
        <v>89266.728485924905</v>
      </c>
      <c r="AR548" s="16">
        <v>89266.728485924905</v>
      </c>
      <c r="AS548" s="16">
        <v>89266.728485924905</v>
      </c>
      <c r="AT548" s="16">
        <v>89266.728485924905</v>
      </c>
      <c r="AU548" s="16">
        <v>109534.999999999</v>
      </c>
      <c r="AV548" s="16">
        <v>109534.999999999</v>
      </c>
      <c r="AW548" s="16">
        <v>109534.999999999</v>
      </c>
      <c r="AX548" s="16">
        <v>109534.999999999</v>
      </c>
      <c r="AY548" s="16">
        <v>109534.999999999</v>
      </c>
      <c r="AZ548" s="16">
        <v>109534.999999999</v>
      </c>
      <c r="BA548" s="16">
        <v>109534.999999999</v>
      </c>
      <c r="BB548" s="16">
        <v>109534.999999999</v>
      </c>
      <c r="BC548" s="16">
        <v>109534.999999999</v>
      </c>
      <c r="BD548" s="16">
        <v>109534.999999999</v>
      </c>
    </row>
    <row r="549" spans="1:56" x14ac:dyDescent="0.25">
      <c r="A549" s="16" t="s">
        <v>685</v>
      </c>
      <c r="B549" s="16">
        <v>13497</v>
      </c>
      <c r="C549" s="16">
        <v>0</v>
      </c>
      <c r="D549" s="16">
        <v>0</v>
      </c>
      <c r="E549" s="16">
        <v>0</v>
      </c>
      <c r="F549" s="16">
        <v>0</v>
      </c>
      <c r="G549" s="16">
        <v>0</v>
      </c>
      <c r="H549" s="16">
        <v>0</v>
      </c>
      <c r="I549" s="16">
        <v>0</v>
      </c>
      <c r="J549" s="16">
        <v>0</v>
      </c>
      <c r="K549" s="16">
        <v>0</v>
      </c>
      <c r="L549" s="16">
        <v>0</v>
      </c>
      <c r="M549" s="16" t="s">
        <v>797</v>
      </c>
      <c r="N549" s="16" t="s">
        <v>806</v>
      </c>
      <c r="O549" s="16" t="s">
        <v>3</v>
      </c>
      <c r="P549" s="16">
        <v>13497</v>
      </c>
      <c r="Q549" s="16">
        <v>800000</v>
      </c>
      <c r="R549" s="16">
        <v>28133.477118120001</v>
      </c>
      <c r="S549" s="16">
        <v>1360762.71929824</v>
      </c>
      <c r="T549" s="16">
        <v>937876.84210526198</v>
      </c>
      <c r="U549" s="16">
        <v>422885.87719298201</v>
      </c>
      <c r="V549" s="16">
        <v>0.31077121028937899</v>
      </c>
      <c r="W549" s="16">
        <v>3345785.9234631099</v>
      </c>
      <c r="X549" s="16">
        <v>1795935.5539807701</v>
      </c>
      <c r="Y549" s="16">
        <v>1549850.3694823401</v>
      </c>
      <c r="Z549" s="16">
        <v>0.46322460699402501</v>
      </c>
      <c r="AA549" s="16">
        <v>15341.008771929801</v>
      </c>
      <c r="AB549" s="16">
        <v>15341.008771929801</v>
      </c>
      <c r="AC549" s="16">
        <v>0</v>
      </c>
      <c r="AD549" s="16">
        <v>0</v>
      </c>
      <c r="AE549" s="16">
        <v>290.265657576926</v>
      </c>
      <c r="AF549" s="16">
        <v>290.265657576926</v>
      </c>
      <c r="AG549" s="16">
        <v>0</v>
      </c>
      <c r="AH549" s="16">
        <v>0</v>
      </c>
      <c r="AI549" s="16">
        <v>1412156.89236422</v>
      </c>
      <c r="AJ549" s="16">
        <v>-137693.47711812</v>
      </c>
      <c r="AK549" s="16">
        <v>290.265657576926</v>
      </c>
      <c r="AL549" s="16">
        <v>290.265657576926</v>
      </c>
      <c r="AM549" s="16">
        <v>290.265657576926</v>
      </c>
      <c r="AN549" s="16">
        <v>290.265657576926</v>
      </c>
      <c r="AO549" s="16">
        <v>290.265657576926</v>
      </c>
      <c r="AP549" s="16">
        <v>290.265657576926</v>
      </c>
      <c r="AQ549" s="16">
        <v>290.265657576926</v>
      </c>
      <c r="AR549" s="16">
        <v>290.265657576926</v>
      </c>
      <c r="AS549" s="16">
        <v>290.265657576926</v>
      </c>
      <c r="AT549" s="16">
        <v>290.265657576926</v>
      </c>
      <c r="AU549" s="16">
        <v>15341.008771929801</v>
      </c>
      <c r="AV549" s="16">
        <v>15341.008771929801</v>
      </c>
      <c r="AW549" s="16">
        <v>15341.008771929801</v>
      </c>
      <c r="AX549" s="16">
        <v>15341.008771929801</v>
      </c>
      <c r="AY549" s="16">
        <v>15341.008771929801</v>
      </c>
      <c r="AZ549" s="16">
        <v>15341.008771929801</v>
      </c>
      <c r="BA549" s="16">
        <v>15341.008771929801</v>
      </c>
      <c r="BB549" s="16">
        <v>15341.008771929801</v>
      </c>
      <c r="BC549" s="16">
        <v>15341.008771929801</v>
      </c>
      <c r="BD549" s="16">
        <v>15341.008771929801</v>
      </c>
    </row>
    <row r="550" spans="1:56" x14ac:dyDescent="0.25">
      <c r="A550" s="16" t="s">
        <v>832</v>
      </c>
      <c r="B550" s="16">
        <v>13498</v>
      </c>
      <c r="C550" s="16">
        <v>0</v>
      </c>
      <c r="D550" s="16">
        <v>0</v>
      </c>
      <c r="E550" s="16">
        <v>0</v>
      </c>
      <c r="F550" s="16">
        <v>0</v>
      </c>
      <c r="G550" s="16">
        <v>0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 t="s">
        <v>797</v>
      </c>
      <c r="N550" s="16" t="s">
        <v>806</v>
      </c>
      <c r="O550" s="16" t="s">
        <v>3</v>
      </c>
      <c r="P550" s="16">
        <v>13498</v>
      </c>
      <c r="Q550" s="16">
        <v>800000</v>
      </c>
      <c r="R550" s="16">
        <v>28133.477118120001</v>
      </c>
      <c r="S550" s="16">
        <v>82089.649122806994</v>
      </c>
      <c r="T550" s="16">
        <v>82089.649122806994</v>
      </c>
      <c r="U550" s="16">
        <v>0</v>
      </c>
      <c r="V550" s="16">
        <v>0</v>
      </c>
      <c r="W550" s="16">
        <v>5096.5776914615699</v>
      </c>
      <c r="X550" s="16">
        <v>5096.5776914615699</v>
      </c>
      <c r="Y550" s="16">
        <v>0</v>
      </c>
      <c r="Z550" s="16">
        <v>0</v>
      </c>
      <c r="AA550" s="16">
        <v>0</v>
      </c>
      <c r="AB550" s="16">
        <v>0</v>
      </c>
      <c r="AC550" s="16">
        <v>0</v>
      </c>
      <c r="AD550" s="16">
        <v>0</v>
      </c>
      <c r="AE550" s="16">
        <v>0</v>
      </c>
      <c r="AF550" s="16">
        <v>0</v>
      </c>
      <c r="AG550" s="16">
        <v>0</v>
      </c>
      <c r="AH550" s="16">
        <v>0</v>
      </c>
      <c r="AI550" s="16">
        <v>-137693.47711812</v>
      </c>
      <c r="AJ550" s="16">
        <v>-137693.47711812</v>
      </c>
      <c r="AK550" s="16">
        <v>0</v>
      </c>
      <c r="AL550" s="16">
        <v>0</v>
      </c>
      <c r="AM550" s="16">
        <v>0</v>
      </c>
      <c r="AN550" s="16">
        <v>0</v>
      </c>
      <c r="AO550" s="16">
        <v>0</v>
      </c>
      <c r="AP550" s="16">
        <v>0</v>
      </c>
      <c r="AQ550" s="16">
        <v>0</v>
      </c>
      <c r="AR550" s="16">
        <v>0</v>
      </c>
      <c r="AS550" s="16">
        <v>0</v>
      </c>
      <c r="AT550" s="16">
        <v>0</v>
      </c>
      <c r="AU550" s="16">
        <v>0</v>
      </c>
      <c r="AV550" s="16">
        <v>0</v>
      </c>
      <c r="AW550" s="16">
        <v>0</v>
      </c>
      <c r="AX550" s="16">
        <v>0</v>
      </c>
      <c r="AY550" s="16">
        <v>0</v>
      </c>
      <c r="AZ550" s="16">
        <v>0</v>
      </c>
      <c r="BA550" s="16">
        <v>0</v>
      </c>
      <c r="BB550" s="16">
        <v>0</v>
      </c>
      <c r="BC550" s="16">
        <v>0</v>
      </c>
      <c r="BD550" s="16">
        <v>0</v>
      </c>
    </row>
    <row r="551" spans="1:56" x14ac:dyDescent="0.25">
      <c r="A551" s="16" t="s">
        <v>686</v>
      </c>
      <c r="B551" s="16">
        <v>13499</v>
      </c>
      <c r="C551" s="16">
        <v>0</v>
      </c>
      <c r="D551" s="16">
        <v>0</v>
      </c>
      <c r="E551" s="16">
        <v>0</v>
      </c>
      <c r="F551" s="16">
        <v>0</v>
      </c>
      <c r="G551" s="16">
        <v>0</v>
      </c>
      <c r="H551" s="16">
        <v>0</v>
      </c>
      <c r="I551" s="16">
        <v>0</v>
      </c>
      <c r="J551" s="16">
        <v>0</v>
      </c>
      <c r="K551" s="16">
        <v>0</v>
      </c>
      <c r="L551" s="16">
        <v>0</v>
      </c>
      <c r="M551" s="16" t="s">
        <v>797</v>
      </c>
      <c r="N551" s="16" t="s">
        <v>806</v>
      </c>
      <c r="O551" s="16" t="s">
        <v>3</v>
      </c>
      <c r="P551" s="16">
        <v>13499</v>
      </c>
      <c r="Q551" s="16">
        <v>800000</v>
      </c>
      <c r="R551" s="16">
        <v>28133.477118120001</v>
      </c>
      <c r="S551" s="16">
        <v>150038.33333333299</v>
      </c>
      <c r="T551" s="16">
        <v>150038.33333333299</v>
      </c>
      <c r="U551" s="16">
        <v>0</v>
      </c>
      <c r="V551" s="16">
        <v>0</v>
      </c>
      <c r="W551" s="16">
        <v>180617.33095088301</v>
      </c>
      <c r="X551" s="16">
        <v>180617.33095088301</v>
      </c>
      <c r="Y551" s="16">
        <v>0</v>
      </c>
      <c r="Z551" s="16">
        <v>0</v>
      </c>
      <c r="AA551" s="16">
        <v>51526.3157894736</v>
      </c>
      <c r="AB551" s="16">
        <v>51526.3157894736</v>
      </c>
      <c r="AC551" s="16">
        <v>0</v>
      </c>
      <c r="AD551" s="16">
        <v>0</v>
      </c>
      <c r="AE551" s="16">
        <v>37511.888402342804</v>
      </c>
      <c r="AF551" s="16">
        <v>37511.888402342804</v>
      </c>
      <c r="AG551" s="16">
        <v>0</v>
      </c>
      <c r="AH551" s="16">
        <v>0</v>
      </c>
      <c r="AI551" s="16">
        <v>-137693.47711812</v>
      </c>
      <c r="AJ551" s="16">
        <v>-137693.47711812</v>
      </c>
      <c r="AK551" s="16">
        <v>37511.888402342804</v>
      </c>
      <c r="AL551" s="16">
        <v>37511.888402342804</v>
      </c>
      <c r="AM551" s="16">
        <v>37511.888402342804</v>
      </c>
      <c r="AN551" s="16">
        <v>37511.888402342804</v>
      </c>
      <c r="AO551" s="16">
        <v>37511.888402342804</v>
      </c>
      <c r="AP551" s="16">
        <v>37511.888402342804</v>
      </c>
      <c r="AQ551" s="16">
        <v>37511.888402342804</v>
      </c>
      <c r="AR551" s="16">
        <v>37511.888402342804</v>
      </c>
      <c r="AS551" s="16">
        <v>37511.888402342804</v>
      </c>
      <c r="AT551" s="16">
        <v>37511.888402342804</v>
      </c>
      <c r="AU551" s="16">
        <v>51526.3157894736</v>
      </c>
      <c r="AV551" s="16">
        <v>51526.3157894736</v>
      </c>
      <c r="AW551" s="16">
        <v>51526.3157894736</v>
      </c>
      <c r="AX551" s="16">
        <v>51526.3157894736</v>
      </c>
      <c r="AY551" s="16">
        <v>51526.3157894736</v>
      </c>
      <c r="AZ551" s="16">
        <v>51526.3157894736</v>
      </c>
      <c r="BA551" s="16">
        <v>51526.3157894736</v>
      </c>
      <c r="BB551" s="16">
        <v>51526.3157894736</v>
      </c>
      <c r="BC551" s="16">
        <v>51526.3157894736</v>
      </c>
      <c r="BD551" s="16">
        <v>51526.3157894736</v>
      </c>
    </row>
    <row r="552" spans="1:56" x14ac:dyDescent="0.25">
      <c r="A552" s="16" t="s">
        <v>687</v>
      </c>
      <c r="B552" s="16">
        <v>13501</v>
      </c>
      <c r="C552" s="16">
        <v>0</v>
      </c>
      <c r="D552" s="16">
        <v>0</v>
      </c>
      <c r="E552" s="16">
        <v>0</v>
      </c>
      <c r="F552" s="16">
        <v>0</v>
      </c>
      <c r="G552" s="16">
        <v>0</v>
      </c>
      <c r="H552" s="16">
        <v>0</v>
      </c>
      <c r="I552" s="16">
        <v>0</v>
      </c>
      <c r="J552" s="16">
        <v>0</v>
      </c>
      <c r="K552" s="16">
        <v>0</v>
      </c>
      <c r="L552" s="16">
        <v>0</v>
      </c>
      <c r="M552" s="16" t="s">
        <v>797</v>
      </c>
      <c r="N552" s="16" t="s">
        <v>806</v>
      </c>
      <c r="O552" s="16" t="s">
        <v>3</v>
      </c>
      <c r="P552" s="16">
        <v>13501</v>
      </c>
      <c r="Q552" s="16">
        <v>800000</v>
      </c>
      <c r="R552" s="16">
        <v>28133.477118120001</v>
      </c>
      <c r="S552" s="16">
        <v>1722768.07017543</v>
      </c>
      <c r="T552" s="16">
        <v>1722768.07017543</v>
      </c>
      <c r="U552" s="16">
        <v>0</v>
      </c>
      <c r="V552" s="16">
        <v>0</v>
      </c>
      <c r="W552" s="16">
        <v>9314938.0262780897</v>
      </c>
      <c r="X552" s="16">
        <v>9314938.0262780897</v>
      </c>
      <c r="Y552" s="16">
        <v>0</v>
      </c>
      <c r="Z552" s="16">
        <v>0</v>
      </c>
      <c r="AA552" s="16">
        <v>1366620.96491228</v>
      </c>
      <c r="AB552" s="16">
        <v>1366620.96491228</v>
      </c>
      <c r="AC552" s="16">
        <v>0</v>
      </c>
      <c r="AD552" s="16">
        <v>0</v>
      </c>
      <c r="AE552" s="16">
        <v>8108521.9375259904</v>
      </c>
      <c r="AF552" s="16">
        <v>8108521.9375259904</v>
      </c>
      <c r="AG552" s="16">
        <v>0</v>
      </c>
      <c r="AH552" s="16">
        <v>0</v>
      </c>
      <c r="AI552" s="16">
        <v>-137693.47711812</v>
      </c>
      <c r="AJ552" s="16">
        <v>-137693.47711812</v>
      </c>
      <c r="AK552" s="16">
        <v>8108521.9375259904</v>
      </c>
      <c r="AL552" s="16">
        <v>8108521.9375259904</v>
      </c>
      <c r="AM552" s="16">
        <v>8108521.9375259904</v>
      </c>
      <c r="AN552" s="16">
        <v>8108521.9375259904</v>
      </c>
      <c r="AO552" s="16">
        <v>8108521.9375259904</v>
      </c>
      <c r="AP552" s="16">
        <v>8108521.9375259904</v>
      </c>
      <c r="AQ552" s="16">
        <v>8108521.9375259904</v>
      </c>
      <c r="AR552" s="16">
        <v>8108521.9375259904</v>
      </c>
      <c r="AS552" s="16">
        <v>8108521.9375259904</v>
      </c>
      <c r="AT552" s="16">
        <v>8108521.9375259904</v>
      </c>
      <c r="AU552" s="16">
        <v>1366620.96491228</v>
      </c>
      <c r="AV552" s="16">
        <v>1366620.96491228</v>
      </c>
      <c r="AW552" s="16">
        <v>1366620.96491228</v>
      </c>
      <c r="AX552" s="16">
        <v>1366620.96491228</v>
      </c>
      <c r="AY552" s="16">
        <v>1366620.96491228</v>
      </c>
      <c r="AZ552" s="16">
        <v>1366620.96491228</v>
      </c>
      <c r="BA552" s="16">
        <v>1366620.96491228</v>
      </c>
      <c r="BB552" s="16">
        <v>1366620.96491228</v>
      </c>
      <c r="BC552" s="16">
        <v>1366620.96491228</v>
      </c>
      <c r="BD552" s="16">
        <v>1366620.96491228</v>
      </c>
    </row>
    <row r="553" spans="1:56" x14ac:dyDescent="0.25">
      <c r="A553" s="16" t="s">
        <v>414</v>
      </c>
      <c r="B553" s="16">
        <v>13502</v>
      </c>
      <c r="C553" s="16">
        <v>0</v>
      </c>
      <c r="D553" s="16">
        <v>0</v>
      </c>
      <c r="E553" s="16">
        <v>0</v>
      </c>
      <c r="F553" s="16">
        <v>0</v>
      </c>
      <c r="G553" s="16">
        <v>0</v>
      </c>
      <c r="H553" s="16">
        <v>0</v>
      </c>
      <c r="I553" s="16">
        <v>0</v>
      </c>
      <c r="J553" s="16">
        <v>0</v>
      </c>
      <c r="K553" s="16">
        <v>0</v>
      </c>
      <c r="L553" s="16">
        <v>0</v>
      </c>
      <c r="M553" s="16" t="s">
        <v>797</v>
      </c>
      <c r="N553" s="16" t="s">
        <v>806</v>
      </c>
      <c r="O553" s="16" t="s">
        <v>3</v>
      </c>
      <c r="P553" s="16">
        <v>13502</v>
      </c>
      <c r="Q553" s="16">
        <v>800000</v>
      </c>
      <c r="R553" s="16">
        <v>69395.910224695996</v>
      </c>
      <c r="S553" s="16">
        <v>5821723.20175438</v>
      </c>
      <c r="T553" s="16">
        <v>3249997.01754385</v>
      </c>
      <c r="U553" s="16">
        <v>2571726.18421053</v>
      </c>
      <c r="V553" s="16">
        <v>0.44174655769197901</v>
      </c>
      <c r="W553" s="16">
        <v>6591514.9870368904</v>
      </c>
      <c r="X553" s="16">
        <v>1950037.0913283201</v>
      </c>
      <c r="Y553" s="16">
        <v>4641477.8957085703</v>
      </c>
      <c r="Z553" s="16">
        <v>0.70415949972603598</v>
      </c>
      <c r="AA553" s="16">
        <v>642327.10526315705</v>
      </c>
      <c r="AB553" s="16">
        <v>266301.49122806999</v>
      </c>
      <c r="AC553" s="16">
        <v>376025.614035087</v>
      </c>
      <c r="AD553" s="16">
        <v>0.58541140635974198</v>
      </c>
      <c r="AE553" s="16">
        <v>346725.72147104901</v>
      </c>
      <c r="AF553" s="16">
        <v>70608.415491057298</v>
      </c>
      <c r="AG553" s="16">
        <v>276117.30597999197</v>
      </c>
      <c r="AH553" s="16">
        <v>0.79635656913052799</v>
      </c>
      <c r="AI553" s="16">
        <v>3941888.9854838699</v>
      </c>
      <c r="AJ553" s="16">
        <v>-423471.60424470302</v>
      </c>
      <c r="AK553" s="16">
        <v>346725.72147104901</v>
      </c>
      <c r="AL553" s="16">
        <v>346725.72147104901</v>
      </c>
      <c r="AM553" s="16">
        <v>346725.72147104901</v>
      </c>
      <c r="AN553" s="16">
        <v>346725.72147104901</v>
      </c>
      <c r="AO553" s="16">
        <v>346725.72147104901</v>
      </c>
      <c r="AP553" s="16">
        <v>346725.72147104901</v>
      </c>
      <c r="AQ553" s="16">
        <v>346725.72147104901</v>
      </c>
      <c r="AR553" s="16">
        <v>346725.72147104901</v>
      </c>
      <c r="AS553" s="16">
        <v>346725.72147104901</v>
      </c>
      <c r="AT553" s="16">
        <v>346725.72147104901</v>
      </c>
      <c r="AU553" s="16">
        <v>642327.10526315705</v>
      </c>
      <c r="AV553" s="16">
        <v>642327.10526315705</v>
      </c>
      <c r="AW553" s="16">
        <v>642327.10526315705</v>
      </c>
      <c r="AX553" s="16">
        <v>642327.10526315705</v>
      </c>
      <c r="AY553" s="16">
        <v>642327.10526315705</v>
      </c>
      <c r="AZ553" s="16">
        <v>642327.10526315705</v>
      </c>
      <c r="BA553" s="16">
        <v>642327.10526315705</v>
      </c>
      <c r="BB553" s="16">
        <v>642327.10526315705</v>
      </c>
      <c r="BC553" s="16">
        <v>642327.10526315705</v>
      </c>
      <c r="BD553" s="16">
        <v>642327.10526315705</v>
      </c>
    </row>
    <row r="554" spans="1:56" x14ac:dyDescent="0.25">
      <c r="A554" s="16" t="s">
        <v>833</v>
      </c>
      <c r="B554" s="16">
        <v>13504</v>
      </c>
      <c r="C554" s="16">
        <v>0</v>
      </c>
      <c r="D554" s="16">
        <v>0</v>
      </c>
      <c r="E554" s="16">
        <v>0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 t="s">
        <v>797</v>
      </c>
      <c r="N554" s="16" t="s">
        <v>806</v>
      </c>
      <c r="O554" s="16" t="s">
        <v>3</v>
      </c>
      <c r="P554" s="16">
        <v>13504</v>
      </c>
      <c r="Q554" s="16">
        <v>800000</v>
      </c>
      <c r="R554" s="16">
        <v>28133.477118120001</v>
      </c>
      <c r="S554" s="16">
        <v>301283.20175438502</v>
      </c>
      <c r="T554" s="16">
        <v>78851.622807017498</v>
      </c>
      <c r="U554" s="16">
        <v>222431.57894736799</v>
      </c>
      <c r="V554" s="16">
        <v>0.73828071944316498</v>
      </c>
      <c r="W554" s="16">
        <v>340865.59503657301</v>
      </c>
      <c r="X554" s="16">
        <v>141725.29840521401</v>
      </c>
      <c r="Y554" s="16">
        <v>199140.29663135801</v>
      </c>
      <c r="Z554" s="16">
        <v>0.58421940944198703</v>
      </c>
      <c r="AA554" s="16">
        <v>0</v>
      </c>
      <c r="AB554" s="16">
        <v>0</v>
      </c>
      <c r="AC554" s="16">
        <v>0</v>
      </c>
      <c r="AD554" s="16">
        <v>0</v>
      </c>
      <c r="AE554" s="16">
        <v>0</v>
      </c>
      <c r="AF554" s="16">
        <v>0</v>
      </c>
      <c r="AG554" s="16">
        <v>0</v>
      </c>
      <c r="AH554" s="16">
        <v>0</v>
      </c>
      <c r="AI554" s="16">
        <v>61446.819513238799</v>
      </c>
      <c r="AJ554" s="16">
        <v>-137693.47711812</v>
      </c>
      <c r="AK554" s="16">
        <v>0</v>
      </c>
      <c r="AL554" s="16">
        <v>0</v>
      </c>
      <c r="AM554" s="16">
        <v>0</v>
      </c>
      <c r="AN554" s="16">
        <v>0</v>
      </c>
      <c r="AO554" s="16">
        <v>0</v>
      </c>
      <c r="AP554" s="16">
        <v>0</v>
      </c>
      <c r="AQ554" s="16">
        <v>0</v>
      </c>
      <c r="AR554" s="16">
        <v>0</v>
      </c>
      <c r="AS554" s="16">
        <v>0</v>
      </c>
      <c r="AT554" s="16">
        <v>0</v>
      </c>
      <c r="AU554" s="16">
        <v>0</v>
      </c>
      <c r="AV554" s="16">
        <v>0</v>
      </c>
      <c r="AW554" s="16">
        <v>0</v>
      </c>
      <c r="AX554" s="16">
        <v>0</v>
      </c>
      <c r="AY554" s="16">
        <v>0</v>
      </c>
      <c r="AZ554" s="16">
        <v>0</v>
      </c>
      <c r="BA554" s="16">
        <v>0</v>
      </c>
      <c r="BB554" s="16">
        <v>0</v>
      </c>
      <c r="BC554" s="16">
        <v>0</v>
      </c>
      <c r="BD554" s="16">
        <v>0</v>
      </c>
    </row>
    <row r="555" spans="1:56" x14ac:dyDescent="0.25">
      <c r="A555" s="16" t="s">
        <v>462</v>
      </c>
      <c r="B555" s="16">
        <v>13505</v>
      </c>
      <c r="C555" s="16">
        <v>0</v>
      </c>
      <c r="D555" s="16">
        <v>0</v>
      </c>
      <c r="E555" s="16">
        <v>0</v>
      </c>
      <c r="F555" s="16">
        <v>0</v>
      </c>
      <c r="G555" s="16">
        <v>0</v>
      </c>
      <c r="H555" s="16">
        <v>0</v>
      </c>
      <c r="I555" s="16">
        <v>0</v>
      </c>
      <c r="J555" s="16">
        <v>0</v>
      </c>
      <c r="K555" s="16">
        <v>0</v>
      </c>
      <c r="L555" s="16">
        <v>0</v>
      </c>
      <c r="M555" s="16" t="s">
        <v>797</v>
      </c>
      <c r="N555" s="16" t="s">
        <v>806</v>
      </c>
      <c r="O555" s="16" t="s">
        <v>3</v>
      </c>
      <c r="P555" s="16">
        <v>13505</v>
      </c>
      <c r="Q555" s="16">
        <v>800000</v>
      </c>
      <c r="R555" s="16">
        <v>41262.433106575998</v>
      </c>
      <c r="S555" s="16">
        <v>2950834.03508772</v>
      </c>
      <c r="T555" s="16">
        <v>2025338.33333333</v>
      </c>
      <c r="U555" s="16">
        <v>925495.70175438595</v>
      </c>
      <c r="V555" s="16">
        <v>0.31363868341950701</v>
      </c>
      <c r="W555" s="16">
        <v>3454966.4880131599</v>
      </c>
      <c r="X555" s="16">
        <v>1372602.2336314099</v>
      </c>
      <c r="Y555" s="16">
        <v>2082364.25438175</v>
      </c>
      <c r="Z555" s="16">
        <v>0.602716194674075</v>
      </c>
      <c r="AA555" s="16">
        <v>488064.29824561399</v>
      </c>
      <c r="AB555" s="16">
        <v>377663.07017543801</v>
      </c>
      <c r="AC555" s="16">
        <v>110401.228070175</v>
      </c>
      <c r="AD555" s="16">
        <v>0.22620222062343301</v>
      </c>
      <c r="AE555" s="16">
        <v>285350.13467413001</v>
      </c>
      <c r="AF555" s="16">
        <v>132165.23975130499</v>
      </c>
      <c r="AG555" s="16">
        <v>153184.89492282399</v>
      </c>
      <c r="AH555" s="16">
        <v>0.53683133914677095</v>
      </c>
      <c r="AI555" s="16">
        <v>1666569.82127517</v>
      </c>
      <c r="AJ555" s="16">
        <v>-262609.53818375099</v>
      </c>
      <c r="AK555" s="16">
        <v>285350.13467413001</v>
      </c>
      <c r="AL555" s="16">
        <v>285350.13467413001</v>
      </c>
      <c r="AM555" s="16">
        <v>285350.13467413001</v>
      </c>
      <c r="AN555" s="16">
        <v>285350.13467413001</v>
      </c>
      <c r="AO555" s="16">
        <v>285350.13467413001</v>
      </c>
      <c r="AP555" s="16">
        <v>285350.13467413001</v>
      </c>
      <c r="AQ555" s="16">
        <v>285350.13467413001</v>
      </c>
      <c r="AR555" s="16">
        <v>285350.13467413001</v>
      </c>
      <c r="AS555" s="16">
        <v>285350.13467413001</v>
      </c>
      <c r="AT555" s="16">
        <v>285350.13467413001</v>
      </c>
      <c r="AU555" s="16">
        <v>488064.29824561399</v>
      </c>
      <c r="AV555" s="16">
        <v>488064.29824561399</v>
      </c>
      <c r="AW555" s="16">
        <v>488064.29824561399</v>
      </c>
      <c r="AX555" s="16">
        <v>488064.29824561399</v>
      </c>
      <c r="AY555" s="16">
        <v>488064.29824561399</v>
      </c>
      <c r="AZ555" s="16">
        <v>488064.29824561399</v>
      </c>
      <c r="BA555" s="16">
        <v>488064.29824561399</v>
      </c>
      <c r="BB555" s="16">
        <v>488064.29824561399</v>
      </c>
      <c r="BC555" s="16">
        <v>488064.29824561399</v>
      </c>
      <c r="BD555" s="16">
        <v>488064.29824561399</v>
      </c>
    </row>
    <row r="556" spans="1:56" x14ac:dyDescent="0.25">
      <c r="A556" s="16" t="s">
        <v>441</v>
      </c>
      <c r="B556" s="16">
        <v>13506</v>
      </c>
      <c r="C556" s="16">
        <v>0</v>
      </c>
      <c r="D556" s="16">
        <v>0</v>
      </c>
      <c r="E556" s="16">
        <v>0</v>
      </c>
      <c r="F556" s="16">
        <v>0</v>
      </c>
      <c r="G556" s="16">
        <v>0</v>
      </c>
      <c r="H556" s="16">
        <v>0</v>
      </c>
      <c r="I556" s="16">
        <v>0</v>
      </c>
      <c r="J556" s="16">
        <v>0</v>
      </c>
      <c r="K556" s="16">
        <v>0</v>
      </c>
      <c r="L556" s="16">
        <v>0</v>
      </c>
      <c r="M556" s="16" t="s">
        <v>797</v>
      </c>
      <c r="N556" s="16" t="s">
        <v>806</v>
      </c>
      <c r="O556" s="16" t="s">
        <v>3</v>
      </c>
      <c r="P556" s="16">
        <v>13506</v>
      </c>
      <c r="Q556" s="16">
        <v>800000</v>
      </c>
      <c r="R556" s="16">
        <v>28133.477118120001</v>
      </c>
      <c r="S556" s="16">
        <v>1791504.29824561</v>
      </c>
      <c r="T556" s="16">
        <v>1326794.5614034999</v>
      </c>
      <c r="U556" s="16">
        <v>464709.736842104</v>
      </c>
      <c r="V556" s="16">
        <v>0.25939638397585002</v>
      </c>
      <c r="W556" s="16">
        <v>2639914.6689038598</v>
      </c>
      <c r="X556" s="16">
        <v>1473914.37680357</v>
      </c>
      <c r="Y556" s="16">
        <v>1166000.2921002901</v>
      </c>
      <c r="Z556" s="16">
        <v>0.44168105349573</v>
      </c>
      <c r="AA556" s="16">
        <v>199510.83333333299</v>
      </c>
      <c r="AB556" s="16">
        <v>68595.9210526315</v>
      </c>
      <c r="AC556" s="16">
        <v>130914.912280701</v>
      </c>
      <c r="AD556" s="16">
        <v>0.65617946701658603</v>
      </c>
      <c r="AE556" s="16">
        <v>280547.43835254601</v>
      </c>
      <c r="AF556" s="16">
        <v>87925.074965652297</v>
      </c>
      <c r="AG556" s="16">
        <v>192622.36338689399</v>
      </c>
      <c r="AH556" s="16">
        <v>0.68659462555789796</v>
      </c>
      <c r="AI556" s="16">
        <v>908779.81498217105</v>
      </c>
      <c r="AJ556" s="16">
        <v>-64598.113731225603</v>
      </c>
      <c r="AK556" s="16">
        <v>280547.43835254601</v>
      </c>
      <c r="AL556" s="16">
        <v>280547.43835254601</v>
      </c>
      <c r="AM556" s="16">
        <v>280547.43835254601</v>
      </c>
      <c r="AN556" s="16">
        <v>280547.43835254601</v>
      </c>
      <c r="AO556" s="16">
        <v>280547.43835254601</v>
      </c>
      <c r="AP556" s="16">
        <v>280547.43835254601</v>
      </c>
      <c r="AQ556" s="16">
        <v>280547.43835254601</v>
      </c>
      <c r="AR556" s="16">
        <v>280547.43835254601</v>
      </c>
      <c r="AS556" s="16">
        <v>280547.43835254601</v>
      </c>
      <c r="AT556" s="16">
        <v>280547.43835254601</v>
      </c>
      <c r="AU556" s="16">
        <v>199510.83333333299</v>
      </c>
      <c r="AV556" s="16">
        <v>199510.83333333299</v>
      </c>
      <c r="AW556" s="16">
        <v>199510.83333333299</v>
      </c>
      <c r="AX556" s="16">
        <v>199510.83333333299</v>
      </c>
      <c r="AY556" s="16">
        <v>199510.83333333299</v>
      </c>
      <c r="AZ556" s="16">
        <v>199510.83333333299</v>
      </c>
      <c r="BA556" s="16">
        <v>199510.83333333299</v>
      </c>
      <c r="BB556" s="16">
        <v>199510.83333333299</v>
      </c>
      <c r="BC556" s="16">
        <v>199510.83333333299</v>
      </c>
      <c r="BD556" s="16">
        <v>199510.83333333299</v>
      </c>
    </row>
    <row r="557" spans="1:56" x14ac:dyDescent="0.25">
      <c r="A557" s="16" t="s">
        <v>688</v>
      </c>
      <c r="B557" s="16">
        <v>13507</v>
      </c>
      <c r="C557" s="16">
        <v>0</v>
      </c>
      <c r="D557" s="16">
        <v>0</v>
      </c>
      <c r="E557" s="16">
        <v>0</v>
      </c>
      <c r="F557" s="16">
        <v>0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 t="s">
        <v>797</v>
      </c>
      <c r="N557" s="16" t="s">
        <v>806</v>
      </c>
      <c r="O557" s="16" t="s">
        <v>3</v>
      </c>
      <c r="P557" s="16">
        <v>13507</v>
      </c>
      <c r="Q557" s="16">
        <v>800000</v>
      </c>
      <c r="R557" s="16">
        <v>28133.477118120001</v>
      </c>
      <c r="S557" s="16">
        <v>57870.219298245604</v>
      </c>
      <c r="T557" s="16">
        <v>57870.219298245604</v>
      </c>
      <c r="U557" s="16">
        <v>0</v>
      </c>
      <c r="V557" s="16">
        <v>0</v>
      </c>
      <c r="W557" s="16">
        <v>239931.461926485</v>
      </c>
      <c r="X557" s="16">
        <v>239931.461926485</v>
      </c>
      <c r="Y557" s="16">
        <v>0</v>
      </c>
      <c r="Z557" s="16">
        <v>0</v>
      </c>
      <c r="AA557" s="16">
        <v>4925.1754385964896</v>
      </c>
      <c r="AB557" s="16">
        <v>4925.1754385964896</v>
      </c>
      <c r="AC557" s="16">
        <v>0</v>
      </c>
      <c r="AD557" s="16">
        <v>0</v>
      </c>
      <c r="AE557" s="16">
        <v>6976.4427783936699</v>
      </c>
      <c r="AF557" s="16">
        <v>6976.4427783936699</v>
      </c>
      <c r="AG557" s="16">
        <v>0</v>
      </c>
      <c r="AH557" s="16">
        <v>0</v>
      </c>
      <c r="AI557" s="16">
        <v>-137693.47711812</v>
      </c>
      <c r="AJ557" s="16">
        <v>-137693.47711812</v>
      </c>
      <c r="AK557" s="16">
        <v>6976.4427783936699</v>
      </c>
      <c r="AL557" s="16">
        <v>6976.4427783936699</v>
      </c>
      <c r="AM557" s="16">
        <v>6976.4427783936699</v>
      </c>
      <c r="AN557" s="16">
        <v>6976.4427783936699</v>
      </c>
      <c r="AO557" s="16">
        <v>6976.4427783936699</v>
      </c>
      <c r="AP557" s="16">
        <v>6976.4427783936699</v>
      </c>
      <c r="AQ557" s="16">
        <v>6976.4427783936699</v>
      </c>
      <c r="AR557" s="16">
        <v>6976.4427783936699</v>
      </c>
      <c r="AS557" s="16">
        <v>6976.4427783936699</v>
      </c>
      <c r="AT557" s="16">
        <v>6976.4427783936699</v>
      </c>
      <c r="AU557" s="16">
        <v>4925.1754385964896</v>
      </c>
      <c r="AV557" s="16">
        <v>4925.1754385964896</v>
      </c>
      <c r="AW557" s="16">
        <v>4925.1754385964896</v>
      </c>
      <c r="AX557" s="16">
        <v>4925.1754385964896</v>
      </c>
      <c r="AY557" s="16">
        <v>4925.1754385964896</v>
      </c>
      <c r="AZ557" s="16">
        <v>4925.1754385964896</v>
      </c>
      <c r="BA557" s="16">
        <v>4925.1754385964896</v>
      </c>
      <c r="BB557" s="16">
        <v>4925.1754385964896</v>
      </c>
      <c r="BC557" s="16">
        <v>4925.1754385964896</v>
      </c>
      <c r="BD557" s="16">
        <v>4925.1754385964896</v>
      </c>
    </row>
    <row r="558" spans="1:56" x14ac:dyDescent="0.25">
      <c r="A558" s="16" t="s">
        <v>328</v>
      </c>
      <c r="B558" s="16">
        <v>13509</v>
      </c>
      <c r="C558" s="16">
        <v>0</v>
      </c>
      <c r="D558" s="16">
        <v>0</v>
      </c>
      <c r="E558" s="16">
        <v>0</v>
      </c>
      <c r="F558" s="16">
        <v>0</v>
      </c>
      <c r="G558" s="16">
        <v>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 t="s">
        <v>797</v>
      </c>
      <c r="N558" s="16" t="s">
        <v>806</v>
      </c>
      <c r="O558" s="16" t="s">
        <v>3</v>
      </c>
      <c r="P558" s="16">
        <v>13509</v>
      </c>
      <c r="Q558" s="16">
        <v>800000</v>
      </c>
      <c r="R558" s="16">
        <v>28133.477118120001</v>
      </c>
      <c r="S558" s="16">
        <v>6968734.9999999898</v>
      </c>
      <c r="T558" s="16">
        <v>5221654.78070175</v>
      </c>
      <c r="U558" s="16">
        <v>1747080.21929824</v>
      </c>
      <c r="V558" s="16">
        <v>0.25070263387806302</v>
      </c>
      <c r="W558" s="16">
        <v>6148802.24587816</v>
      </c>
      <c r="X558" s="16">
        <v>3429995.1857183999</v>
      </c>
      <c r="Y558" s="16">
        <v>2718807.0601597601</v>
      </c>
      <c r="Z558" s="16">
        <v>0.44216856412682698</v>
      </c>
      <c r="AA558" s="16">
        <v>1003495.52631578</v>
      </c>
      <c r="AB558" s="16">
        <v>709320.48245613999</v>
      </c>
      <c r="AC558" s="16">
        <v>294175.04385964898</v>
      </c>
      <c r="AD558" s="16">
        <v>0.29315032916955402</v>
      </c>
      <c r="AE558" s="16">
        <v>912696.36085584003</v>
      </c>
      <c r="AF558" s="16">
        <v>459860.47073755501</v>
      </c>
      <c r="AG558" s="16">
        <v>452835.89011828502</v>
      </c>
      <c r="AH558" s="16">
        <v>0.49615174283554497</v>
      </c>
      <c r="AI558" s="16">
        <v>2581113.58304164</v>
      </c>
      <c r="AJ558" s="16">
        <v>315142.41300016502</v>
      </c>
      <c r="AK558" s="16">
        <v>912696.36085584003</v>
      </c>
      <c r="AL558" s="16">
        <v>912696.36085584003</v>
      </c>
      <c r="AM558" s="16">
        <v>912696.36085584003</v>
      </c>
      <c r="AN558" s="16">
        <v>912696.36085584003</v>
      </c>
      <c r="AO558" s="16">
        <v>912696.36085584003</v>
      </c>
      <c r="AP558" s="16">
        <v>912696.36085584003</v>
      </c>
      <c r="AQ558" s="16">
        <v>912696.36085584003</v>
      </c>
      <c r="AR558" s="16">
        <v>912696.36085584003</v>
      </c>
      <c r="AS558" s="16">
        <v>912696.36085584003</v>
      </c>
      <c r="AT558" s="16">
        <v>912696.36085584003</v>
      </c>
      <c r="AU558" s="16">
        <v>1003495.52631578</v>
      </c>
      <c r="AV558" s="16">
        <v>1003495.52631578</v>
      </c>
      <c r="AW558" s="16">
        <v>1003495.52631578</v>
      </c>
      <c r="AX558" s="16">
        <v>1003495.52631578</v>
      </c>
      <c r="AY558" s="16">
        <v>1003495.52631578</v>
      </c>
      <c r="AZ558" s="16">
        <v>1003495.52631578</v>
      </c>
      <c r="BA558" s="16">
        <v>1003495.52631578</v>
      </c>
      <c r="BB558" s="16">
        <v>1003495.52631578</v>
      </c>
      <c r="BC558" s="16">
        <v>1003495.52631578</v>
      </c>
      <c r="BD558" s="16">
        <v>1003495.52631578</v>
      </c>
    </row>
    <row r="559" spans="1:56" x14ac:dyDescent="0.25">
      <c r="A559" s="16" t="s">
        <v>691</v>
      </c>
      <c r="B559" s="16">
        <v>13513</v>
      </c>
      <c r="C559" s="16">
        <v>0</v>
      </c>
      <c r="D559" s="16">
        <v>0</v>
      </c>
      <c r="E559" s="16">
        <v>0</v>
      </c>
      <c r="F559" s="16">
        <v>0</v>
      </c>
      <c r="G559" s="16">
        <v>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 t="s">
        <v>797</v>
      </c>
      <c r="N559" s="16" t="s">
        <v>806</v>
      </c>
      <c r="O559" s="16" t="s">
        <v>3</v>
      </c>
      <c r="P559" s="16">
        <v>13513</v>
      </c>
      <c r="Q559" s="16">
        <v>800000</v>
      </c>
      <c r="R559" s="16">
        <v>28133.477118120001</v>
      </c>
      <c r="S559" s="16">
        <v>2775934.4736842099</v>
      </c>
      <c r="T559" s="16">
        <v>2459485.5263157799</v>
      </c>
      <c r="U559" s="16">
        <v>316448.94736842101</v>
      </c>
      <c r="V559" s="16">
        <v>0.113997268439997</v>
      </c>
      <c r="W559" s="16">
        <v>4358844.7059739996</v>
      </c>
      <c r="X559" s="16">
        <v>3972780.2734369598</v>
      </c>
      <c r="Y559" s="16">
        <v>386064.43253703299</v>
      </c>
      <c r="Z559" s="16">
        <v>8.8570357188434395E-2</v>
      </c>
      <c r="AA559" s="16">
        <v>1801497.36842105</v>
      </c>
      <c r="AB559" s="16">
        <v>1801497.36842105</v>
      </c>
      <c r="AC559" s="16">
        <v>0</v>
      </c>
      <c r="AD559" s="16">
        <v>0</v>
      </c>
      <c r="AE559" s="16">
        <v>2349927.58525438</v>
      </c>
      <c r="AF559" s="16">
        <v>2349927.58525438</v>
      </c>
      <c r="AG559" s="16">
        <v>0</v>
      </c>
      <c r="AH559" s="16">
        <v>0</v>
      </c>
      <c r="AI559" s="16">
        <v>248370.95541891301</v>
      </c>
      <c r="AJ559" s="16">
        <v>-137693.47711812</v>
      </c>
      <c r="AK559" s="16">
        <v>2349927.58525438</v>
      </c>
      <c r="AL559" s="16">
        <v>2349927.58525438</v>
      </c>
      <c r="AM559" s="16">
        <v>2349927.58525438</v>
      </c>
      <c r="AN559" s="16">
        <v>2349927.58525438</v>
      </c>
      <c r="AO559" s="16">
        <v>2349927.58525438</v>
      </c>
      <c r="AP559" s="16">
        <v>2349927.58525438</v>
      </c>
      <c r="AQ559" s="16">
        <v>2349927.58525438</v>
      </c>
      <c r="AR559" s="16">
        <v>2349927.58525438</v>
      </c>
      <c r="AS559" s="16">
        <v>2349927.58525438</v>
      </c>
      <c r="AT559" s="16">
        <v>2349927.58525438</v>
      </c>
      <c r="AU559" s="16">
        <v>1801497.36842105</v>
      </c>
      <c r="AV559" s="16">
        <v>1801497.36842105</v>
      </c>
      <c r="AW559" s="16">
        <v>1801497.36842105</v>
      </c>
      <c r="AX559" s="16">
        <v>1801497.36842105</v>
      </c>
      <c r="AY559" s="16">
        <v>1801497.36842105</v>
      </c>
      <c r="AZ559" s="16">
        <v>1801497.36842105</v>
      </c>
      <c r="BA559" s="16">
        <v>1801497.36842105</v>
      </c>
      <c r="BB559" s="16">
        <v>1801497.36842105</v>
      </c>
      <c r="BC559" s="16">
        <v>1801497.36842105</v>
      </c>
      <c r="BD559" s="16">
        <v>1801497.36842105</v>
      </c>
    </row>
    <row r="560" spans="1:56" x14ac:dyDescent="0.25">
      <c r="A560" s="16" t="s">
        <v>693</v>
      </c>
      <c r="B560" s="16">
        <v>13518</v>
      </c>
      <c r="C560" s="16">
        <v>0</v>
      </c>
      <c r="D560" s="16">
        <v>0</v>
      </c>
      <c r="E560" s="16">
        <v>0</v>
      </c>
      <c r="F560" s="16">
        <v>0</v>
      </c>
      <c r="G560" s="16">
        <v>0</v>
      </c>
      <c r="H560" s="16">
        <v>0</v>
      </c>
      <c r="I560" s="16">
        <v>0</v>
      </c>
      <c r="J560" s="16">
        <v>0</v>
      </c>
      <c r="K560" s="16">
        <v>0</v>
      </c>
      <c r="L560" s="16">
        <v>0</v>
      </c>
      <c r="M560" s="16" t="s">
        <v>797</v>
      </c>
      <c r="N560" s="16" t="s">
        <v>806</v>
      </c>
      <c r="O560" s="16" t="s">
        <v>3</v>
      </c>
      <c r="P560" s="16">
        <v>13518</v>
      </c>
      <c r="Q560" s="16">
        <v>800000</v>
      </c>
      <c r="R560" s="16">
        <v>28133.477118120001</v>
      </c>
      <c r="S560" s="16">
        <v>56848.4649122806</v>
      </c>
      <c r="T560" s="16">
        <v>56848.4649122806</v>
      </c>
      <c r="U560" s="16">
        <v>0</v>
      </c>
      <c r="V560" s="16">
        <v>0</v>
      </c>
      <c r="W560" s="16">
        <v>23120.5894731394</v>
      </c>
      <c r="X560" s="16">
        <v>23120.5894731394</v>
      </c>
      <c r="Y560" s="16">
        <v>0</v>
      </c>
      <c r="Z560" s="16">
        <v>0</v>
      </c>
      <c r="AA560" s="16">
        <v>1957.5438596491199</v>
      </c>
      <c r="AB560" s="16">
        <v>1957.5438596491199</v>
      </c>
      <c r="AC560" s="16">
        <v>0</v>
      </c>
      <c r="AD560" s="16">
        <v>0</v>
      </c>
      <c r="AE560" s="16">
        <v>55.709850935495801</v>
      </c>
      <c r="AF560" s="16">
        <v>55.709850935495801</v>
      </c>
      <c r="AG560" s="16">
        <v>0</v>
      </c>
      <c r="AH560" s="16">
        <v>0</v>
      </c>
      <c r="AI560" s="16">
        <v>-137693.47711812</v>
      </c>
      <c r="AJ560" s="16">
        <v>-137693.47711812</v>
      </c>
      <c r="AK560" s="16">
        <v>55.709850935495801</v>
      </c>
      <c r="AL560" s="16">
        <v>55.709850935495801</v>
      </c>
      <c r="AM560" s="16">
        <v>55.709850935495801</v>
      </c>
      <c r="AN560" s="16">
        <v>55.709850935495801</v>
      </c>
      <c r="AO560" s="16">
        <v>55.709850935495801</v>
      </c>
      <c r="AP560" s="16">
        <v>55.709850935495801</v>
      </c>
      <c r="AQ560" s="16">
        <v>55.709850935495801</v>
      </c>
      <c r="AR560" s="16">
        <v>55.709850935495801</v>
      </c>
      <c r="AS560" s="16">
        <v>55.709850935495801</v>
      </c>
      <c r="AT560" s="16">
        <v>55.709850935495801</v>
      </c>
      <c r="AU560" s="16">
        <v>1957.5438596491199</v>
      </c>
      <c r="AV560" s="16">
        <v>1957.5438596491199</v>
      </c>
      <c r="AW560" s="16">
        <v>1957.5438596491199</v>
      </c>
      <c r="AX560" s="16">
        <v>1957.5438596491199</v>
      </c>
      <c r="AY560" s="16">
        <v>1957.5438596491199</v>
      </c>
      <c r="AZ560" s="16">
        <v>1957.5438596491199</v>
      </c>
      <c r="BA560" s="16">
        <v>1957.5438596491199</v>
      </c>
      <c r="BB560" s="16">
        <v>1957.5438596491199</v>
      </c>
      <c r="BC560" s="16">
        <v>1957.5438596491199</v>
      </c>
      <c r="BD560" s="16">
        <v>1957.5438596491199</v>
      </c>
    </row>
    <row r="561" spans="1:56" x14ac:dyDescent="0.25">
      <c r="A561" s="16" t="s">
        <v>834</v>
      </c>
      <c r="B561" s="16">
        <v>13519</v>
      </c>
      <c r="C561" s="16">
        <v>0</v>
      </c>
      <c r="D561" s="16">
        <v>0</v>
      </c>
      <c r="E561" s="16">
        <v>0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 t="s">
        <v>797</v>
      </c>
      <c r="N561" s="16" t="s">
        <v>806</v>
      </c>
      <c r="O561" s="16" t="s">
        <v>3</v>
      </c>
      <c r="P561" s="16">
        <v>13519</v>
      </c>
      <c r="Q561" s="16">
        <v>800000</v>
      </c>
      <c r="R561" s="16">
        <v>28133.477118120001</v>
      </c>
      <c r="S561" s="16">
        <v>223265.087719298</v>
      </c>
      <c r="T561" s="16">
        <v>223265.087719298</v>
      </c>
      <c r="U561" s="16">
        <v>0</v>
      </c>
      <c r="V561" s="16">
        <v>0</v>
      </c>
      <c r="W561" s="16">
        <v>102217.975545051</v>
      </c>
      <c r="X561" s="16">
        <v>102217.975545051</v>
      </c>
      <c r="Y561" s="16">
        <v>0</v>
      </c>
      <c r="Z561" s="16">
        <v>0</v>
      </c>
      <c r="AA561" s="16">
        <v>0</v>
      </c>
      <c r="AB561" s="16">
        <v>0</v>
      </c>
      <c r="AC561" s="16">
        <v>0</v>
      </c>
      <c r="AD561" s="16">
        <v>0</v>
      </c>
      <c r="AE561" s="16">
        <v>0</v>
      </c>
      <c r="AF561" s="16">
        <v>0</v>
      </c>
      <c r="AG561" s="16">
        <v>0</v>
      </c>
      <c r="AH561" s="16">
        <v>0</v>
      </c>
      <c r="AI561" s="16">
        <v>-137693.47711812</v>
      </c>
      <c r="AJ561" s="16">
        <v>-137693.47711812</v>
      </c>
      <c r="AK561" s="16">
        <v>0</v>
      </c>
      <c r="AL561" s="16">
        <v>0</v>
      </c>
      <c r="AM561" s="16">
        <v>0</v>
      </c>
      <c r="AN561" s="16">
        <v>0</v>
      </c>
      <c r="AO561" s="16">
        <v>0</v>
      </c>
      <c r="AP561" s="16">
        <v>0</v>
      </c>
      <c r="AQ561" s="16">
        <v>0</v>
      </c>
      <c r="AR561" s="16">
        <v>0</v>
      </c>
      <c r="AS561" s="16">
        <v>0</v>
      </c>
      <c r="AT561" s="16">
        <v>0</v>
      </c>
      <c r="AU561" s="16">
        <v>0</v>
      </c>
      <c r="AV561" s="16">
        <v>0</v>
      </c>
      <c r="AW561" s="16">
        <v>0</v>
      </c>
      <c r="AX561" s="16">
        <v>0</v>
      </c>
      <c r="AY561" s="16">
        <v>0</v>
      </c>
      <c r="AZ561" s="16">
        <v>0</v>
      </c>
      <c r="BA561" s="16">
        <v>0</v>
      </c>
      <c r="BB561" s="16">
        <v>0</v>
      </c>
      <c r="BC561" s="16">
        <v>0</v>
      </c>
      <c r="BD561" s="16">
        <v>0</v>
      </c>
    </row>
    <row r="562" spans="1:56" x14ac:dyDescent="0.25">
      <c r="A562" s="16" t="s">
        <v>476</v>
      </c>
      <c r="B562" s="16">
        <v>13520</v>
      </c>
      <c r="C562" s="16">
        <v>0</v>
      </c>
      <c r="D562" s="16">
        <v>0</v>
      </c>
      <c r="E562" s="16">
        <v>0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 t="s">
        <v>797</v>
      </c>
      <c r="N562" s="16" t="s">
        <v>806</v>
      </c>
      <c r="O562" s="16" t="s">
        <v>3</v>
      </c>
      <c r="P562" s="16">
        <v>13520</v>
      </c>
      <c r="Q562" s="16">
        <v>800000</v>
      </c>
      <c r="R562" s="16">
        <v>28133.477118120001</v>
      </c>
      <c r="S562" s="16">
        <v>3015894.0789473602</v>
      </c>
      <c r="T562" s="16">
        <v>2599244.4736842099</v>
      </c>
      <c r="U562" s="16">
        <v>416649.60526315699</v>
      </c>
      <c r="V562" s="16">
        <v>0.13815127267618699</v>
      </c>
      <c r="W562" s="16">
        <v>1780891.7579230501</v>
      </c>
      <c r="X562" s="16">
        <v>1090461.65648109</v>
      </c>
      <c r="Y562" s="16">
        <v>690430.10144195403</v>
      </c>
      <c r="Z562" s="16">
        <v>0.38768785265599898</v>
      </c>
      <c r="AA562" s="16">
        <v>336009.60526315699</v>
      </c>
      <c r="AB562" s="16">
        <v>238977.5</v>
      </c>
      <c r="AC562" s="16">
        <v>97032.105263157806</v>
      </c>
      <c r="AD562" s="16">
        <v>0.28877777225196699</v>
      </c>
      <c r="AE562" s="16">
        <v>326612.87984398799</v>
      </c>
      <c r="AF562" s="16">
        <v>184008.24103459399</v>
      </c>
      <c r="AG562" s="16">
        <v>142604.63880939301</v>
      </c>
      <c r="AH562" s="16">
        <v>0.436616703167097</v>
      </c>
      <c r="AI562" s="16">
        <v>457883.62432383402</v>
      </c>
      <c r="AJ562" s="16">
        <v>-89941.838308726205</v>
      </c>
      <c r="AK562" s="16">
        <v>326612.87984398799</v>
      </c>
      <c r="AL562" s="16">
        <v>326612.87984398799</v>
      </c>
      <c r="AM562" s="16">
        <v>326612.87984398799</v>
      </c>
      <c r="AN562" s="16">
        <v>326612.87984398799</v>
      </c>
      <c r="AO562" s="16">
        <v>326612.87984398799</v>
      </c>
      <c r="AP562" s="16">
        <v>326612.87984398799</v>
      </c>
      <c r="AQ562" s="16">
        <v>326612.87984398799</v>
      </c>
      <c r="AR562" s="16">
        <v>326612.87984398799</v>
      </c>
      <c r="AS562" s="16">
        <v>326612.87984398799</v>
      </c>
      <c r="AT562" s="16">
        <v>326612.87984398799</v>
      </c>
      <c r="AU562" s="16">
        <v>336009.60526315699</v>
      </c>
      <c r="AV562" s="16">
        <v>336009.60526315699</v>
      </c>
      <c r="AW562" s="16">
        <v>336009.60526315699</v>
      </c>
      <c r="AX562" s="16">
        <v>336009.60526315699</v>
      </c>
      <c r="AY562" s="16">
        <v>336009.60526315699</v>
      </c>
      <c r="AZ562" s="16">
        <v>336009.60526315699</v>
      </c>
      <c r="BA562" s="16">
        <v>336009.60526315699</v>
      </c>
      <c r="BB562" s="16">
        <v>336009.60526315699</v>
      </c>
      <c r="BC562" s="16">
        <v>336009.60526315699</v>
      </c>
      <c r="BD562" s="16">
        <v>336009.60526315699</v>
      </c>
    </row>
    <row r="563" spans="1:56" x14ac:dyDescent="0.25">
      <c r="A563" s="16" t="s">
        <v>694</v>
      </c>
      <c r="B563" s="16">
        <v>13521</v>
      </c>
      <c r="C563" s="16">
        <v>0</v>
      </c>
      <c r="D563" s="16">
        <v>0</v>
      </c>
      <c r="E563" s="16">
        <v>0</v>
      </c>
      <c r="F563" s="16">
        <v>0</v>
      </c>
      <c r="G563" s="16">
        <v>0</v>
      </c>
      <c r="H563" s="16">
        <v>0</v>
      </c>
      <c r="I563" s="16">
        <v>0</v>
      </c>
      <c r="J563" s="16">
        <v>0</v>
      </c>
      <c r="K563" s="16">
        <v>0</v>
      </c>
      <c r="L563" s="16">
        <v>0</v>
      </c>
      <c r="M563" s="16" t="s">
        <v>797</v>
      </c>
      <c r="N563" s="16" t="s">
        <v>806</v>
      </c>
      <c r="O563" s="16" t="s">
        <v>3</v>
      </c>
      <c r="P563" s="16">
        <v>13521</v>
      </c>
      <c r="Q563" s="16">
        <v>800000</v>
      </c>
      <c r="R563" s="16">
        <v>28133.477118120001</v>
      </c>
      <c r="S563" s="16">
        <v>17855.2631578947</v>
      </c>
      <c r="T563" s="16">
        <v>17855.2631578947</v>
      </c>
      <c r="U563" s="16">
        <v>0</v>
      </c>
      <c r="V563" s="16">
        <v>0</v>
      </c>
      <c r="W563" s="16">
        <v>21589.910745833098</v>
      </c>
      <c r="X563" s="16">
        <v>21589.910745833098</v>
      </c>
      <c r="Y563" s="16">
        <v>0</v>
      </c>
      <c r="Z563" s="16">
        <v>0</v>
      </c>
      <c r="AA563" s="16">
        <v>999.56140350877104</v>
      </c>
      <c r="AB563" s="16">
        <v>999.56140350877104</v>
      </c>
      <c r="AC563" s="16">
        <v>0</v>
      </c>
      <c r="AD563" s="16">
        <v>0</v>
      </c>
      <c r="AE563" s="16">
        <v>44.562819667230499</v>
      </c>
      <c r="AF563" s="16">
        <v>44.562819667230499</v>
      </c>
      <c r="AG563" s="16">
        <v>0</v>
      </c>
      <c r="AH563" s="16">
        <v>0</v>
      </c>
      <c r="AI563" s="16">
        <v>-137693.47711812</v>
      </c>
      <c r="AJ563" s="16">
        <v>-137693.47711812</v>
      </c>
      <c r="AK563" s="16">
        <v>44.562819667230499</v>
      </c>
      <c r="AL563" s="16">
        <v>44.562819667230499</v>
      </c>
      <c r="AM563" s="16">
        <v>44.562819667230499</v>
      </c>
      <c r="AN563" s="16">
        <v>44.562819667230499</v>
      </c>
      <c r="AO563" s="16">
        <v>44.562819667230499</v>
      </c>
      <c r="AP563" s="16">
        <v>44.562819667230499</v>
      </c>
      <c r="AQ563" s="16">
        <v>44.562819667230499</v>
      </c>
      <c r="AR563" s="16">
        <v>44.562819667230499</v>
      </c>
      <c r="AS563" s="16">
        <v>44.562819667230499</v>
      </c>
      <c r="AT563" s="16">
        <v>44.562819667230499</v>
      </c>
      <c r="AU563" s="16">
        <v>999.56140350877104</v>
      </c>
      <c r="AV563" s="16">
        <v>999.56140350877104</v>
      </c>
      <c r="AW563" s="16">
        <v>999.56140350877104</v>
      </c>
      <c r="AX563" s="16">
        <v>999.56140350877104</v>
      </c>
      <c r="AY563" s="16">
        <v>999.56140350877104</v>
      </c>
      <c r="AZ563" s="16">
        <v>999.56140350877104</v>
      </c>
      <c r="BA563" s="16">
        <v>999.56140350877104</v>
      </c>
      <c r="BB563" s="16">
        <v>999.56140350877104</v>
      </c>
      <c r="BC563" s="16">
        <v>999.56140350877104</v>
      </c>
      <c r="BD563" s="16">
        <v>999.56140350877104</v>
      </c>
    </row>
    <row r="564" spans="1:56" x14ac:dyDescent="0.25">
      <c r="A564" s="16" t="s">
        <v>415</v>
      </c>
      <c r="B564" s="16">
        <v>13523</v>
      </c>
      <c r="C564" s="16">
        <v>0</v>
      </c>
      <c r="D564" s="16">
        <v>0</v>
      </c>
      <c r="E564" s="16">
        <v>0</v>
      </c>
      <c r="F564" s="16">
        <v>0</v>
      </c>
      <c r="G564" s="16">
        <v>0</v>
      </c>
      <c r="H564" s="16">
        <v>0</v>
      </c>
      <c r="I564" s="16">
        <v>0</v>
      </c>
      <c r="J564" s="16">
        <v>0</v>
      </c>
      <c r="K564" s="16">
        <v>0</v>
      </c>
      <c r="L564" s="16">
        <v>0</v>
      </c>
      <c r="M564" s="16" t="s">
        <v>797</v>
      </c>
      <c r="N564" s="16" t="s">
        <v>806</v>
      </c>
      <c r="O564" s="16" t="s">
        <v>3</v>
      </c>
      <c r="P564" s="16">
        <v>13523</v>
      </c>
      <c r="Q564" s="16">
        <v>800000</v>
      </c>
      <c r="R564" s="16">
        <v>28133.477118120001</v>
      </c>
      <c r="S564" s="16">
        <v>3040440.4385964898</v>
      </c>
      <c r="T564" s="16">
        <v>2327551.88596491</v>
      </c>
      <c r="U564" s="16">
        <v>712888.55263157794</v>
      </c>
      <c r="V564" s="16">
        <v>0.234468843257675</v>
      </c>
      <c r="W564" s="16">
        <v>2647468.1153150299</v>
      </c>
      <c r="X564" s="16">
        <v>1424138.3250794101</v>
      </c>
      <c r="Y564" s="16">
        <v>1223329.79023561</v>
      </c>
      <c r="Z564" s="16">
        <v>0.46207536293219797</v>
      </c>
      <c r="AA564" s="16">
        <v>492064.122807017</v>
      </c>
      <c r="AB564" s="16">
        <v>307912.63157894701</v>
      </c>
      <c r="AC564" s="16">
        <v>184151.49122806999</v>
      </c>
      <c r="AD564" s="16">
        <v>0.37424287342382001</v>
      </c>
      <c r="AE564" s="16">
        <v>529819.39118920302</v>
      </c>
      <c r="AF564" s="16">
        <v>266593.64116851398</v>
      </c>
      <c r="AG564" s="16">
        <v>263225.75002068898</v>
      </c>
      <c r="AH564" s="16">
        <v>0.49682166111336001</v>
      </c>
      <c r="AI564" s="16">
        <v>1085636.3131174899</v>
      </c>
      <c r="AJ564" s="16">
        <v>125532.27290256901</v>
      </c>
      <c r="AK564" s="16">
        <v>529819.39118920302</v>
      </c>
      <c r="AL564" s="16">
        <v>529819.39118920302</v>
      </c>
      <c r="AM564" s="16">
        <v>529819.39118920302</v>
      </c>
      <c r="AN564" s="16">
        <v>529819.39118920302</v>
      </c>
      <c r="AO564" s="16">
        <v>529819.39118920302</v>
      </c>
      <c r="AP564" s="16">
        <v>529819.39118920302</v>
      </c>
      <c r="AQ564" s="16">
        <v>529819.39118920302</v>
      </c>
      <c r="AR564" s="16">
        <v>529819.39118920302</v>
      </c>
      <c r="AS564" s="16">
        <v>529819.39118920302</v>
      </c>
      <c r="AT564" s="16">
        <v>529819.39118920302</v>
      </c>
      <c r="AU564" s="16">
        <v>492064.122807017</v>
      </c>
      <c r="AV564" s="16">
        <v>492064.122807017</v>
      </c>
      <c r="AW564" s="16">
        <v>492064.122807017</v>
      </c>
      <c r="AX564" s="16">
        <v>492064.122807017</v>
      </c>
      <c r="AY564" s="16">
        <v>492064.122807017</v>
      </c>
      <c r="AZ564" s="16">
        <v>492064.122807017</v>
      </c>
      <c r="BA564" s="16">
        <v>492064.122807017</v>
      </c>
      <c r="BB564" s="16">
        <v>492064.122807017</v>
      </c>
      <c r="BC564" s="16">
        <v>492064.122807017</v>
      </c>
      <c r="BD564" s="16">
        <v>492064.122807017</v>
      </c>
    </row>
    <row r="565" spans="1:56" x14ac:dyDescent="0.25">
      <c r="A565" s="16" t="s">
        <v>696</v>
      </c>
      <c r="B565" s="16">
        <v>13524</v>
      </c>
      <c r="C565" s="16">
        <v>0</v>
      </c>
      <c r="D565" s="16">
        <v>0</v>
      </c>
      <c r="E565" s="16">
        <v>0</v>
      </c>
      <c r="F565" s="16">
        <v>0</v>
      </c>
      <c r="G565" s="16">
        <v>0</v>
      </c>
      <c r="H565" s="16">
        <v>0</v>
      </c>
      <c r="I565" s="16">
        <v>0</v>
      </c>
      <c r="J565" s="16">
        <v>0</v>
      </c>
      <c r="K565" s="16">
        <v>0</v>
      </c>
      <c r="L565" s="16">
        <v>0</v>
      </c>
      <c r="M565" s="16" t="s">
        <v>797</v>
      </c>
      <c r="N565" s="16" t="s">
        <v>806</v>
      </c>
      <c r="O565" s="16" t="s">
        <v>3</v>
      </c>
      <c r="P565" s="16">
        <v>13524</v>
      </c>
      <c r="Q565" s="16">
        <v>800000</v>
      </c>
      <c r="R565" s="16">
        <v>28133.477118120001</v>
      </c>
      <c r="S565" s="16">
        <v>1866244.6052631501</v>
      </c>
      <c r="T565" s="16">
        <v>1422398.6403508701</v>
      </c>
      <c r="U565" s="16">
        <v>443845.96491227997</v>
      </c>
      <c r="V565" s="16">
        <v>0.23782839808916301</v>
      </c>
      <c r="W565" s="16">
        <v>1648571.2566493</v>
      </c>
      <c r="X565" s="16">
        <v>1096249.1603307601</v>
      </c>
      <c r="Y565" s="16">
        <v>552322.09631853295</v>
      </c>
      <c r="Z565" s="16">
        <v>0.33503076927419001</v>
      </c>
      <c r="AA565" s="16">
        <v>26027.061403508698</v>
      </c>
      <c r="AB565" s="16">
        <v>26027.061403508698</v>
      </c>
      <c r="AC565" s="16">
        <v>0</v>
      </c>
      <c r="AD565" s="16">
        <v>0</v>
      </c>
      <c r="AE565" s="16">
        <v>35355.585164214601</v>
      </c>
      <c r="AF565" s="16">
        <v>35355.585164214601</v>
      </c>
      <c r="AG565" s="16">
        <v>0</v>
      </c>
      <c r="AH565" s="16">
        <v>0</v>
      </c>
      <c r="AI565" s="16">
        <v>414628.619200413</v>
      </c>
      <c r="AJ565" s="16">
        <v>-137693.47711812</v>
      </c>
      <c r="AK565" s="16">
        <v>35355.585164214601</v>
      </c>
      <c r="AL565" s="16">
        <v>35355.585164214601</v>
      </c>
      <c r="AM565" s="16">
        <v>35355.585164214601</v>
      </c>
      <c r="AN565" s="16">
        <v>35355.585164214601</v>
      </c>
      <c r="AO565" s="16">
        <v>35355.585164214601</v>
      </c>
      <c r="AP565" s="16">
        <v>35355.585164214601</v>
      </c>
      <c r="AQ565" s="16">
        <v>35355.585164214601</v>
      </c>
      <c r="AR565" s="16">
        <v>35355.585164214601</v>
      </c>
      <c r="AS565" s="16">
        <v>35355.585164214601</v>
      </c>
      <c r="AT565" s="16">
        <v>35355.585164214601</v>
      </c>
      <c r="AU565" s="16">
        <v>26027.061403508698</v>
      </c>
      <c r="AV565" s="16">
        <v>26027.061403508698</v>
      </c>
      <c r="AW565" s="16">
        <v>26027.061403508698</v>
      </c>
      <c r="AX565" s="16">
        <v>26027.061403508698</v>
      </c>
      <c r="AY565" s="16">
        <v>26027.061403508698</v>
      </c>
      <c r="AZ565" s="16">
        <v>26027.061403508698</v>
      </c>
      <c r="BA565" s="16">
        <v>26027.061403508698</v>
      </c>
      <c r="BB565" s="16">
        <v>26027.061403508698</v>
      </c>
      <c r="BC565" s="16">
        <v>26027.061403508698</v>
      </c>
      <c r="BD565" s="16">
        <v>26027.061403508698</v>
      </c>
    </row>
    <row r="566" spans="1:56" x14ac:dyDescent="0.25">
      <c r="A566" s="16" t="s">
        <v>698</v>
      </c>
      <c r="B566" s="16">
        <v>13531</v>
      </c>
      <c r="C566" s="16">
        <v>0</v>
      </c>
      <c r="D566" s="16">
        <v>0</v>
      </c>
      <c r="E566" s="16">
        <v>0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 t="s">
        <v>797</v>
      </c>
      <c r="N566" s="16" t="s">
        <v>806</v>
      </c>
      <c r="O566" s="16" t="s">
        <v>3</v>
      </c>
      <c r="P566" s="16">
        <v>13531</v>
      </c>
      <c r="Q566" s="16">
        <v>800000</v>
      </c>
      <c r="R566" s="16">
        <v>28133.477118120001</v>
      </c>
      <c r="S566" s="16">
        <v>1634040.3947368399</v>
      </c>
      <c r="T566" s="16">
        <v>1560078.68421052</v>
      </c>
      <c r="U566" s="16">
        <v>73961.710526315495</v>
      </c>
      <c r="V566" s="16">
        <v>4.52630857624709E-2</v>
      </c>
      <c r="W566" s="16">
        <v>3730244.8459436502</v>
      </c>
      <c r="X566" s="16">
        <v>3640314.9455195898</v>
      </c>
      <c r="Y566" s="16">
        <v>89929.900424061794</v>
      </c>
      <c r="Z566" s="16">
        <v>2.4108310349078899E-2</v>
      </c>
      <c r="AA566" s="16">
        <v>172562.32456140299</v>
      </c>
      <c r="AB566" s="16">
        <v>172562.32456140299</v>
      </c>
      <c r="AC566" s="16">
        <v>0</v>
      </c>
      <c r="AD566" s="16">
        <v>0</v>
      </c>
      <c r="AE566" s="16">
        <v>73844.278553595403</v>
      </c>
      <c r="AF566" s="16">
        <v>73844.278553595403</v>
      </c>
      <c r="AG566" s="16">
        <v>0</v>
      </c>
      <c r="AH566" s="16">
        <v>0</v>
      </c>
      <c r="AI566" s="16">
        <v>-47763.576694058298</v>
      </c>
      <c r="AJ566" s="16">
        <v>-137693.47711812</v>
      </c>
      <c r="AK566" s="16">
        <v>73844.278553595403</v>
      </c>
      <c r="AL566" s="16">
        <v>73844.278553595403</v>
      </c>
      <c r="AM566" s="16">
        <v>73844.278553595403</v>
      </c>
      <c r="AN566" s="16">
        <v>73844.278553595403</v>
      </c>
      <c r="AO566" s="16">
        <v>73844.278553595403</v>
      </c>
      <c r="AP566" s="16">
        <v>73844.278553595403</v>
      </c>
      <c r="AQ566" s="16">
        <v>73844.278553595403</v>
      </c>
      <c r="AR566" s="16">
        <v>73844.278553595403</v>
      </c>
      <c r="AS566" s="16">
        <v>73844.278553595403</v>
      </c>
      <c r="AT566" s="16">
        <v>73844.278553595403</v>
      </c>
      <c r="AU566" s="16">
        <v>172562.32456140299</v>
      </c>
      <c r="AV566" s="16">
        <v>172562.32456140299</v>
      </c>
      <c r="AW566" s="16">
        <v>172562.32456140299</v>
      </c>
      <c r="AX566" s="16">
        <v>172562.32456140299</v>
      </c>
      <c r="AY566" s="16">
        <v>172562.32456140299</v>
      </c>
      <c r="AZ566" s="16">
        <v>172562.32456140299</v>
      </c>
      <c r="BA566" s="16">
        <v>172562.32456140299</v>
      </c>
      <c r="BB566" s="16">
        <v>172562.32456140299</v>
      </c>
      <c r="BC566" s="16">
        <v>172562.32456140299</v>
      </c>
      <c r="BD566" s="16">
        <v>172562.32456140299</v>
      </c>
    </row>
    <row r="567" spans="1:56" x14ac:dyDescent="0.25">
      <c r="A567" s="16" t="s">
        <v>699</v>
      </c>
      <c r="B567" s="16">
        <v>13532</v>
      </c>
      <c r="C567" s="16">
        <v>0</v>
      </c>
      <c r="D567" s="16">
        <v>0</v>
      </c>
      <c r="E567" s="16">
        <v>0</v>
      </c>
      <c r="F567" s="16">
        <v>0</v>
      </c>
      <c r="G567" s="16">
        <v>0</v>
      </c>
      <c r="H567" s="16">
        <v>0</v>
      </c>
      <c r="I567" s="16">
        <v>0</v>
      </c>
      <c r="J567" s="16">
        <v>0</v>
      </c>
      <c r="K567" s="16">
        <v>0</v>
      </c>
      <c r="L567" s="16">
        <v>0</v>
      </c>
      <c r="M567" s="16" t="s">
        <v>797</v>
      </c>
      <c r="N567" s="16" t="s">
        <v>806</v>
      </c>
      <c r="O567" s="16" t="s">
        <v>3</v>
      </c>
      <c r="P567" s="16">
        <v>13532</v>
      </c>
      <c r="Q567" s="16">
        <v>800000</v>
      </c>
      <c r="R567" s="16">
        <v>28133.477118120001</v>
      </c>
      <c r="S567" s="16">
        <v>3796624.9122807002</v>
      </c>
      <c r="T567" s="16">
        <v>3310318.9912280701</v>
      </c>
      <c r="U567" s="16">
        <v>486305.92105263198</v>
      </c>
      <c r="V567" s="16">
        <v>0.128089008603301</v>
      </c>
      <c r="W567" s="16">
        <v>5564640.5204840796</v>
      </c>
      <c r="X567" s="16">
        <v>3976739.7147567999</v>
      </c>
      <c r="Y567" s="16">
        <v>1587900.80572728</v>
      </c>
      <c r="Z567" s="16">
        <v>0.28535550497503598</v>
      </c>
      <c r="AA567" s="16">
        <v>33198.114035087703</v>
      </c>
      <c r="AB567" s="16">
        <v>33198.114035087703</v>
      </c>
      <c r="AC567" s="16">
        <v>0</v>
      </c>
      <c r="AD567" s="16">
        <v>0</v>
      </c>
      <c r="AE567" s="16">
        <v>31176.664059700401</v>
      </c>
      <c r="AF567" s="16">
        <v>31176.664059700401</v>
      </c>
      <c r="AG567" s="16">
        <v>0</v>
      </c>
      <c r="AH567" s="16">
        <v>0</v>
      </c>
      <c r="AI567" s="16">
        <v>1400233.3286091599</v>
      </c>
      <c r="AJ567" s="16">
        <v>-187667.47711812</v>
      </c>
      <c r="AK567" s="16">
        <v>31176.664059700401</v>
      </c>
      <c r="AL567" s="16">
        <v>31176.664059700401</v>
      </c>
      <c r="AM567" s="16">
        <v>31176.664059700401</v>
      </c>
      <c r="AN567" s="16">
        <v>31176.664059700401</v>
      </c>
      <c r="AO567" s="16">
        <v>31176.664059700401</v>
      </c>
      <c r="AP567" s="16">
        <v>31176.664059700401</v>
      </c>
      <c r="AQ567" s="16">
        <v>31176.664059700401</v>
      </c>
      <c r="AR567" s="16">
        <v>31176.664059700401</v>
      </c>
      <c r="AS567" s="16">
        <v>31176.664059700401</v>
      </c>
      <c r="AT567" s="16">
        <v>31176.664059700401</v>
      </c>
      <c r="AU567" s="16">
        <v>33198.114035087703</v>
      </c>
      <c r="AV567" s="16">
        <v>33198.114035087703</v>
      </c>
      <c r="AW567" s="16">
        <v>33198.114035087703</v>
      </c>
      <c r="AX567" s="16">
        <v>33198.114035087703</v>
      </c>
      <c r="AY567" s="16">
        <v>33198.114035087703</v>
      </c>
      <c r="AZ567" s="16">
        <v>33198.114035087703</v>
      </c>
      <c r="BA567" s="16">
        <v>33198.114035087703</v>
      </c>
      <c r="BB567" s="16">
        <v>33198.114035087703</v>
      </c>
      <c r="BC567" s="16">
        <v>33198.114035087703</v>
      </c>
      <c r="BD567" s="16">
        <v>33198.114035087703</v>
      </c>
    </row>
    <row r="568" spans="1:56" x14ac:dyDescent="0.25">
      <c r="A568" s="16" t="s">
        <v>700</v>
      </c>
      <c r="B568" s="16">
        <v>13535</v>
      </c>
      <c r="C568" s="16">
        <v>0</v>
      </c>
      <c r="D568" s="16">
        <v>0</v>
      </c>
      <c r="E568" s="16">
        <v>0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6">
        <v>0</v>
      </c>
      <c r="L568" s="16">
        <v>0</v>
      </c>
      <c r="M568" s="16" t="s">
        <v>797</v>
      </c>
      <c r="N568" s="16" t="s">
        <v>806</v>
      </c>
      <c r="O568" s="16" t="s">
        <v>3</v>
      </c>
      <c r="P568" s="16">
        <v>13535</v>
      </c>
      <c r="Q568" s="16">
        <v>800000</v>
      </c>
      <c r="R568" s="16">
        <v>82524.866213151996</v>
      </c>
      <c r="S568" s="16">
        <v>6690691.4035087796</v>
      </c>
      <c r="T568" s="16">
        <v>4808893.9473684197</v>
      </c>
      <c r="U568" s="16">
        <v>1881797.4561403501</v>
      </c>
      <c r="V568" s="16">
        <v>0.28125605302218698</v>
      </c>
      <c r="W568" s="16">
        <v>4126852.7151476499</v>
      </c>
      <c r="X568" s="16">
        <v>1000334.4354267101</v>
      </c>
      <c r="Y568" s="16">
        <v>3126518.2797209402</v>
      </c>
      <c r="Z568" s="16">
        <v>0.75760355300421101</v>
      </c>
      <c r="AA568" s="16">
        <v>184472.98245613999</v>
      </c>
      <c r="AB568" s="16">
        <v>184472.98245613999</v>
      </c>
      <c r="AC568" s="16">
        <v>0</v>
      </c>
      <c r="AD568" s="16">
        <v>0</v>
      </c>
      <c r="AE568" s="16">
        <v>9923.3449199572806</v>
      </c>
      <c r="AF568" s="16">
        <v>9923.3449199572806</v>
      </c>
      <c r="AG568" s="16">
        <v>0</v>
      </c>
      <c r="AH568" s="16">
        <v>0</v>
      </c>
      <c r="AI568" s="16">
        <v>2294157.4135077898</v>
      </c>
      <c r="AJ568" s="16">
        <v>-832360.86621315195</v>
      </c>
      <c r="AK568" s="16">
        <v>9923.3449199572806</v>
      </c>
      <c r="AL568" s="16">
        <v>9923.3449199572806</v>
      </c>
      <c r="AM568" s="16">
        <v>9923.3449199572806</v>
      </c>
      <c r="AN568" s="16">
        <v>9923.3449199572806</v>
      </c>
      <c r="AO568" s="16">
        <v>9923.3449199572806</v>
      </c>
      <c r="AP568" s="16">
        <v>9923.3449199572806</v>
      </c>
      <c r="AQ568" s="16">
        <v>9923.3449199572806</v>
      </c>
      <c r="AR568" s="16">
        <v>9923.3449199572806</v>
      </c>
      <c r="AS568" s="16">
        <v>9923.3449199572806</v>
      </c>
      <c r="AT568" s="16">
        <v>9923.3449199572806</v>
      </c>
      <c r="AU568" s="16">
        <v>184472.98245613999</v>
      </c>
      <c r="AV568" s="16">
        <v>184472.98245613999</v>
      </c>
      <c r="AW568" s="16">
        <v>184472.98245613999</v>
      </c>
      <c r="AX568" s="16">
        <v>184472.98245613999</v>
      </c>
      <c r="AY568" s="16">
        <v>184472.98245613999</v>
      </c>
      <c r="AZ568" s="16">
        <v>184472.98245613999</v>
      </c>
      <c r="BA568" s="16">
        <v>184472.98245613999</v>
      </c>
      <c r="BB568" s="16">
        <v>184472.98245613999</v>
      </c>
      <c r="BC568" s="16">
        <v>184472.98245613999</v>
      </c>
      <c r="BD568" s="16">
        <v>184472.98245613999</v>
      </c>
    </row>
    <row r="569" spans="1:56" x14ac:dyDescent="0.25">
      <c r="A569" s="16" t="s">
        <v>703</v>
      </c>
      <c r="B569" s="16">
        <v>13541</v>
      </c>
      <c r="C569" s="16">
        <v>0</v>
      </c>
      <c r="D569" s="16">
        <v>0</v>
      </c>
      <c r="E569" s="16">
        <v>0</v>
      </c>
      <c r="F569" s="16">
        <v>0</v>
      </c>
      <c r="G569" s="16">
        <v>0</v>
      </c>
      <c r="H569" s="16">
        <v>0</v>
      </c>
      <c r="I569" s="16">
        <v>0</v>
      </c>
      <c r="J569" s="16">
        <v>0</v>
      </c>
      <c r="K569" s="16">
        <v>0</v>
      </c>
      <c r="L569" s="16">
        <v>0</v>
      </c>
      <c r="M569" s="16" t="s">
        <v>797</v>
      </c>
      <c r="N569" s="16" t="s">
        <v>806</v>
      </c>
      <c r="O569" s="16" t="s">
        <v>3</v>
      </c>
      <c r="P569" s="16">
        <v>13541</v>
      </c>
      <c r="Q569" s="16">
        <v>800000</v>
      </c>
      <c r="R569" s="16">
        <v>35635.737682951898</v>
      </c>
      <c r="S569" s="16">
        <v>3835201.7105263099</v>
      </c>
      <c r="T569" s="16">
        <v>2529112.0614034999</v>
      </c>
      <c r="U569" s="16">
        <v>1306089.6491228</v>
      </c>
      <c r="V569" s="16">
        <v>0.34055305240869999</v>
      </c>
      <c r="W569" s="16">
        <v>1617517.2638340599</v>
      </c>
      <c r="X569" s="16">
        <v>699469.40169038298</v>
      </c>
      <c r="Y569" s="16">
        <v>918047.86214368197</v>
      </c>
      <c r="Z569" s="16">
        <v>0.56756603633867597</v>
      </c>
      <c r="AA569" s="16">
        <v>1163.2017543859599</v>
      </c>
      <c r="AB569" s="16">
        <v>1163.2017543859599</v>
      </c>
      <c r="AC569" s="16">
        <v>0</v>
      </c>
      <c r="AD569" s="16">
        <v>0</v>
      </c>
      <c r="AE569" s="16">
        <v>22.091619289887699</v>
      </c>
      <c r="AF569" s="16">
        <v>22.091619289887699</v>
      </c>
      <c r="AG569" s="16">
        <v>0</v>
      </c>
      <c r="AH569" s="16">
        <v>0</v>
      </c>
      <c r="AI569" s="16">
        <v>551022.12446073</v>
      </c>
      <c r="AJ569" s="16">
        <v>-367025.73768295097</v>
      </c>
      <c r="AK569" s="16">
        <v>22.091619289887699</v>
      </c>
      <c r="AL569" s="16">
        <v>22.091619289887699</v>
      </c>
      <c r="AM569" s="16">
        <v>22.091619289887699</v>
      </c>
      <c r="AN569" s="16">
        <v>22.091619289887699</v>
      </c>
      <c r="AO569" s="16">
        <v>22.091619289887699</v>
      </c>
      <c r="AP569" s="16">
        <v>22.091619289887699</v>
      </c>
      <c r="AQ569" s="16">
        <v>22.091619289887699</v>
      </c>
      <c r="AR569" s="16">
        <v>22.091619289887699</v>
      </c>
      <c r="AS569" s="16">
        <v>22.091619289887699</v>
      </c>
      <c r="AT569" s="16">
        <v>22.091619289887699</v>
      </c>
      <c r="AU569" s="16">
        <v>1163.2017543859599</v>
      </c>
      <c r="AV569" s="16">
        <v>1163.2017543859599</v>
      </c>
      <c r="AW569" s="16">
        <v>1163.2017543859599</v>
      </c>
      <c r="AX569" s="16">
        <v>1163.2017543859599</v>
      </c>
      <c r="AY569" s="16">
        <v>1163.2017543859599</v>
      </c>
      <c r="AZ569" s="16">
        <v>1163.2017543859599</v>
      </c>
      <c r="BA569" s="16">
        <v>1163.2017543859599</v>
      </c>
      <c r="BB569" s="16">
        <v>1163.2017543859599</v>
      </c>
      <c r="BC569" s="16">
        <v>1163.2017543859599</v>
      </c>
      <c r="BD569" s="16">
        <v>1163.2017543859599</v>
      </c>
    </row>
    <row r="570" spans="1:56" x14ac:dyDescent="0.25">
      <c r="A570" s="16" t="s">
        <v>567</v>
      </c>
      <c r="B570" s="16">
        <v>13546</v>
      </c>
      <c r="C570" s="16">
        <v>0</v>
      </c>
      <c r="D570" s="16">
        <v>0</v>
      </c>
      <c r="E570" s="16">
        <v>0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 t="s">
        <v>797</v>
      </c>
      <c r="N570" s="16" t="s">
        <v>806</v>
      </c>
      <c r="O570" s="16" t="s">
        <v>3</v>
      </c>
      <c r="P570" s="16">
        <v>13546</v>
      </c>
      <c r="Q570" s="16">
        <v>800000</v>
      </c>
      <c r="R570" s="16">
        <v>28133.477118120001</v>
      </c>
      <c r="S570" s="16">
        <v>3250223.6842105198</v>
      </c>
      <c r="T570" s="16">
        <v>2799025.6578947301</v>
      </c>
      <c r="U570" s="16">
        <v>451198.026315792</v>
      </c>
      <c r="V570" s="16">
        <v>0.13882060748855399</v>
      </c>
      <c r="W570" s="16">
        <v>5377466.6994869905</v>
      </c>
      <c r="X570" s="16">
        <v>4449312.4106742004</v>
      </c>
      <c r="Y570" s="16">
        <v>928154.288812791</v>
      </c>
      <c r="Z570" s="16">
        <v>0.17260065764820701</v>
      </c>
      <c r="AA570" s="16">
        <v>350719.429824561</v>
      </c>
      <c r="AB570" s="16">
        <v>349427.368421052</v>
      </c>
      <c r="AC570" s="16">
        <v>1292.0614035088199</v>
      </c>
      <c r="AD570" s="16">
        <v>3.68403143263304E-3</v>
      </c>
      <c r="AE570" s="16">
        <v>132622.021141112</v>
      </c>
      <c r="AF570" s="16">
        <v>122043.31246843</v>
      </c>
      <c r="AG570" s="16">
        <v>10578.708672681199</v>
      </c>
      <c r="AH570" s="16">
        <v>7.97658532245209E-2</v>
      </c>
      <c r="AI570" s="16">
        <v>756861.81169467</v>
      </c>
      <c r="AJ570" s="16">
        <v>-160713.76844543801</v>
      </c>
      <c r="AK570" s="16">
        <v>132622.021141112</v>
      </c>
      <c r="AL570" s="16">
        <v>132622.021141112</v>
      </c>
      <c r="AM570" s="16">
        <v>132622.021141112</v>
      </c>
      <c r="AN570" s="16">
        <v>132622.021141112</v>
      </c>
      <c r="AO570" s="16">
        <v>132622.021141112</v>
      </c>
      <c r="AP570" s="16">
        <v>132622.021141112</v>
      </c>
      <c r="AQ570" s="16">
        <v>132622.021141112</v>
      </c>
      <c r="AR570" s="16">
        <v>132622.021141112</v>
      </c>
      <c r="AS570" s="16">
        <v>132622.021141112</v>
      </c>
      <c r="AT570" s="16">
        <v>132622.021141112</v>
      </c>
      <c r="AU570" s="16">
        <v>350719.429824561</v>
      </c>
      <c r="AV570" s="16">
        <v>350719.429824561</v>
      </c>
      <c r="AW570" s="16">
        <v>350719.429824561</v>
      </c>
      <c r="AX570" s="16">
        <v>350719.429824561</v>
      </c>
      <c r="AY570" s="16">
        <v>350719.429824561</v>
      </c>
      <c r="AZ570" s="16">
        <v>350719.429824561</v>
      </c>
      <c r="BA570" s="16">
        <v>350719.429824561</v>
      </c>
      <c r="BB570" s="16">
        <v>350719.429824561</v>
      </c>
      <c r="BC570" s="16">
        <v>350719.429824561</v>
      </c>
      <c r="BD570" s="16">
        <v>350719.429824561</v>
      </c>
    </row>
    <row r="571" spans="1:56" x14ac:dyDescent="0.25">
      <c r="A571" s="16" t="s">
        <v>568</v>
      </c>
      <c r="B571" s="16">
        <v>13547</v>
      </c>
      <c r="C571" s="16">
        <v>0</v>
      </c>
      <c r="D571" s="16">
        <v>0</v>
      </c>
      <c r="E571" s="16">
        <v>0</v>
      </c>
      <c r="F571" s="16">
        <v>0</v>
      </c>
      <c r="G571" s="16">
        <v>0</v>
      </c>
      <c r="H571" s="16">
        <v>0</v>
      </c>
      <c r="I571" s="16">
        <v>0</v>
      </c>
      <c r="J571" s="16">
        <v>0</v>
      </c>
      <c r="K571" s="16">
        <v>0</v>
      </c>
      <c r="L571" s="16">
        <v>0</v>
      </c>
      <c r="M571" s="16" t="s">
        <v>797</v>
      </c>
      <c r="N571" s="16" t="s">
        <v>806</v>
      </c>
      <c r="O571" s="16" t="s">
        <v>3</v>
      </c>
      <c r="P571" s="16">
        <v>13547</v>
      </c>
      <c r="Q571" s="16">
        <v>800000</v>
      </c>
      <c r="R571" s="16">
        <v>28133.477118120001</v>
      </c>
      <c r="S571" s="16">
        <v>2582209.1228070101</v>
      </c>
      <c r="T571" s="16">
        <v>2433543.4210526301</v>
      </c>
      <c r="U571" s="16">
        <v>148665.70175438499</v>
      </c>
      <c r="V571" s="16">
        <v>5.75730681304297E-2</v>
      </c>
      <c r="W571" s="16">
        <v>3920122.79086354</v>
      </c>
      <c r="X571" s="16">
        <v>3633616.7577243699</v>
      </c>
      <c r="Y571" s="16">
        <v>286506.03313917102</v>
      </c>
      <c r="Z571" s="16">
        <v>7.3085984400008602E-2</v>
      </c>
      <c r="AA571" s="16">
        <v>462650.52631578897</v>
      </c>
      <c r="AB571" s="16">
        <v>420136.27192982403</v>
      </c>
      <c r="AC571" s="16">
        <v>42514.254385964901</v>
      </c>
      <c r="AD571" s="16">
        <v>9.1892804541945206E-2</v>
      </c>
      <c r="AE571" s="16">
        <v>729908.26347093901</v>
      </c>
      <c r="AF571" s="16">
        <v>656704.56864290603</v>
      </c>
      <c r="AG571" s="16">
        <v>73203.6948280332</v>
      </c>
      <c r="AH571" s="16">
        <v>0.100291637307854</v>
      </c>
      <c r="AI571" s="16">
        <v>71106.556021051001</v>
      </c>
      <c r="AJ571" s="16">
        <v>-142195.782290086</v>
      </c>
      <c r="AK571" s="16">
        <v>729908.26347093901</v>
      </c>
      <c r="AL571" s="16">
        <v>729908.26347093901</v>
      </c>
      <c r="AM571" s="16">
        <v>729908.26347093901</v>
      </c>
      <c r="AN571" s="16">
        <v>729908.26347093901</v>
      </c>
      <c r="AO571" s="16">
        <v>729908.26347093901</v>
      </c>
      <c r="AP571" s="16">
        <v>729908.26347093901</v>
      </c>
      <c r="AQ571" s="16">
        <v>729908.26347093901</v>
      </c>
      <c r="AR571" s="16">
        <v>729908.26347093901</v>
      </c>
      <c r="AS571" s="16">
        <v>729908.26347093901</v>
      </c>
      <c r="AT571" s="16">
        <v>729908.26347093901</v>
      </c>
      <c r="AU571" s="16">
        <v>462650.52631578897</v>
      </c>
      <c r="AV571" s="16">
        <v>462650.52631578897</v>
      </c>
      <c r="AW571" s="16">
        <v>462650.52631578897</v>
      </c>
      <c r="AX571" s="16">
        <v>462650.52631578897</v>
      </c>
      <c r="AY571" s="16">
        <v>462650.52631578897</v>
      </c>
      <c r="AZ571" s="16">
        <v>462650.52631578897</v>
      </c>
      <c r="BA571" s="16">
        <v>462650.52631578897</v>
      </c>
      <c r="BB571" s="16">
        <v>462650.52631578897</v>
      </c>
      <c r="BC571" s="16">
        <v>462650.52631578897</v>
      </c>
      <c r="BD571" s="16">
        <v>462650.52631578897</v>
      </c>
    </row>
    <row r="572" spans="1:56" x14ac:dyDescent="0.25">
      <c r="A572" s="16" t="s">
        <v>705</v>
      </c>
      <c r="B572" s="16">
        <v>13551</v>
      </c>
      <c r="C572" s="16">
        <v>0</v>
      </c>
      <c r="D572" s="16">
        <v>0</v>
      </c>
      <c r="E572" s="16">
        <v>0</v>
      </c>
      <c r="F572" s="16">
        <v>0</v>
      </c>
      <c r="G572" s="16">
        <v>0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 t="s">
        <v>797</v>
      </c>
      <c r="N572" s="16" t="s">
        <v>806</v>
      </c>
      <c r="O572" s="16" t="s">
        <v>3</v>
      </c>
      <c r="P572" s="16">
        <v>13551</v>
      </c>
      <c r="Q572" s="16">
        <v>800000</v>
      </c>
      <c r="R572" s="16">
        <v>28133.477118120001</v>
      </c>
      <c r="S572" s="16">
        <v>8396.6666666666606</v>
      </c>
      <c r="T572" s="16">
        <v>8396.6666666666606</v>
      </c>
      <c r="U572" s="16">
        <v>0</v>
      </c>
      <c r="V572" s="16">
        <v>0</v>
      </c>
      <c r="W572" s="16">
        <v>4976.7391341248804</v>
      </c>
      <c r="X572" s="16">
        <v>4976.7391341248804</v>
      </c>
      <c r="Y572" s="16">
        <v>0</v>
      </c>
      <c r="Z572" s="16">
        <v>0</v>
      </c>
      <c r="AA572" s="16">
        <v>950.96491228070101</v>
      </c>
      <c r="AB572" s="16">
        <v>950.96491228070101</v>
      </c>
      <c r="AC572" s="16">
        <v>0</v>
      </c>
      <c r="AD572" s="16">
        <v>0</v>
      </c>
      <c r="AE572" s="16">
        <v>176.82240892871201</v>
      </c>
      <c r="AF572" s="16">
        <v>176.82240892871201</v>
      </c>
      <c r="AG572" s="16">
        <v>0</v>
      </c>
      <c r="AH572" s="16">
        <v>0</v>
      </c>
      <c r="AI572" s="16">
        <v>-137693.47711812</v>
      </c>
      <c r="AJ572" s="16">
        <v>-137693.47711812</v>
      </c>
      <c r="AK572" s="16">
        <v>176.82240892871201</v>
      </c>
      <c r="AL572" s="16">
        <v>176.82240892871201</v>
      </c>
      <c r="AM572" s="16">
        <v>176.82240892871201</v>
      </c>
      <c r="AN572" s="16">
        <v>176.82240892871201</v>
      </c>
      <c r="AO572" s="16">
        <v>176.82240892871201</v>
      </c>
      <c r="AP572" s="16">
        <v>176.82240892871201</v>
      </c>
      <c r="AQ572" s="16">
        <v>176.82240892871201</v>
      </c>
      <c r="AR572" s="16">
        <v>176.82240892871201</v>
      </c>
      <c r="AS572" s="16">
        <v>176.82240892871201</v>
      </c>
      <c r="AT572" s="16">
        <v>176.82240892871201</v>
      </c>
      <c r="AU572" s="16">
        <v>950.96491228070101</v>
      </c>
      <c r="AV572" s="16">
        <v>950.96491228070101</v>
      </c>
      <c r="AW572" s="16">
        <v>950.96491228070101</v>
      </c>
      <c r="AX572" s="16">
        <v>950.96491228070101</v>
      </c>
      <c r="AY572" s="16">
        <v>950.96491228070101</v>
      </c>
      <c r="AZ572" s="16">
        <v>950.96491228070101</v>
      </c>
      <c r="BA572" s="16">
        <v>950.96491228070101</v>
      </c>
      <c r="BB572" s="16">
        <v>950.96491228070101</v>
      </c>
      <c r="BC572" s="16">
        <v>950.96491228070101</v>
      </c>
      <c r="BD572" s="16">
        <v>950.96491228070101</v>
      </c>
    </row>
    <row r="573" spans="1:56" x14ac:dyDescent="0.25">
      <c r="A573" s="16" t="s">
        <v>706</v>
      </c>
      <c r="B573" s="16">
        <v>13552</v>
      </c>
      <c r="C573" s="16">
        <v>0</v>
      </c>
      <c r="D573" s="16">
        <v>0</v>
      </c>
      <c r="E573" s="16">
        <v>0</v>
      </c>
      <c r="F573" s="16">
        <v>0</v>
      </c>
      <c r="G573" s="16">
        <v>0</v>
      </c>
      <c r="H573" s="16">
        <v>0</v>
      </c>
      <c r="I573" s="16">
        <v>0</v>
      </c>
      <c r="J573" s="16">
        <v>0</v>
      </c>
      <c r="K573" s="16">
        <v>0</v>
      </c>
      <c r="L573" s="16">
        <v>0</v>
      </c>
      <c r="M573" s="16" t="s">
        <v>797</v>
      </c>
      <c r="N573" s="16" t="s">
        <v>806</v>
      </c>
      <c r="O573" s="16" t="s">
        <v>3</v>
      </c>
      <c r="P573" s="16">
        <v>13552</v>
      </c>
      <c r="Q573" s="16">
        <v>800000</v>
      </c>
      <c r="R573" s="16">
        <v>28133.477118120001</v>
      </c>
      <c r="S573" s="16">
        <v>498858.94736842101</v>
      </c>
      <c r="T573" s="16">
        <v>498858.94736842101</v>
      </c>
      <c r="U573" s="16">
        <v>0</v>
      </c>
      <c r="V573" s="16">
        <v>0</v>
      </c>
      <c r="W573" s="16">
        <v>1342310.2667203599</v>
      </c>
      <c r="X573" s="16">
        <v>1342310.2667203599</v>
      </c>
      <c r="Y573" s="16">
        <v>0</v>
      </c>
      <c r="Z573" s="16">
        <v>0</v>
      </c>
      <c r="AA573" s="16">
        <v>115891.929824561</v>
      </c>
      <c r="AB573" s="16">
        <v>115891.929824561</v>
      </c>
      <c r="AC573" s="16">
        <v>0</v>
      </c>
      <c r="AD573" s="16">
        <v>0</v>
      </c>
      <c r="AE573" s="16">
        <v>326788.44765138399</v>
      </c>
      <c r="AF573" s="16">
        <v>326788.44765138399</v>
      </c>
      <c r="AG573" s="16">
        <v>0</v>
      </c>
      <c r="AH573" s="16">
        <v>0</v>
      </c>
      <c r="AI573" s="16">
        <v>-137693.47711812</v>
      </c>
      <c r="AJ573" s="16">
        <v>-137693.47711812</v>
      </c>
      <c r="AK573" s="16">
        <v>326788.44765138399</v>
      </c>
      <c r="AL573" s="16">
        <v>326788.44765138399</v>
      </c>
      <c r="AM573" s="16">
        <v>326788.44765138399</v>
      </c>
      <c r="AN573" s="16">
        <v>326788.44765138399</v>
      </c>
      <c r="AO573" s="16">
        <v>326788.44765138399</v>
      </c>
      <c r="AP573" s="16">
        <v>326788.44765138399</v>
      </c>
      <c r="AQ573" s="16">
        <v>326788.44765138399</v>
      </c>
      <c r="AR573" s="16">
        <v>326788.44765138399</v>
      </c>
      <c r="AS573" s="16">
        <v>326788.44765138399</v>
      </c>
      <c r="AT573" s="16">
        <v>326788.44765138399</v>
      </c>
      <c r="AU573" s="16">
        <v>115891.929824561</v>
      </c>
      <c r="AV573" s="16">
        <v>115891.929824561</v>
      </c>
      <c r="AW573" s="16">
        <v>115891.929824561</v>
      </c>
      <c r="AX573" s="16">
        <v>115891.929824561</v>
      </c>
      <c r="AY573" s="16">
        <v>115891.929824561</v>
      </c>
      <c r="AZ573" s="16">
        <v>115891.929824561</v>
      </c>
      <c r="BA573" s="16">
        <v>115891.929824561</v>
      </c>
      <c r="BB573" s="16">
        <v>115891.929824561</v>
      </c>
      <c r="BC573" s="16">
        <v>115891.929824561</v>
      </c>
      <c r="BD573" s="16">
        <v>115891.929824561</v>
      </c>
    </row>
    <row r="574" spans="1:56" x14ac:dyDescent="0.25">
      <c r="A574" s="16" t="s">
        <v>894</v>
      </c>
      <c r="B574" s="16">
        <v>13553</v>
      </c>
      <c r="C574" s="16">
        <v>0</v>
      </c>
      <c r="D574" s="16">
        <v>0</v>
      </c>
      <c r="E574" s="16">
        <v>0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 t="s">
        <v>797</v>
      </c>
      <c r="N574" s="16" t="s">
        <v>806</v>
      </c>
      <c r="O574" s="16" t="s">
        <v>3</v>
      </c>
      <c r="P574" s="16">
        <v>13553</v>
      </c>
      <c r="Q574" s="16">
        <v>800000</v>
      </c>
      <c r="R574" s="16">
        <v>28133.477118120001</v>
      </c>
      <c r="S574" s="16">
        <v>3369.9561403508701</v>
      </c>
      <c r="T574" s="16">
        <v>3369.9561403508701</v>
      </c>
      <c r="U574" s="16">
        <v>0</v>
      </c>
      <c r="V574" s="16">
        <v>0</v>
      </c>
      <c r="W574" s="16">
        <v>481.113587687105</v>
      </c>
      <c r="X574" s="16">
        <v>481.113587687105</v>
      </c>
      <c r="Y574" s="16">
        <v>0</v>
      </c>
      <c r="Z574" s="16">
        <v>0</v>
      </c>
      <c r="AA574" s="16">
        <v>23.684210526315699</v>
      </c>
      <c r="AB574" s="16">
        <v>23.684210526315699</v>
      </c>
      <c r="AC574" s="16">
        <v>0</v>
      </c>
      <c r="AD574" s="16">
        <v>0</v>
      </c>
      <c r="AE574" s="16">
        <v>7.4650947199506099</v>
      </c>
      <c r="AF574" s="16">
        <v>7.4650947199506099</v>
      </c>
      <c r="AG574" s="16">
        <v>0</v>
      </c>
      <c r="AH574" s="16">
        <v>0</v>
      </c>
      <c r="AI574" s="16">
        <v>-137693.47711812</v>
      </c>
      <c r="AJ574" s="16">
        <v>-137693.47711812</v>
      </c>
      <c r="AK574" s="16">
        <v>7.4650947199506099</v>
      </c>
      <c r="AL574" s="16">
        <v>7.4650947199506099</v>
      </c>
      <c r="AM574" s="16">
        <v>7.4650947199506099</v>
      </c>
      <c r="AN574" s="16">
        <v>7.4650947199506099</v>
      </c>
      <c r="AO574" s="16">
        <v>7.4650947199506099</v>
      </c>
      <c r="AP574" s="16">
        <v>7.4650947199506099</v>
      </c>
      <c r="AQ574" s="16">
        <v>7.4650947199506099</v>
      </c>
      <c r="AR574" s="16">
        <v>7.4650947199506099</v>
      </c>
      <c r="AS574" s="16">
        <v>7.4650947199506099</v>
      </c>
      <c r="AT574" s="16">
        <v>7.4650947199506099</v>
      </c>
      <c r="AU574" s="16">
        <v>23.684210526315699</v>
      </c>
      <c r="AV574" s="16">
        <v>23.684210526315699</v>
      </c>
      <c r="AW574" s="16">
        <v>23.684210526315699</v>
      </c>
      <c r="AX574" s="16">
        <v>23.684210526315699</v>
      </c>
      <c r="AY574" s="16">
        <v>23.684210526315699</v>
      </c>
      <c r="AZ574" s="16">
        <v>23.684210526315699</v>
      </c>
      <c r="BA574" s="16">
        <v>23.684210526315699</v>
      </c>
      <c r="BB574" s="16">
        <v>23.684210526315699</v>
      </c>
      <c r="BC574" s="16">
        <v>23.684210526315699</v>
      </c>
      <c r="BD574" s="16">
        <v>23.684210526315699</v>
      </c>
    </row>
    <row r="575" spans="1:56" x14ac:dyDescent="0.25">
      <c r="A575" s="16" t="s">
        <v>895</v>
      </c>
      <c r="B575" s="16">
        <v>13554</v>
      </c>
      <c r="C575" s="16">
        <v>0</v>
      </c>
      <c r="D575" s="16">
        <v>0</v>
      </c>
      <c r="E575" s="16">
        <v>0</v>
      </c>
      <c r="F575" s="16">
        <v>0</v>
      </c>
      <c r="G575" s="16">
        <v>0</v>
      </c>
      <c r="H575" s="16">
        <v>0</v>
      </c>
      <c r="I575" s="16">
        <v>0</v>
      </c>
      <c r="J575" s="16">
        <v>0</v>
      </c>
      <c r="K575" s="16">
        <v>0</v>
      </c>
      <c r="L575" s="16">
        <v>0</v>
      </c>
      <c r="M575" s="16" t="s">
        <v>797</v>
      </c>
      <c r="N575" s="16" t="s">
        <v>806</v>
      </c>
      <c r="O575" s="16" t="s">
        <v>3</v>
      </c>
      <c r="P575" s="16">
        <v>13554</v>
      </c>
      <c r="Q575" s="16">
        <v>800000</v>
      </c>
      <c r="R575" s="16">
        <v>28133.477118120001</v>
      </c>
      <c r="S575" s="16">
        <v>575.48245614035</v>
      </c>
      <c r="T575" s="16">
        <v>575.48245614035</v>
      </c>
      <c r="U575" s="16">
        <v>0</v>
      </c>
      <c r="V575" s="16">
        <v>0</v>
      </c>
      <c r="W575" s="16">
        <v>163.89539541433999</v>
      </c>
      <c r="X575" s="16">
        <v>163.89539541433999</v>
      </c>
      <c r="Y575" s="16">
        <v>0</v>
      </c>
      <c r="Z575" s="16">
        <v>0</v>
      </c>
      <c r="AA575" s="16">
        <v>0</v>
      </c>
      <c r="AB575" s="16">
        <v>0</v>
      </c>
      <c r="AC575" s="16">
        <v>0</v>
      </c>
      <c r="AD575" s="16">
        <v>0</v>
      </c>
      <c r="AE575" s="16">
        <v>0</v>
      </c>
      <c r="AF575" s="16">
        <v>0</v>
      </c>
      <c r="AG575" s="16">
        <v>0</v>
      </c>
      <c r="AH575" s="16">
        <v>0</v>
      </c>
      <c r="AI575" s="16">
        <v>-137693.47711812</v>
      </c>
      <c r="AJ575" s="16">
        <v>-137693.47711812</v>
      </c>
      <c r="AK575" s="16">
        <v>0</v>
      </c>
      <c r="AL575" s="16">
        <v>0</v>
      </c>
      <c r="AM575" s="16">
        <v>0</v>
      </c>
      <c r="AN575" s="16">
        <v>0</v>
      </c>
      <c r="AO575" s="16">
        <v>0</v>
      </c>
      <c r="AP575" s="16">
        <v>0</v>
      </c>
      <c r="AQ575" s="16">
        <v>0</v>
      </c>
      <c r="AR575" s="16">
        <v>0</v>
      </c>
      <c r="AS575" s="16">
        <v>0</v>
      </c>
      <c r="AT575" s="16">
        <v>0</v>
      </c>
      <c r="AU575" s="16">
        <v>0</v>
      </c>
      <c r="AV575" s="16">
        <v>0</v>
      </c>
      <c r="AW575" s="16">
        <v>0</v>
      </c>
      <c r="AX575" s="16">
        <v>0</v>
      </c>
      <c r="AY575" s="16">
        <v>0</v>
      </c>
      <c r="AZ575" s="16">
        <v>0</v>
      </c>
      <c r="BA575" s="16">
        <v>0</v>
      </c>
      <c r="BB575" s="16">
        <v>0</v>
      </c>
      <c r="BC575" s="16">
        <v>0</v>
      </c>
      <c r="BD575" s="16">
        <v>0</v>
      </c>
    </row>
    <row r="576" spans="1:56" x14ac:dyDescent="0.25">
      <c r="A576" s="16" t="s">
        <v>835</v>
      </c>
      <c r="B576" s="16">
        <v>13560</v>
      </c>
      <c r="C576" s="16">
        <v>0</v>
      </c>
      <c r="D576" s="16">
        <v>0</v>
      </c>
      <c r="E576" s="16">
        <v>0</v>
      </c>
      <c r="F576" s="16">
        <v>0</v>
      </c>
      <c r="G576" s="16">
        <v>0</v>
      </c>
      <c r="H576" s="16">
        <v>0</v>
      </c>
      <c r="I576" s="16">
        <v>0</v>
      </c>
      <c r="J576" s="16">
        <v>0</v>
      </c>
      <c r="K576" s="16">
        <v>0</v>
      </c>
      <c r="L576" s="16">
        <v>0</v>
      </c>
      <c r="M576" s="16" t="s">
        <v>797</v>
      </c>
      <c r="N576" s="16" t="s">
        <v>806</v>
      </c>
      <c r="O576" s="16" t="s">
        <v>3</v>
      </c>
      <c r="P576" s="16">
        <v>13560</v>
      </c>
      <c r="Q576" s="16">
        <v>800000</v>
      </c>
      <c r="R576" s="16">
        <v>28133.477118120001</v>
      </c>
      <c r="S576" s="16">
        <v>25456.5350877192</v>
      </c>
      <c r="T576" s="16">
        <v>25456.5350877192</v>
      </c>
      <c r="U576" s="16">
        <v>0</v>
      </c>
      <c r="V576" s="16">
        <v>0</v>
      </c>
      <c r="W576" s="16">
        <v>606.73506289117199</v>
      </c>
      <c r="X576" s="16">
        <v>606.73506289117199</v>
      </c>
      <c r="Y576" s="16">
        <v>0</v>
      </c>
      <c r="Z576" s="16">
        <v>0</v>
      </c>
      <c r="AA576" s="16">
        <v>0</v>
      </c>
      <c r="AB576" s="16">
        <v>0</v>
      </c>
      <c r="AC576" s="16">
        <v>0</v>
      </c>
      <c r="AD576" s="16">
        <v>0</v>
      </c>
      <c r="AE576" s="16">
        <v>0</v>
      </c>
      <c r="AF576" s="16">
        <v>0</v>
      </c>
      <c r="AG576" s="16">
        <v>0</v>
      </c>
      <c r="AH576" s="16">
        <v>0</v>
      </c>
      <c r="AI576" s="16">
        <v>-137693.47711812</v>
      </c>
      <c r="AJ576" s="16">
        <v>-137693.47711812</v>
      </c>
      <c r="AK576" s="16">
        <v>0</v>
      </c>
      <c r="AL576" s="16">
        <v>0</v>
      </c>
      <c r="AM576" s="16">
        <v>0</v>
      </c>
      <c r="AN576" s="16">
        <v>0</v>
      </c>
      <c r="AO576" s="16">
        <v>0</v>
      </c>
      <c r="AP576" s="16">
        <v>0</v>
      </c>
      <c r="AQ576" s="16">
        <v>0</v>
      </c>
      <c r="AR576" s="16">
        <v>0</v>
      </c>
      <c r="AS576" s="16">
        <v>0</v>
      </c>
      <c r="AT576" s="16">
        <v>0</v>
      </c>
      <c r="AU576" s="16">
        <v>0</v>
      </c>
      <c r="AV576" s="16">
        <v>0</v>
      </c>
      <c r="AW576" s="16">
        <v>0</v>
      </c>
      <c r="AX576" s="16">
        <v>0</v>
      </c>
      <c r="AY576" s="16">
        <v>0</v>
      </c>
      <c r="AZ576" s="16">
        <v>0</v>
      </c>
      <c r="BA576" s="16">
        <v>0</v>
      </c>
      <c r="BB576" s="16">
        <v>0</v>
      </c>
      <c r="BC576" s="16">
        <v>0</v>
      </c>
      <c r="BD576" s="16">
        <v>0</v>
      </c>
    </row>
    <row r="577" spans="1:56" x14ac:dyDescent="0.25">
      <c r="A577" s="16" t="s">
        <v>836</v>
      </c>
      <c r="B577" s="16">
        <v>13562</v>
      </c>
      <c r="C577" s="16">
        <v>0</v>
      </c>
      <c r="D577" s="16">
        <v>0</v>
      </c>
      <c r="E577" s="16">
        <v>0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 t="s">
        <v>797</v>
      </c>
      <c r="N577" s="16" t="s">
        <v>806</v>
      </c>
      <c r="O577" s="16" t="s">
        <v>3</v>
      </c>
      <c r="P577" s="16">
        <v>13562</v>
      </c>
      <c r="Q577" s="16">
        <v>800000</v>
      </c>
      <c r="R577" s="16">
        <v>28133.477118120001</v>
      </c>
      <c r="S577" s="16">
        <v>109.824561403508</v>
      </c>
      <c r="T577" s="16">
        <v>109.824561403508</v>
      </c>
      <c r="U577" s="16">
        <v>0</v>
      </c>
      <c r="V577" s="16">
        <v>0</v>
      </c>
      <c r="W577" s="16">
        <v>4408.4824591230899</v>
      </c>
      <c r="X577" s="16">
        <v>4408.4824591230899</v>
      </c>
      <c r="Y577" s="16">
        <v>0</v>
      </c>
      <c r="Z577" s="16">
        <v>0</v>
      </c>
      <c r="AA577" s="16">
        <v>0</v>
      </c>
      <c r="AB577" s="16">
        <v>0</v>
      </c>
      <c r="AC577" s="16">
        <v>0</v>
      </c>
      <c r="AD577" s="16">
        <v>0</v>
      </c>
      <c r="AE577" s="16">
        <v>0</v>
      </c>
      <c r="AF577" s="16">
        <v>0</v>
      </c>
      <c r="AG577" s="16">
        <v>0</v>
      </c>
      <c r="AH577" s="16">
        <v>0</v>
      </c>
      <c r="AI577" s="16">
        <v>-137693.47711812</v>
      </c>
      <c r="AJ577" s="16">
        <v>-137693.47711812</v>
      </c>
      <c r="AK577" s="16">
        <v>0</v>
      </c>
      <c r="AL577" s="16">
        <v>0</v>
      </c>
      <c r="AM577" s="16">
        <v>0</v>
      </c>
      <c r="AN577" s="16">
        <v>0</v>
      </c>
      <c r="AO577" s="16">
        <v>0</v>
      </c>
      <c r="AP577" s="16">
        <v>0</v>
      </c>
      <c r="AQ577" s="16">
        <v>0</v>
      </c>
      <c r="AR577" s="16">
        <v>0</v>
      </c>
      <c r="AS577" s="16">
        <v>0</v>
      </c>
      <c r="AT577" s="16">
        <v>0</v>
      </c>
      <c r="AU577" s="16">
        <v>0</v>
      </c>
      <c r="AV577" s="16">
        <v>0</v>
      </c>
      <c r="AW577" s="16">
        <v>0</v>
      </c>
      <c r="AX577" s="16">
        <v>0</v>
      </c>
      <c r="AY577" s="16">
        <v>0</v>
      </c>
      <c r="AZ577" s="16">
        <v>0</v>
      </c>
      <c r="BA577" s="16">
        <v>0</v>
      </c>
      <c r="BB577" s="16">
        <v>0</v>
      </c>
      <c r="BC577" s="16">
        <v>0</v>
      </c>
      <c r="BD577" s="16">
        <v>0</v>
      </c>
    </row>
    <row r="578" spans="1:56" x14ac:dyDescent="0.25">
      <c r="A578" s="16" t="s">
        <v>837</v>
      </c>
      <c r="B578" s="16">
        <v>13563</v>
      </c>
      <c r="C578" s="16">
        <v>0</v>
      </c>
      <c r="D578" s="16">
        <v>0</v>
      </c>
      <c r="E578" s="16">
        <v>0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 t="s">
        <v>797</v>
      </c>
      <c r="N578" s="16" t="s">
        <v>806</v>
      </c>
      <c r="O578" s="16" t="s">
        <v>3</v>
      </c>
      <c r="P578" s="16">
        <v>13563</v>
      </c>
      <c r="Q578" s="16">
        <v>800000</v>
      </c>
      <c r="R578" s="16">
        <v>28133.477118120001</v>
      </c>
      <c r="S578" s="16">
        <v>1676.84210526315</v>
      </c>
      <c r="T578" s="16">
        <v>1676.84210526315</v>
      </c>
      <c r="U578" s="16">
        <v>0</v>
      </c>
      <c r="V578" s="16">
        <v>0</v>
      </c>
      <c r="W578" s="16">
        <v>153.74539713579</v>
      </c>
      <c r="X578" s="16">
        <v>153.74539713579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16">
        <v>0</v>
      </c>
      <c r="AF578" s="16">
        <v>0</v>
      </c>
      <c r="AG578" s="16">
        <v>0</v>
      </c>
      <c r="AH578" s="16">
        <v>0</v>
      </c>
      <c r="AI578" s="16">
        <v>-137693.47711812</v>
      </c>
      <c r="AJ578" s="16">
        <v>-137693.47711812</v>
      </c>
      <c r="AK578" s="16">
        <v>0</v>
      </c>
      <c r="AL578" s="16">
        <v>0</v>
      </c>
      <c r="AM578" s="16">
        <v>0</v>
      </c>
      <c r="AN578" s="16">
        <v>0</v>
      </c>
      <c r="AO578" s="16">
        <v>0</v>
      </c>
      <c r="AP578" s="16">
        <v>0</v>
      </c>
      <c r="AQ578" s="16">
        <v>0</v>
      </c>
      <c r="AR578" s="16">
        <v>0</v>
      </c>
      <c r="AS578" s="16">
        <v>0</v>
      </c>
      <c r="AT578" s="16">
        <v>0</v>
      </c>
      <c r="AU578" s="16">
        <v>0</v>
      </c>
      <c r="AV578" s="16">
        <v>0</v>
      </c>
      <c r="AW578" s="16">
        <v>0</v>
      </c>
      <c r="AX578" s="16">
        <v>0</v>
      </c>
      <c r="AY578" s="16">
        <v>0</v>
      </c>
      <c r="AZ578" s="16">
        <v>0</v>
      </c>
      <c r="BA578" s="16">
        <v>0</v>
      </c>
      <c r="BB578" s="16">
        <v>0</v>
      </c>
      <c r="BC578" s="16">
        <v>0</v>
      </c>
      <c r="BD578" s="16">
        <v>0</v>
      </c>
    </row>
    <row r="579" spans="1:56" x14ac:dyDescent="0.25">
      <c r="A579" s="16" t="s">
        <v>838</v>
      </c>
      <c r="B579" s="16">
        <v>13564</v>
      </c>
      <c r="C579" s="16">
        <v>0</v>
      </c>
      <c r="D579" s="16">
        <v>0</v>
      </c>
      <c r="E579" s="16">
        <v>0</v>
      </c>
      <c r="F579" s="16">
        <v>0</v>
      </c>
      <c r="G579" s="16">
        <v>0</v>
      </c>
      <c r="H579" s="16">
        <v>0</v>
      </c>
      <c r="I579" s="16">
        <v>0</v>
      </c>
      <c r="J579" s="16">
        <v>0</v>
      </c>
      <c r="K579" s="16">
        <v>0</v>
      </c>
      <c r="L579" s="16">
        <v>0</v>
      </c>
      <c r="M579" s="16" t="s">
        <v>797</v>
      </c>
      <c r="N579" s="16" t="s">
        <v>806</v>
      </c>
      <c r="O579" s="16" t="s">
        <v>3</v>
      </c>
      <c r="P579" s="16">
        <v>13564</v>
      </c>
      <c r="Q579" s="16">
        <v>800000</v>
      </c>
      <c r="R579" s="16">
        <v>28133.477118120001</v>
      </c>
      <c r="S579" s="16">
        <v>23529.649122807001</v>
      </c>
      <c r="T579" s="16">
        <v>23529.649122807001</v>
      </c>
      <c r="U579" s="16">
        <v>0</v>
      </c>
      <c r="V579" s="16">
        <v>0</v>
      </c>
      <c r="W579" s="16">
        <v>10014.1150817004</v>
      </c>
      <c r="X579" s="16">
        <v>10014.1150817004</v>
      </c>
      <c r="Y579" s="16">
        <v>0</v>
      </c>
      <c r="Z579" s="16">
        <v>0</v>
      </c>
      <c r="AA579" s="16">
        <v>0</v>
      </c>
      <c r="AB579" s="16">
        <v>0</v>
      </c>
      <c r="AC579" s="16">
        <v>0</v>
      </c>
      <c r="AD579" s="16">
        <v>0</v>
      </c>
      <c r="AE579" s="16">
        <v>0</v>
      </c>
      <c r="AF579" s="16">
        <v>0</v>
      </c>
      <c r="AG579" s="16">
        <v>0</v>
      </c>
      <c r="AH579" s="16">
        <v>0</v>
      </c>
      <c r="AI579" s="16">
        <v>-137693.47711812</v>
      </c>
      <c r="AJ579" s="16">
        <v>-137693.47711812</v>
      </c>
      <c r="AK579" s="16">
        <v>0</v>
      </c>
      <c r="AL579" s="16">
        <v>0</v>
      </c>
      <c r="AM579" s="16">
        <v>0</v>
      </c>
      <c r="AN579" s="16">
        <v>0</v>
      </c>
      <c r="AO579" s="16">
        <v>0</v>
      </c>
      <c r="AP579" s="16">
        <v>0</v>
      </c>
      <c r="AQ579" s="16">
        <v>0</v>
      </c>
      <c r="AR579" s="16">
        <v>0</v>
      </c>
      <c r="AS579" s="16">
        <v>0</v>
      </c>
      <c r="AT579" s="16">
        <v>0</v>
      </c>
      <c r="AU579" s="16">
        <v>0</v>
      </c>
      <c r="AV579" s="16">
        <v>0</v>
      </c>
      <c r="AW579" s="16">
        <v>0</v>
      </c>
      <c r="AX579" s="16">
        <v>0</v>
      </c>
      <c r="AY579" s="16">
        <v>0</v>
      </c>
      <c r="AZ579" s="16">
        <v>0</v>
      </c>
      <c r="BA579" s="16">
        <v>0</v>
      </c>
      <c r="BB579" s="16">
        <v>0</v>
      </c>
      <c r="BC579" s="16">
        <v>0</v>
      </c>
      <c r="BD579" s="16">
        <v>0</v>
      </c>
    </row>
    <row r="580" spans="1:56" x14ac:dyDescent="0.25">
      <c r="A580" s="16" t="s">
        <v>206</v>
      </c>
      <c r="B580" s="16">
        <v>13576</v>
      </c>
      <c r="C580" s="16">
        <v>0</v>
      </c>
      <c r="D580" s="16">
        <v>0</v>
      </c>
      <c r="E580" s="16">
        <v>0</v>
      </c>
      <c r="F580" s="16">
        <v>0</v>
      </c>
      <c r="G580" s="16">
        <v>0</v>
      </c>
      <c r="H580" s="16">
        <v>0</v>
      </c>
      <c r="I580" s="16">
        <v>0</v>
      </c>
      <c r="J580" s="16">
        <v>0</v>
      </c>
      <c r="K580" s="16">
        <v>0</v>
      </c>
      <c r="L580" s="16">
        <v>0</v>
      </c>
      <c r="M580" s="16" t="s">
        <v>797</v>
      </c>
      <c r="N580" s="16" t="s">
        <v>806</v>
      </c>
      <c r="O580" s="16" t="s">
        <v>3</v>
      </c>
      <c r="P580" s="16">
        <v>13576</v>
      </c>
      <c r="Q580" s="16">
        <v>800000</v>
      </c>
      <c r="R580" s="16">
        <v>65644.7799422799</v>
      </c>
      <c r="S580" s="16">
        <v>24690514.035087701</v>
      </c>
      <c r="T580" s="16">
        <v>7858786.05263157</v>
      </c>
      <c r="U580" s="16">
        <v>16831727.982456099</v>
      </c>
      <c r="V580" s="16">
        <v>0.681708285155042</v>
      </c>
      <c r="W580" s="16">
        <v>11820620.544877199</v>
      </c>
      <c r="X580" s="16">
        <v>2918994.2514461898</v>
      </c>
      <c r="Y580" s="16">
        <v>8901626.2934310809</v>
      </c>
      <c r="Z580" s="16">
        <v>0.75305913590879903</v>
      </c>
      <c r="AA580" s="16">
        <v>15594759.342105201</v>
      </c>
      <c r="AB580" s="16">
        <v>3497533.5964912199</v>
      </c>
      <c r="AC580" s="16">
        <v>12097225.745614</v>
      </c>
      <c r="AD580" s="16">
        <v>0.77572378516621099</v>
      </c>
      <c r="AE580" s="16">
        <v>4992882.7205478204</v>
      </c>
      <c r="AF580" s="16">
        <v>1092098.1578175901</v>
      </c>
      <c r="AG580" s="16">
        <v>3900784.5627302299</v>
      </c>
      <c r="AH580" s="16">
        <v>0.78126901452678899</v>
      </c>
      <c r="AI580" s="16">
        <v>8237187.5134888003</v>
      </c>
      <c r="AJ580" s="16">
        <v>3236345.7827879498</v>
      </c>
      <c r="AK580" s="16">
        <v>4992882.7205478204</v>
      </c>
      <c r="AL580" s="16">
        <v>4992882.7205478204</v>
      </c>
      <c r="AM580" s="16">
        <v>4992882.7205478204</v>
      </c>
      <c r="AN580" s="16">
        <v>4992882.7205478204</v>
      </c>
      <c r="AO580" s="16">
        <v>4992882.7205478204</v>
      </c>
      <c r="AP580" s="16">
        <v>4992882.7205478204</v>
      </c>
      <c r="AQ580" s="16">
        <v>4992882.7205478204</v>
      </c>
      <c r="AR580" s="16">
        <v>4992882.7205478204</v>
      </c>
      <c r="AS580" s="16">
        <v>4992882.7205478204</v>
      </c>
      <c r="AT580" s="16">
        <v>4992882.7205478204</v>
      </c>
      <c r="AU580" s="16">
        <v>15594759.342105201</v>
      </c>
      <c r="AV580" s="16">
        <v>15594759.342105201</v>
      </c>
      <c r="AW580" s="16">
        <v>15594759.342105201</v>
      </c>
      <c r="AX580" s="16">
        <v>15594759.342105201</v>
      </c>
      <c r="AY580" s="16">
        <v>15594759.342105201</v>
      </c>
      <c r="AZ580" s="16">
        <v>15594759.342105201</v>
      </c>
      <c r="BA580" s="16">
        <v>15594759.342105201</v>
      </c>
      <c r="BB580" s="16">
        <v>15594759.342105201</v>
      </c>
      <c r="BC580" s="16">
        <v>15594759.342105201</v>
      </c>
      <c r="BD580" s="16">
        <v>15594759.342105201</v>
      </c>
    </row>
    <row r="581" spans="1:56" x14ac:dyDescent="0.25">
      <c r="A581" s="16" t="s">
        <v>272</v>
      </c>
      <c r="B581" s="16">
        <v>13582</v>
      </c>
      <c r="C581" s="16">
        <v>0</v>
      </c>
      <c r="D581" s="16">
        <v>0</v>
      </c>
      <c r="E581" s="16">
        <v>0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 t="s">
        <v>797</v>
      </c>
      <c r="N581" s="16" t="s">
        <v>806</v>
      </c>
      <c r="O581" s="16" t="s">
        <v>3</v>
      </c>
      <c r="P581" s="16">
        <v>13582</v>
      </c>
      <c r="Q581" s="16">
        <v>800000</v>
      </c>
      <c r="R581" s="16">
        <v>48764.693671407898</v>
      </c>
      <c r="S581" s="16">
        <v>11222710.614034999</v>
      </c>
      <c r="T581" s="16">
        <v>6081126.40350876</v>
      </c>
      <c r="U581" s="16">
        <v>5141584.2105263099</v>
      </c>
      <c r="V581" s="16">
        <v>0.458141030928505</v>
      </c>
      <c r="W581" s="16">
        <v>10408345.155826</v>
      </c>
      <c r="X581" s="16">
        <v>3728980.2070296002</v>
      </c>
      <c r="Y581" s="16">
        <v>6679364.9487964297</v>
      </c>
      <c r="Z581" s="16">
        <v>0.641731692098785</v>
      </c>
      <c r="AA581" s="16">
        <v>3425470.6140350802</v>
      </c>
      <c r="AB581" s="16">
        <v>1237840.3070175401</v>
      </c>
      <c r="AC581" s="16">
        <v>2187630.3070175401</v>
      </c>
      <c r="AD581" s="16">
        <v>0.63863642503725604</v>
      </c>
      <c r="AE581" s="16">
        <v>2838769.0358804902</v>
      </c>
      <c r="AF581" s="16">
        <v>984992.71178365895</v>
      </c>
      <c r="AG581" s="16">
        <v>1853776.3240968301</v>
      </c>
      <c r="AH581" s="16">
        <v>0.65302118653053798</v>
      </c>
      <c r="AI581" s="16">
        <v>6184199.2551250197</v>
      </c>
      <c r="AJ581" s="16">
        <v>1358610.6304254199</v>
      </c>
      <c r="AK581" s="16">
        <v>2838769.0358804902</v>
      </c>
      <c r="AL581" s="16">
        <v>2838769.0358804902</v>
      </c>
      <c r="AM581" s="16">
        <v>2838769.0358804902</v>
      </c>
      <c r="AN581" s="16">
        <v>2838769.0358804902</v>
      </c>
      <c r="AO581" s="16">
        <v>2838769.0358804902</v>
      </c>
      <c r="AP581" s="16">
        <v>2838769.0358804902</v>
      </c>
      <c r="AQ581" s="16">
        <v>2838769.0358804902</v>
      </c>
      <c r="AR581" s="16">
        <v>2838769.0358804902</v>
      </c>
      <c r="AS581" s="16">
        <v>2838769.0358804902</v>
      </c>
      <c r="AT581" s="16">
        <v>2838769.0358804902</v>
      </c>
      <c r="AU581" s="16">
        <v>3425470.6140350802</v>
      </c>
      <c r="AV581" s="16">
        <v>3425470.6140350802</v>
      </c>
      <c r="AW581" s="16">
        <v>3425470.6140350802</v>
      </c>
      <c r="AX581" s="16">
        <v>3425470.6140350802</v>
      </c>
      <c r="AY581" s="16">
        <v>3425470.6140350802</v>
      </c>
      <c r="AZ581" s="16">
        <v>3425470.6140350802</v>
      </c>
      <c r="BA581" s="16">
        <v>3425470.6140350802</v>
      </c>
      <c r="BB581" s="16">
        <v>3425470.6140350802</v>
      </c>
      <c r="BC581" s="16">
        <v>3425470.6140350802</v>
      </c>
      <c r="BD581" s="16">
        <v>3425470.6140350802</v>
      </c>
    </row>
    <row r="582" spans="1:56" x14ac:dyDescent="0.25">
      <c r="A582" s="16" t="s">
        <v>356</v>
      </c>
      <c r="B582" s="16">
        <v>13583</v>
      </c>
      <c r="C582" s="16">
        <v>0</v>
      </c>
      <c r="D582" s="16">
        <v>0</v>
      </c>
      <c r="E582" s="16">
        <v>0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 t="s">
        <v>797</v>
      </c>
      <c r="N582" s="16" t="s">
        <v>806</v>
      </c>
      <c r="O582" s="16" t="s">
        <v>3</v>
      </c>
      <c r="P582" s="16">
        <v>13583</v>
      </c>
      <c r="Q582" s="16">
        <v>800000</v>
      </c>
      <c r="R582" s="16">
        <v>28133.477118120001</v>
      </c>
      <c r="S582" s="16">
        <v>2978952.8947368399</v>
      </c>
      <c r="T582" s="16">
        <v>2189356.66666666</v>
      </c>
      <c r="U582" s="16">
        <v>789596.22807017597</v>
      </c>
      <c r="V582" s="16">
        <v>0.26505831275990299</v>
      </c>
      <c r="W582" s="16">
        <v>4163078.12036687</v>
      </c>
      <c r="X582" s="16">
        <v>2513759.0235127299</v>
      </c>
      <c r="Y582" s="16">
        <v>1649319.0968541401</v>
      </c>
      <c r="Z582" s="16">
        <v>0.39617779180871898</v>
      </c>
      <c r="AA582" s="16">
        <v>471619.73684210499</v>
      </c>
      <c r="AB582" s="16">
        <v>171081.842105263</v>
      </c>
      <c r="AC582" s="16">
        <v>300537.89473684202</v>
      </c>
      <c r="AD582" s="16">
        <v>0.637246220332504</v>
      </c>
      <c r="AE582" s="16">
        <v>646404.76842754602</v>
      </c>
      <c r="AF582" s="16">
        <v>155659.915571994</v>
      </c>
      <c r="AG582" s="16">
        <v>490744.85285555199</v>
      </c>
      <c r="AH582" s="16">
        <v>0.75919126347001598</v>
      </c>
      <c r="AI582" s="16">
        <v>1450873.61973602</v>
      </c>
      <c r="AJ582" s="16">
        <v>292299.37573743198</v>
      </c>
      <c r="AK582" s="16">
        <v>646404.76842754602</v>
      </c>
      <c r="AL582" s="16">
        <v>646404.76842754602</v>
      </c>
      <c r="AM582" s="16">
        <v>646404.76842754602</v>
      </c>
      <c r="AN582" s="16">
        <v>646404.76842754602</v>
      </c>
      <c r="AO582" s="16">
        <v>646404.76842754602</v>
      </c>
      <c r="AP582" s="16">
        <v>646404.76842754602</v>
      </c>
      <c r="AQ582" s="16">
        <v>646404.76842754602</v>
      </c>
      <c r="AR582" s="16">
        <v>646404.76842754602</v>
      </c>
      <c r="AS582" s="16">
        <v>646404.76842754602</v>
      </c>
      <c r="AT582" s="16">
        <v>646404.76842754602</v>
      </c>
      <c r="AU582" s="16">
        <v>471619.73684210499</v>
      </c>
      <c r="AV582" s="16">
        <v>471619.73684210499</v>
      </c>
      <c r="AW582" s="16">
        <v>471619.73684210499</v>
      </c>
      <c r="AX582" s="16">
        <v>471619.73684210499</v>
      </c>
      <c r="AY582" s="16">
        <v>471619.73684210499</v>
      </c>
      <c r="AZ582" s="16">
        <v>471619.73684210499</v>
      </c>
      <c r="BA582" s="16">
        <v>471619.73684210499</v>
      </c>
      <c r="BB582" s="16">
        <v>471619.73684210499</v>
      </c>
      <c r="BC582" s="16">
        <v>471619.73684210499</v>
      </c>
      <c r="BD582" s="16">
        <v>471619.73684210499</v>
      </c>
    </row>
    <row r="583" spans="1:56" x14ac:dyDescent="0.25">
      <c r="A583" s="16" t="s">
        <v>839</v>
      </c>
      <c r="B583" s="16">
        <v>13589</v>
      </c>
      <c r="C583" s="16">
        <v>0</v>
      </c>
      <c r="D583" s="16">
        <v>0</v>
      </c>
      <c r="E583" s="16">
        <v>0</v>
      </c>
      <c r="F583" s="16">
        <v>0</v>
      </c>
      <c r="G583" s="16">
        <v>0</v>
      </c>
      <c r="H583" s="16">
        <v>0</v>
      </c>
      <c r="I583" s="16">
        <v>0</v>
      </c>
      <c r="J583" s="16">
        <v>0</v>
      </c>
      <c r="K583" s="16">
        <v>0</v>
      </c>
      <c r="L583" s="16">
        <v>0</v>
      </c>
      <c r="M583" s="16" t="s">
        <v>797</v>
      </c>
      <c r="N583" s="16" t="s">
        <v>806</v>
      </c>
      <c r="O583" s="16" t="s">
        <v>3</v>
      </c>
      <c r="P583" s="16">
        <v>13589</v>
      </c>
      <c r="Q583" s="16">
        <v>800000</v>
      </c>
      <c r="R583" s="16">
        <v>48764.693671407898</v>
      </c>
      <c r="S583" s="16">
        <v>3023119.5614034999</v>
      </c>
      <c r="T583" s="16">
        <v>1893079.78070175</v>
      </c>
      <c r="U583" s="16">
        <v>1130039.78070175</v>
      </c>
      <c r="V583" s="16">
        <v>0.373799235441791</v>
      </c>
      <c r="W583" s="16">
        <v>1951871.4650111899</v>
      </c>
      <c r="X583" s="16">
        <v>925872.58324173302</v>
      </c>
      <c r="Y583" s="16">
        <v>1025998.88176945</v>
      </c>
      <c r="Z583" s="16">
        <v>0.52564879407342302</v>
      </c>
      <c r="AA583" s="16">
        <v>0</v>
      </c>
      <c r="AB583" s="16">
        <v>0</v>
      </c>
      <c r="AC583" s="16">
        <v>0</v>
      </c>
      <c r="AD583" s="16">
        <v>0</v>
      </c>
      <c r="AE583" s="16">
        <v>0</v>
      </c>
      <c r="AF583" s="16">
        <v>0</v>
      </c>
      <c r="AG583" s="16">
        <v>0</v>
      </c>
      <c r="AH583" s="16">
        <v>0</v>
      </c>
      <c r="AI583" s="16">
        <v>528517.18809804996</v>
      </c>
      <c r="AJ583" s="16">
        <v>-497481.69367140799</v>
      </c>
      <c r="AK583" s="16">
        <v>0</v>
      </c>
      <c r="AL583" s="16">
        <v>0</v>
      </c>
      <c r="AM583" s="16">
        <v>0</v>
      </c>
      <c r="AN583" s="16">
        <v>0</v>
      </c>
      <c r="AO583" s="16">
        <v>0</v>
      </c>
      <c r="AP583" s="16">
        <v>0</v>
      </c>
      <c r="AQ583" s="16">
        <v>0</v>
      </c>
      <c r="AR583" s="16">
        <v>0</v>
      </c>
      <c r="AS583" s="16">
        <v>0</v>
      </c>
      <c r="AT583" s="16">
        <v>0</v>
      </c>
      <c r="AU583" s="16">
        <v>0</v>
      </c>
      <c r="AV583" s="16">
        <v>0</v>
      </c>
      <c r="AW583" s="16">
        <v>0</v>
      </c>
      <c r="AX583" s="16">
        <v>0</v>
      </c>
      <c r="AY583" s="16">
        <v>0</v>
      </c>
      <c r="AZ583" s="16">
        <v>0</v>
      </c>
      <c r="BA583" s="16">
        <v>0</v>
      </c>
      <c r="BB583" s="16">
        <v>0</v>
      </c>
      <c r="BC583" s="16">
        <v>0</v>
      </c>
      <c r="BD583" s="16">
        <v>0</v>
      </c>
    </row>
    <row r="584" spans="1:56" x14ac:dyDescent="0.25">
      <c r="A584" s="16" t="s">
        <v>549</v>
      </c>
      <c r="B584" s="16">
        <v>13600</v>
      </c>
      <c r="C584" s="16">
        <v>0</v>
      </c>
      <c r="D584" s="16">
        <v>0</v>
      </c>
      <c r="E584" s="16">
        <v>0</v>
      </c>
      <c r="F584" s="16">
        <v>0</v>
      </c>
      <c r="G584" s="16">
        <v>0</v>
      </c>
      <c r="H584" s="16">
        <v>0</v>
      </c>
      <c r="I584" s="16">
        <v>0</v>
      </c>
      <c r="J584" s="16">
        <v>0</v>
      </c>
      <c r="K584" s="16">
        <v>0</v>
      </c>
      <c r="L584" s="16">
        <v>0</v>
      </c>
      <c r="M584" s="16" t="s">
        <v>797</v>
      </c>
      <c r="N584" s="16" t="s">
        <v>806</v>
      </c>
      <c r="O584" s="16" t="s">
        <v>3</v>
      </c>
      <c r="P584" s="16">
        <v>13600</v>
      </c>
      <c r="Q584" s="16">
        <v>800000</v>
      </c>
      <c r="R584" s="16">
        <v>41262.433106575998</v>
      </c>
      <c r="S584" s="16">
        <v>4377668.0701754298</v>
      </c>
      <c r="T584" s="16">
        <v>3429274.2543859598</v>
      </c>
      <c r="U584" s="16">
        <v>948393.81578947103</v>
      </c>
      <c r="V584" s="16">
        <v>0.21664361038489199</v>
      </c>
      <c r="W584" s="16">
        <v>3910837.79806638</v>
      </c>
      <c r="X584" s="16">
        <v>1744881.43790618</v>
      </c>
      <c r="Y584" s="16">
        <v>2165956.3601601901</v>
      </c>
      <c r="Z584" s="16">
        <v>0.55383436286493404</v>
      </c>
      <c r="AA584" s="16">
        <v>378415.87719298201</v>
      </c>
      <c r="AB584" s="16">
        <v>363284.29824561399</v>
      </c>
      <c r="AC584" s="16">
        <v>15131.5789473684</v>
      </c>
      <c r="AD584" s="16">
        <v>3.9986638667520003E-2</v>
      </c>
      <c r="AE584" s="16">
        <v>76604.764930963705</v>
      </c>
      <c r="AF584" s="16">
        <v>46889.291131297301</v>
      </c>
      <c r="AG584" s="16">
        <v>29715.473799666401</v>
      </c>
      <c r="AH584" s="16">
        <v>0.387906337503235</v>
      </c>
      <c r="AI584" s="16">
        <v>1743792.9270536201</v>
      </c>
      <c r="AJ584" s="16">
        <v>-392447.959306909</v>
      </c>
      <c r="AK584" s="16">
        <v>76604.764930963705</v>
      </c>
      <c r="AL584" s="16">
        <v>76604.764930963705</v>
      </c>
      <c r="AM584" s="16">
        <v>76604.764930963705</v>
      </c>
      <c r="AN584" s="16">
        <v>76604.764930963705</v>
      </c>
      <c r="AO584" s="16">
        <v>76604.764930963705</v>
      </c>
      <c r="AP584" s="16">
        <v>76604.764930963705</v>
      </c>
      <c r="AQ584" s="16">
        <v>76604.764930963705</v>
      </c>
      <c r="AR584" s="16">
        <v>76604.764930963705</v>
      </c>
      <c r="AS584" s="16">
        <v>76604.764930963705</v>
      </c>
      <c r="AT584" s="16">
        <v>76604.764930963705</v>
      </c>
      <c r="AU584" s="16">
        <v>378415.87719298201</v>
      </c>
      <c r="AV584" s="16">
        <v>378415.87719298201</v>
      </c>
      <c r="AW584" s="16">
        <v>378415.87719298201</v>
      </c>
      <c r="AX584" s="16">
        <v>378415.87719298201</v>
      </c>
      <c r="AY584" s="16">
        <v>378415.87719298201</v>
      </c>
      <c r="AZ584" s="16">
        <v>378415.87719298201</v>
      </c>
      <c r="BA584" s="16">
        <v>378415.87719298201</v>
      </c>
      <c r="BB584" s="16">
        <v>378415.87719298201</v>
      </c>
      <c r="BC584" s="16">
        <v>378415.87719298201</v>
      </c>
      <c r="BD584" s="16">
        <v>378415.87719298201</v>
      </c>
    </row>
    <row r="585" spans="1:56" x14ac:dyDescent="0.25">
      <c r="A585" s="16" t="s">
        <v>711</v>
      </c>
      <c r="B585" s="16">
        <v>13606</v>
      </c>
      <c r="C585" s="16">
        <v>0</v>
      </c>
      <c r="D585" s="16">
        <v>0</v>
      </c>
      <c r="E585" s="16">
        <v>0</v>
      </c>
      <c r="F585" s="16">
        <v>0</v>
      </c>
      <c r="G585" s="16">
        <v>0</v>
      </c>
      <c r="H585" s="16">
        <v>0</v>
      </c>
      <c r="I585" s="16">
        <v>0</v>
      </c>
      <c r="J585" s="16">
        <v>0</v>
      </c>
      <c r="K585" s="16">
        <v>0</v>
      </c>
      <c r="L585" s="16">
        <v>0</v>
      </c>
      <c r="M585" s="16" t="s">
        <v>797</v>
      </c>
      <c r="N585" s="16" t="s">
        <v>806</v>
      </c>
      <c r="O585" s="16" t="s">
        <v>3</v>
      </c>
      <c r="P585" s="16">
        <v>13606</v>
      </c>
      <c r="Q585" s="16">
        <v>800000</v>
      </c>
      <c r="R585" s="16">
        <v>28133.477118120001</v>
      </c>
      <c r="S585" s="16">
        <v>2391428.8596491199</v>
      </c>
      <c r="T585" s="16">
        <v>1517657.1929824499</v>
      </c>
      <c r="U585" s="16">
        <v>873771.66666666698</v>
      </c>
      <c r="V585" s="16">
        <v>0.36537639961193202</v>
      </c>
      <c r="W585" s="16">
        <v>2709447.2714356701</v>
      </c>
      <c r="X585" s="16">
        <v>1137941.30777492</v>
      </c>
      <c r="Y585" s="16">
        <v>1571505.9636607501</v>
      </c>
      <c r="Z585" s="16">
        <v>0.58000979765442995</v>
      </c>
      <c r="AA585" s="16">
        <v>376042.45614035003</v>
      </c>
      <c r="AB585" s="16">
        <v>376042.45614035003</v>
      </c>
      <c r="AC585" s="16">
        <v>0</v>
      </c>
      <c r="AD585" s="16">
        <v>0</v>
      </c>
      <c r="AE585" s="16">
        <v>80340.259231974997</v>
      </c>
      <c r="AF585" s="16">
        <v>80340.259231974997</v>
      </c>
      <c r="AG585" s="16">
        <v>0</v>
      </c>
      <c r="AH585" s="16">
        <v>0</v>
      </c>
      <c r="AI585" s="16">
        <v>1433812.48654263</v>
      </c>
      <c r="AJ585" s="16">
        <v>-137693.47711812</v>
      </c>
      <c r="AK585" s="16">
        <v>80340.259231974997</v>
      </c>
      <c r="AL585" s="16">
        <v>80340.259231974997</v>
      </c>
      <c r="AM585" s="16">
        <v>80340.259231974997</v>
      </c>
      <c r="AN585" s="16">
        <v>80340.259231974997</v>
      </c>
      <c r="AO585" s="16">
        <v>80340.259231974997</v>
      </c>
      <c r="AP585" s="16">
        <v>80340.259231974997</v>
      </c>
      <c r="AQ585" s="16">
        <v>80340.259231974997</v>
      </c>
      <c r="AR585" s="16">
        <v>80340.259231974997</v>
      </c>
      <c r="AS585" s="16">
        <v>80340.259231974997</v>
      </c>
      <c r="AT585" s="16">
        <v>80340.259231974997</v>
      </c>
      <c r="AU585" s="16">
        <v>376042.45614035003</v>
      </c>
      <c r="AV585" s="16">
        <v>376042.45614035003</v>
      </c>
      <c r="AW585" s="16">
        <v>376042.45614035003</v>
      </c>
      <c r="AX585" s="16">
        <v>376042.45614035003</v>
      </c>
      <c r="AY585" s="16">
        <v>376042.45614035003</v>
      </c>
      <c r="AZ585" s="16">
        <v>376042.45614035003</v>
      </c>
      <c r="BA585" s="16">
        <v>376042.45614035003</v>
      </c>
      <c r="BB585" s="16">
        <v>376042.45614035003</v>
      </c>
      <c r="BC585" s="16">
        <v>376042.45614035003</v>
      </c>
      <c r="BD585" s="16">
        <v>376042.45614035003</v>
      </c>
    </row>
    <row r="586" spans="1:56" x14ac:dyDescent="0.25">
      <c r="A586" s="16" t="s">
        <v>427</v>
      </c>
      <c r="B586" s="16">
        <v>13621</v>
      </c>
      <c r="C586" s="16">
        <v>0</v>
      </c>
      <c r="D586" s="16">
        <v>0</v>
      </c>
      <c r="E586" s="16">
        <v>0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 t="s">
        <v>797</v>
      </c>
      <c r="N586" s="16" t="s">
        <v>806</v>
      </c>
      <c r="O586" s="16" t="s">
        <v>3</v>
      </c>
      <c r="P586" s="16">
        <v>13621</v>
      </c>
      <c r="Q586" s="16">
        <v>800000</v>
      </c>
      <c r="R586" s="16">
        <v>28133.477118120001</v>
      </c>
      <c r="S586" s="16">
        <v>9277961.9298245497</v>
      </c>
      <c r="T586" s="16">
        <v>6263334.5175438598</v>
      </c>
      <c r="U586" s="16">
        <v>3014627.4122806899</v>
      </c>
      <c r="V586" s="16">
        <v>0.32492345140908502</v>
      </c>
      <c r="W586" s="16">
        <v>12799252.771606799</v>
      </c>
      <c r="X586" s="16">
        <v>6756971.7771382602</v>
      </c>
      <c r="Y586" s="16">
        <v>6042280.99446862</v>
      </c>
      <c r="Z586" s="16">
        <v>0.47208076145448602</v>
      </c>
      <c r="AA586" s="16">
        <v>763146.00877192896</v>
      </c>
      <c r="AB586" s="16">
        <v>533269.56140350795</v>
      </c>
      <c r="AC586" s="16">
        <v>229876.44736841999</v>
      </c>
      <c r="AD586" s="16">
        <v>0.30122210524083398</v>
      </c>
      <c r="AE586" s="16">
        <v>502545.54739122803</v>
      </c>
      <c r="AF586" s="16">
        <v>260468.22686838501</v>
      </c>
      <c r="AG586" s="16">
        <v>242077.320522842</v>
      </c>
      <c r="AH586" s="16">
        <v>0.48170224923789201</v>
      </c>
      <c r="AI586" s="16">
        <v>5842677.5173505004</v>
      </c>
      <c r="AJ586" s="16">
        <v>42473.8434047228</v>
      </c>
      <c r="AK586" s="16">
        <v>502545.54739122803</v>
      </c>
      <c r="AL586" s="16">
        <v>502545.54739122803</v>
      </c>
      <c r="AM586" s="16">
        <v>502545.54739122803</v>
      </c>
      <c r="AN586" s="16">
        <v>502545.54739122803</v>
      </c>
      <c r="AO586" s="16">
        <v>502545.54739122803</v>
      </c>
      <c r="AP586" s="16">
        <v>502545.54739122803</v>
      </c>
      <c r="AQ586" s="16">
        <v>502545.54739122803</v>
      </c>
      <c r="AR586" s="16">
        <v>502545.54739122803</v>
      </c>
      <c r="AS586" s="16">
        <v>502545.54739122803</v>
      </c>
      <c r="AT586" s="16">
        <v>502545.54739122803</v>
      </c>
      <c r="AU586" s="16">
        <v>763146.00877192896</v>
      </c>
      <c r="AV586" s="16">
        <v>763146.00877192896</v>
      </c>
      <c r="AW586" s="16">
        <v>763146.00877192896</v>
      </c>
      <c r="AX586" s="16">
        <v>763146.00877192896</v>
      </c>
      <c r="AY586" s="16">
        <v>763146.00877192896</v>
      </c>
      <c r="AZ586" s="16">
        <v>763146.00877192896</v>
      </c>
      <c r="BA586" s="16">
        <v>763146.00877192896</v>
      </c>
      <c r="BB586" s="16">
        <v>763146.00877192896</v>
      </c>
      <c r="BC586" s="16">
        <v>763146.00877192896</v>
      </c>
      <c r="BD586" s="16">
        <v>763146.00877192896</v>
      </c>
    </row>
    <row r="587" spans="1:56" x14ac:dyDescent="0.25">
      <c r="A587" s="16" t="s">
        <v>419</v>
      </c>
      <c r="B587" s="16">
        <v>13622</v>
      </c>
      <c r="C587" s="16">
        <v>0</v>
      </c>
      <c r="D587" s="16">
        <v>0</v>
      </c>
      <c r="E587" s="16">
        <v>0</v>
      </c>
      <c r="F587" s="16">
        <v>0</v>
      </c>
      <c r="G587" s="16">
        <v>0</v>
      </c>
      <c r="H587" s="16">
        <v>0</v>
      </c>
      <c r="I587" s="16">
        <v>0</v>
      </c>
      <c r="J587" s="16">
        <v>0</v>
      </c>
      <c r="K587" s="16">
        <v>0</v>
      </c>
      <c r="L587" s="16">
        <v>0</v>
      </c>
      <c r="M587" s="16" t="s">
        <v>797</v>
      </c>
      <c r="N587" s="16" t="s">
        <v>806</v>
      </c>
      <c r="O587" s="16" t="s">
        <v>3</v>
      </c>
      <c r="P587" s="16">
        <v>13622</v>
      </c>
      <c r="Q587" s="16">
        <v>800000</v>
      </c>
      <c r="R587" s="16">
        <v>28133.477118120001</v>
      </c>
      <c r="S587" s="16">
        <v>15764672.0175438</v>
      </c>
      <c r="T587" s="16">
        <v>12670482.982456099</v>
      </c>
      <c r="U587" s="16">
        <v>3094189.0350877098</v>
      </c>
      <c r="V587" s="16">
        <v>0.19627360668489099</v>
      </c>
      <c r="W587" s="16">
        <v>10791554.661325401</v>
      </c>
      <c r="X587" s="16">
        <v>6936764.6272945097</v>
      </c>
      <c r="Y587" s="16">
        <v>3854790.0340309399</v>
      </c>
      <c r="Z587" s="16">
        <v>0.35720432829253601</v>
      </c>
      <c r="AA587" s="16">
        <v>6859804.5175438495</v>
      </c>
      <c r="AB587" s="16">
        <v>5717047.85087719</v>
      </c>
      <c r="AC587" s="16">
        <v>1142756.66666666</v>
      </c>
      <c r="AD587" s="16">
        <v>0.16658735154100601</v>
      </c>
      <c r="AE587" s="16">
        <v>2604771.96776899</v>
      </c>
      <c r="AF587" s="16">
        <v>2081429.09284611</v>
      </c>
      <c r="AG587" s="16">
        <v>523342.87492288102</v>
      </c>
      <c r="AH587" s="16">
        <v>0.20091696371069601</v>
      </c>
      <c r="AI587" s="16">
        <v>3717096.5569128199</v>
      </c>
      <c r="AJ587" s="16">
        <v>385649.39780476101</v>
      </c>
      <c r="AK587" s="16">
        <v>2604771.96776899</v>
      </c>
      <c r="AL587" s="16">
        <v>2604771.96776899</v>
      </c>
      <c r="AM587" s="16">
        <v>2604771.96776899</v>
      </c>
      <c r="AN587" s="16">
        <v>2604771.96776899</v>
      </c>
      <c r="AO587" s="16">
        <v>2604771.96776899</v>
      </c>
      <c r="AP587" s="16">
        <v>2604771.96776899</v>
      </c>
      <c r="AQ587" s="16">
        <v>2604771.96776899</v>
      </c>
      <c r="AR587" s="16">
        <v>2604771.96776899</v>
      </c>
      <c r="AS587" s="16">
        <v>2604771.96776899</v>
      </c>
      <c r="AT587" s="16">
        <v>2604771.96776899</v>
      </c>
      <c r="AU587" s="16">
        <v>6859804.5175438495</v>
      </c>
      <c r="AV587" s="16">
        <v>6859804.5175438495</v>
      </c>
      <c r="AW587" s="16">
        <v>6859804.5175438495</v>
      </c>
      <c r="AX587" s="16">
        <v>6859804.5175438495</v>
      </c>
      <c r="AY587" s="16">
        <v>6859804.5175438495</v>
      </c>
      <c r="AZ587" s="16">
        <v>6859804.5175438495</v>
      </c>
      <c r="BA587" s="16">
        <v>6859804.5175438495</v>
      </c>
      <c r="BB587" s="16">
        <v>6859804.5175438495</v>
      </c>
      <c r="BC587" s="16">
        <v>6859804.5175438495</v>
      </c>
      <c r="BD587" s="16">
        <v>6859804.5175438495</v>
      </c>
    </row>
    <row r="588" spans="1:56" x14ac:dyDescent="0.25">
      <c r="A588" s="16" t="s">
        <v>372</v>
      </c>
      <c r="B588" s="16">
        <v>13624</v>
      </c>
      <c r="C588" s="16">
        <v>0</v>
      </c>
      <c r="D588" s="16">
        <v>0</v>
      </c>
      <c r="E588" s="16">
        <v>0</v>
      </c>
      <c r="F588" s="16">
        <v>0</v>
      </c>
      <c r="G588" s="16">
        <v>0</v>
      </c>
      <c r="H588" s="16">
        <v>0</v>
      </c>
      <c r="I588" s="16">
        <v>0</v>
      </c>
      <c r="J588" s="16">
        <v>0</v>
      </c>
      <c r="K588" s="16">
        <v>0</v>
      </c>
      <c r="L588" s="16">
        <v>0</v>
      </c>
      <c r="M588" s="16" t="s">
        <v>797</v>
      </c>
      <c r="N588" s="16" t="s">
        <v>806</v>
      </c>
      <c r="O588" s="16" t="s">
        <v>3</v>
      </c>
      <c r="P588" s="16">
        <v>13624</v>
      </c>
      <c r="Q588" s="16">
        <v>800000</v>
      </c>
      <c r="R588" s="16">
        <v>28133.477118120001</v>
      </c>
      <c r="S588" s="16">
        <v>14491088.9473684</v>
      </c>
      <c r="T588" s="16">
        <v>10599648.3333333</v>
      </c>
      <c r="U588" s="16">
        <v>3891440.61403509</v>
      </c>
      <c r="V588" s="16">
        <v>0.26854024760794598</v>
      </c>
      <c r="W588" s="16">
        <v>9129678.42475155</v>
      </c>
      <c r="X588" s="16">
        <v>4861044.2638602899</v>
      </c>
      <c r="Y588" s="16">
        <v>4268634.1608912498</v>
      </c>
      <c r="Z588" s="16">
        <v>0.46755580671039998</v>
      </c>
      <c r="AA588" s="16">
        <v>6205983.6403508699</v>
      </c>
      <c r="AB588" s="16">
        <v>5108108.6842105202</v>
      </c>
      <c r="AC588" s="16">
        <v>1097874.9561403401</v>
      </c>
      <c r="AD588" s="16">
        <v>0.17690587339000399</v>
      </c>
      <c r="AE588" s="16">
        <v>2755402.6079701302</v>
      </c>
      <c r="AF588" s="16">
        <v>2064578.5734190701</v>
      </c>
      <c r="AG588" s="16">
        <v>690824.03455106204</v>
      </c>
      <c r="AH588" s="16">
        <v>0.25071618664830297</v>
      </c>
      <c r="AI588" s="16">
        <v>4001793.6837731302</v>
      </c>
      <c r="AJ588" s="16">
        <v>423983.55743294198</v>
      </c>
      <c r="AK588" s="16">
        <v>2755402.6079701302</v>
      </c>
      <c r="AL588" s="16">
        <v>2755402.6079701302</v>
      </c>
      <c r="AM588" s="16">
        <v>2755402.6079701302</v>
      </c>
      <c r="AN588" s="16">
        <v>2755402.6079701302</v>
      </c>
      <c r="AO588" s="16">
        <v>2755402.6079701302</v>
      </c>
      <c r="AP588" s="16">
        <v>2755402.6079701302</v>
      </c>
      <c r="AQ588" s="16">
        <v>2755402.6079701302</v>
      </c>
      <c r="AR588" s="16">
        <v>2755402.6079701302</v>
      </c>
      <c r="AS588" s="16">
        <v>2755402.6079701302</v>
      </c>
      <c r="AT588" s="16">
        <v>2755402.6079701302</v>
      </c>
      <c r="AU588" s="16">
        <v>6205983.6403508699</v>
      </c>
      <c r="AV588" s="16">
        <v>6205983.6403508699</v>
      </c>
      <c r="AW588" s="16">
        <v>6205983.6403508699</v>
      </c>
      <c r="AX588" s="16">
        <v>6205983.6403508699</v>
      </c>
      <c r="AY588" s="16">
        <v>6205983.6403508699</v>
      </c>
      <c r="AZ588" s="16">
        <v>6205983.6403508699</v>
      </c>
      <c r="BA588" s="16">
        <v>6205983.6403508699</v>
      </c>
      <c r="BB588" s="16">
        <v>6205983.6403508699</v>
      </c>
      <c r="BC588" s="16">
        <v>6205983.6403508699</v>
      </c>
      <c r="BD588" s="16">
        <v>6205983.6403508699</v>
      </c>
    </row>
    <row r="589" spans="1:56" x14ac:dyDescent="0.25">
      <c r="A589" s="16" t="s">
        <v>714</v>
      </c>
      <c r="B589" s="16">
        <v>13635</v>
      </c>
      <c r="C589" s="16">
        <v>0</v>
      </c>
      <c r="D589" s="16">
        <v>0</v>
      </c>
      <c r="E589" s="16">
        <v>0</v>
      </c>
      <c r="F589" s="16">
        <v>0</v>
      </c>
      <c r="G589" s="16">
        <v>0</v>
      </c>
      <c r="H589" s="16">
        <v>0</v>
      </c>
      <c r="I589" s="16">
        <v>0</v>
      </c>
      <c r="J589" s="16">
        <v>0</v>
      </c>
      <c r="K589" s="16">
        <v>0</v>
      </c>
      <c r="L589" s="16">
        <v>0</v>
      </c>
      <c r="M589" s="16" t="s">
        <v>797</v>
      </c>
      <c r="N589" s="16" t="s">
        <v>806</v>
      </c>
      <c r="O589" s="16" t="s">
        <v>3</v>
      </c>
      <c r="P589" s="16">
        <v>13635</v>
      </c>
      <c r="Q589" s="16">
        <v>800000</v>
      </c>
      <c r="R589" s="16">
        <v>28133.477118120001</v>
      </c>
      <c r="S589" s="16">
        <v>133135.745614035</v>
      </c>
      <c r="T589" s="16">
        <v>133135.745614035</v>
      </c>
      <c r="U589" s="16">
        <v>0</v>
      </c>
      <c r="V589" s="16">
        <v>0</v>
      </c>
      <c r="W589" s="16">
        <v>761942.29465878999</v>
      </c>
      <c r="X589" s="16">
        <v>761942.29465878999</v>
      </c>
      <c r="Y589" s="16">
        <v>0</v>
      </c>
      <c r="Z589" s="16">
        <v>0</v>
      </c>
      <c r="AA589" s="16">
        <v>1916.84210526315</v>
      </c>
      <c r="AB589" s="16">
        <v>1916.84210526315</v>
      </c>
      <c r="AC589" s="16">
        <v>0</v>
      </c>
      <c r="AD589" s="16">
        <v>0</v>
      </c>
      <c r="AE589" s="16">
        <v>5858.4457734172402</v>
      </c>
      <c r="AF589" s="16">
        <v>5858.4457734172402</v>
      </c>
      <c r="AG589" s="16">
        <v>0</v>
      </c>
      <c r="AH589" s="16">
        <v>0</v>
      </c>
      <c r="AI589" s="16">
        <v>-137693.47711812</v>
      </c>
      <c r="AJ589" s="16">
        <v>-137693.47711812</v>
      </c>
      <c r="AK589" s="16">
        <v>5858.4457734172402</v>
      </c>
      <c r="AL589" s="16">
        <v>5858.4457734172402</v>
      </c>
      <c r="AM589" s="16">
        <v>5858.4457734172402</v>
      </c>
      <c r="AN589" s="16">
        <v>5858.4457734172402</v>
      </c>
      <c r="AO589" s="16">
        <v>5858.4457734172402</v>
      </c>
      <c r="AP589" s="16">
        <v>5858.4457734172402</v>
      </c>
      <c r="AQ589" s="16">
        <v>5858.4457734172402</v>
      </c>
      <c r="AR589" s="16">
        <v>5858.4457734172402</v>
      </c>
      <c r="AS589" s="16">
        <v>5858.4457734172402</v>
      </c>
      <c r="AT589" s="16">
        <v>5858.4457734172402</v>
      </c>
      <c r="AU589" s="16">
        <v>1916.84210526315</v>
      </c>
      <c r="AV589" s="16">
        <v>1916.84210526315</v>
      </c>
      <c r="AW589" s="16">
        <v>1916.84210526315</v>
      </c>
      <c r="AX589" s="16">
        <v>1916.84210526315</v>
      </c>
      <c r="AY589" s="16">
        <v>1916.84210526315</v>
      </c>
      <c r="AZ589" s="16">
        <v>1916.84210526315</v>
      </c>
      <c r="BA589" s="16">
        <v>1916.84210526315</v>
      </c>
      <c r="BB589" s="16">
        <v>1916.84210526315</v>
      </c>
      <c r="BC589" s="16">
        <v>1916.84210526315</v>
      </c>
      <c r="BD589" s="16">
        <v>1916.84210526315</v>
      </c>
    </row>
    <row r="590" spans="1:56" x14ac:dyDescent="0.25">
      <c r="A590" s="16" t="s">
        <v>715</v>
      </c>
      <c r="B590" s="16">
        <v>13636</v>
      </c>
      <c r="C590" s="16">
        <v>0</v>
      </c>
      <c r="D590" s="16">
        <v>0</v>
      </c>
      <c r="E590" s="16">
        <v>0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 t="s">
        <v>797</v>
      </c>
      <c r="N590" s="16" t="s">
        <v>806</v>
      </c>
      <c r="O590" s="16" t="s">
        <v>3</v>
      </c>
      <c r="P590" s="16">
        <v>13636</v>
      </c>
      <c r="Q590" s="16">
        <v>800000</v>
      </c>
      <c r="R590" s="16">
        <v>28133.477118120001</v>
      </c>
      <c r="S590" s="16">
        <v>47281.535087719298</v>
      </c>
      <c r="T590" s="16">
        <v>47281.535087719298</v>
      </c>
      <c r="U590" s="16">
        <v>0</v>
      </c>
      <c r="V590" s="16">
        <v>0</v>
      </c>
      <c r="W590" s="16">
        <v>194174.50823446899</v>
      </c>
      <c r="X590" s="16">
        <v>194174.50823446899</v>
      </c>
      <c r="Y590" s="16">
        <v>0</v>
      </c>
      <c r="Z590" s="16">
        <v>0</v>
      </c>
      <c r="AA590" s="16">
        <v>1090.87719298245</v>
      </c>
      <c r="AB590" s="16">
        <v>1090.87719298245</v>
      </c>
      <c r="AC590" s="16">
        <v>0</v>
      </c>
      <c r="AD590" s="16">
        <v>0</v>
      </c>
      <c r="AE590" s="16">
        <v>25.760903135287101</v>
      </c>
      <c r="AF590" s="16">
        <v>25.760903135287101</v>
      </c>
      <c r="AG590" s="16">
        <v>0</v>
      </c>
      <c r="AH590" s="16">
        <v>0</v>
      </c>
      <c r="AI590" s="16">
        <v>-137693.47711812</v>
      </c>
      <c r="AJ590" s="16">
        <v>-137693.47711812</v>
      </c>
      <c r="AK590" s="16">
        <v>25.760903135287101</v>
      </c>
      <c r="AL590" s="16">
        <v>25.760903135287101</v>
      </c>
      <c r="AM590" s="16">
        <v>25.760903135287101</v>
      </c>
      <c r="AN590" s="16">
        <v>25.760903135287101</v>
      </c>
      <c r="AO590" s="16">
        <v>25.760903135287101</v>
      </c>
      <c r="AP590" s="16">
        <v>25.760903135287101</v>
      </c>
      <c r="AQ590" s="16">
        <v>25.760903135287101</v>
      </c>
      <c r="AR590" s="16">
        <v>25.760903135287101</v>
      </c>
      <c r="AS590" s="16">
        <v>25.760903135287101</v>
      </c>
      <c r="AT590" s="16">
        <v>25.760903135287101</v>
      </c>
      <c r="AU590" s="16">
        <v>1090.87719298245</v>
      </c>
      <c r="AV590" s="16">
        <v>1090.87719298245</v>
      </c>
      <c r="AW590" s="16">
        <v>1090.87719298245</v>
      </c>
      <c r="AX590" s="16">
        <v>1090.87719298245</v>
      </c>
      <c r="AY590" s="16">
        <v>1090.87719298245</v>
      </c>
      <c r="AZ590" s="16">
        <v>1090.87719298245</v>
      </c>
      <c r="BA590" s="16">
        <v>1090.87719298245</v>
      </c>
      <c r="BB590" s="16">
        <v>1090.87719298245</v>
      </c>
      <c r="BC590" s="16">
        <v>1090.87719298245</v>
      </c>
      <c r="BD590" s="16">
        <v>1090.87719298245</v>
      </c>
    </row>
    <row r="591" spans="1:56" x14ac:dyDescent="0.25">
      <c r="A591" s="16" t="s">
        <v>716</v>
      </c>
      <c r="B591" s="16">
        <v>13637</v>
      </c>
      <c r="C591" s="16">
        <v>0</v>
      </c>
      <c r="D591" s="16">
        <v>0</v>
      </c>
      <c r="E591" s="16">
        <v>0</v>
      </c>
      <c r="F591" s="16">
        <v>0</v>
      </c>
      <c r="G591" s="16">
        <v>0</v>
      </c>
      <c r="H591" s="16">
        <v>0</v>
      </c>
      <c r="I591" s="16">
        <v>0</v>
      </c>
      <c r="J591" s="16">
        <v>0</v>
      </c>
      <c r="K591" s="16">
        <v>0</v>
      </c>
      <c r="L591" s="16">
        <v>0</v>
      </c>
      <c r="M591" s="16" t="s">
        <v>797</v>
      </c>
      <c r="N591" s="16" t="s">
        <v>806</v>
      </c>
      <c r="O591" s="16" t="s">
        <v>3</v>
      </c>
      <c r="P591" s="16">
        <v>13637</v>
      </c>
      <c r="Q591" s="16">
        <v>800000</v>
      </c>
      <c r="R591" s="16">
        <v>28133.477118120001</v>
      </c>
      <c r="S591" s="16">
        <v>362651.27192982403</v>
      </c>
      <c r="T591" s="16">
        <v>362651.27192982403</v>
      </c>
      <c r="U591" s="16">
        <v>0</v>
      </c>
      <c r="V591" s="16">
        <v>0</v>
      </c>
      <c r="W591" s="16">
        <v>269341.46243319602</v>
      </c>
      <c r="X591" s="16">
        <v>269341.46243319602</v>
      </c>
      <c r="Y591" s="16">
        <v>0</v>
      </c>
      <c r="Z591" s="16">
        <v>0</v>
      </c>
      <c r="AA591" s="16">
        <v>3585.3947368421</v>
      </c>
      <c r="AB591" s="16">
        <v>3585.3947368421</v>
      </c>
      <c r="AC591" s="16">
        <v>0</v>
      </c>
      <c r="AD591" s="16">
        <v>0</v>
      </c>
      <c r="AE591" s="16">
        <v>58.986900990524902</v>
      </c>
      <c r="AF591" s="16">
        <v>58.986900990524902</v>
      </c>
      <c r="AG591" s="16">
        <v>0</v>
      </c>
      <c r="AH591" s="16">
        <v>0</v>
      </c>
      <c r="AI591" s="16">
        <v>-137693.47711812</v>
      </c>
      <c r="AJ591" s="16">
        <v>-137693.47711812</v>
      </c>
      <c r="AK591" s="16">
        <v>58.986900990524902</v>
      </c>
      <c r="AL591" s="16">
        <v>58.986900990524902</v>
      </c>
      <c r="AM591" s="16">
        <v>58.986900990524902</v>
      </c>
      <c r="AN591" s="16">
        <v>58.986900990524902</v>
      </c>
      <c r="AO591" s="16">
        <v>58.986900990524902</v>
      </c>
      <c r="AP591" s="16">
        <v>58.986900990524902</v>
      </c>
      <c r="AQ591" s="16">
        <v>58.986900990524902</v>
      </c>
      <c r="AR591" s="16">
        <v>58.986900990524902</v>
      </c>
      <c r="AS591" s="16">
        <v>58.986900990524902</v>
      </c>
      <c r="AT591" s="16">
        <v>58.986900990524902</v>
      </c>
      <c r="AU591" s="16">
        <v>3585.3947368421</v>
      </c>
      <c r="AV591" s="16">
        <v>3585.3947368421</v>
      </c>
      <c r="AW591" s="16">
        <v>3585.3947368421</v>
      </c>
      <c r="AX591" s="16">
        <v>3585.3947368421</v>
      </c>
      <c r="AY591" s="16">
        <v>3585.3947368421</v>
      </c>
      <c r="AZ591" s="16">
        <v>3585.3947368421</v>
      </c>
      <c r="BA591" s="16">
        <v>3585.3947368421</v>
      </c>
      <c r="BB591" s="16">
        <v>3585.3947368421</v>
      </c>
      <c r="BC591" s="16">
        <v>3585.3947368421</v>
      </c>
      <c r="BD591" s="16">
        <v>3585.3947368421</v>
      </c>
    </row>
    <row r="592" spans="1:56" x14ac:dyDescent="0.25">
      <c r="A592" s="16" t="s">
        <v>717</v>
      </c>
      <c r="B592" s="16">
        <v>13638</v>
      </c>
      <c r="C592" s="16">
        <v>0</v>
      </c>
      <c r="D592" s="16">
        <v>0</v>
      </c>
      <c r="E592" s="16">
        <v>0</v>
      </c>
      <c r="F592" s="16">
        <v>0</v>
      </c>
      <c r="G592" s="16">
        <v>0</v>
      </c>
      <c r="H592" s="16">
        <v>0</v>
      </c>
      <c r="I592" s="16">
        <v>0</v>
      </c>
      <c r="J592" s="16">
        <v>0</v>
      </c>
      <c r="K592" s="16">
        <v>0</v>
      </c>
      <c r="L592" s="16">
        <v>0</v>
      </c>
      <c r="M592" s="16" t="s">
        <v>797</v>
      </c>
      <c r="N592" s="16" t="s">
        <v>806</v>
      </c>
      <c r="O592" s="16" t="s">
        <v>3</v>
      </c>
      <c r="P592" s="16">
        <v>13638</v>
      </c>
      <c r="Q592" s="16">
        <v>800000</v>
      </c>
      <c r="R592" s="16">
        <v>28133.477118120001</v>
      </c>
      <c r="S592" s="16">
        <v>759602.28070175403</v>
      </c>
      <c r="T592" s="16">
        <v>759602.28070175403</v>
      </c>
      <c r="U592" s="16">
        <v>0</v>
      </c>
      <c r="V592" s="16">
        <v>0</v>
      </c>
      <c r="W592" s="16">
        <v>348444.33051639498</v>
      </c>
      <c r="X592" s="16">
        <v>348444.33051639498</v>
      </c>
      <c r="Y592" s="16">
        <v>0</v>
      </c>
      <c r="Z592" s="16">
        <v>0</v>
      </c>
      <c r="AA592" s="16">
        <v>39075.131578947301</v>
      </c>
      <c r="AB592" s="16">
        <v>39075.131578947301</v>
      </c>
      <c r="AC592" s="16">
        <v>0</v>
      </c>
      <c r="AD592" s="16">
        <v>0</v>
      </c>
      <c r="AE592" s="16">
        <v>746.952316597091</v>
      </c>
      <c r="AF592" s="16">
        <v>746.952316597091</v>
      </c>
      <c r="AG592" s="16">
        <v>0</v>
      </c>
      <c r="AH592" s="16">
        <v>0</v>
      </c>
      <c r="AI592" s="16">
        <v>-150671.47711812</v>
      </c>
      <c r="AJ592" s="16">
        <v>-150671.47711812</v>
      </c>
      <c r="AK592" s="16">
        <v>746.952316597091</v>
      </c>
      <c r="AL592" s="16">
        <v>746.952316597091</v>
      </c>
      <c r="AM592" s="16">
        <v>746.952316597091</v>
      </c>
      <c r="AN592" s="16">
        <v>746.952316597091</v>
      </c>
      <c r="AO592" s="16">
        <v>746.952316597091</v>
      </c>
      <c r="AP592" s="16">
        <v>746.952316597091</v>
      </c>
      <c r="AQ592" s="16">
        <v>746.952316597091</v>
      </c>
      <c r="AR592" s="16">
        <v>746.952316597091</v>
      </c>
      <c r="AS592" s="16">
        <v>746.952316597091</v>
      </c>
      <c r="AT592" s="16">
        <v>746.952316597091</v>
      </c>
      <c r="AU592" s="16">
        <v>39075.131578947301</v>
      </c>
      <c r="AV592" s="16">
        <v>39075.131578947301</v>
      </c>
      <c r="AW592" s="16">
        <v>39075.131578947301</v>
      </c>
      <c r="AX592" s="16">
        <v>39075.131578947301</v>
      </c>
      <c r="AY592" s="16">
        <v>39075.131578947301</v>
      </c>
      <c r="AZ592" s="16">
        <v>39075.131578947301</v>
      </c>
      <c r="BA592" s="16">
        <v>39075.131578947301</v>
      </c>
      <c r="BB592" s="16">
        <v>39075.131578947301</v>
      </c>
      <c r="BC592" s="16">
        <v>39075.131578947301</v>
      </c>
      <c r="BD592" s="16">
        <v>39075.131578947301</v>
      </c>
    </row>
    <row r="593" spans="1:56" x14ac:dyDescent="0.25">
      <c r="A593" s="16" t="s">
        <v>897</v>
      </c>
      <c r="B593" s="16">
        <v>13639</v>
      </c>
      <c r="C593" s="16">
        <v>0</v>
      </c>
      <c r="D593" s="16">
        <v>0</v>
      </c>
      <c r="E593" s="16">
        <v>0</v>
      </c>
      <c r="F593" s="16">
        <v>0</v>
      </c>
      <c r="G593" s="16">
        <v>0</v>
      </c>
      <c r="H593" s="16">
        <v>0</v>
      </c>
      <c r="I593" s="16">
        <v>0</v>
      </c>
      <c r="J593" s="16">
        <v>0</v>
      </c>
      <c r="K593" s="16">
        <v>0</v>
      </c>
      <c r="L593" s="16">
        <v>0</v>
      </c>
      <c r="M593" s="16" t="s">
        <v>797</v>
      </c>
      <c r="N593" s="16" t="s">
        <v>806</v>
      </c>
      <c r="O593" s="16" t="s">
        <v>3</v>
      </c>
      <c r="P593" s="16">
        <v>13639</v>
      </c>
      <c r="Q593" s="16">
        <v>800000</v>
      </c>
      <c r="R593" s="16">
        <v>28133.477118120001</v>
      </c>
      <c r="S593" s="16">
        <v>214196.75438596401</v>
      </c>
      <c r="T593" s="16">
        <v>214196.75438596401</v>
      </c>
      <c r="U593" s="16">
        <v>0</v>
      </c>
      <c r="V593" s="16">
        <v>0</v>
      </c>
      <c r="W593" s="16">
        <v>91712.1769847869</v>
      </c>
      <c r="X593" s="16">
        <v>91712.1769847869</v>
      </c>
      <c r="Y593" s="16">
        <v>0</v>
      </c>
      <c r="Z593" s="16">
        <v>0</v>
      </c>
      <c r="AA593" s="16">
        <v>13687.149122807001</v>
      </c>
      <c r="AB593" s="16">
        <v>13687.149122807001</v>
      </c>
      <c r="AC593" s="16">
        <v>0</v>
      </c>
      <c r="AD593" s="16">
        <v>0</v>
      </c>
      <c r="AE593" s="16">
        <v>18310.015882385898</v>
      </c>
      <c r="AF593" s="16">
        <v>18310.015882385898</v>
      </c>
      <c r="AG593" s="16">
        <v>0</v>
      </c>
      <c r="AH593" s="16">
        <v>0</v>
      </c>
      <c r="AI593" s="16">
        <v>-137693.47711812</v>
      </c>
      <c r="AJ593" s="16">
        <v>-137693.47711812</v>
      </c>
      <c r="AK593" s="16">
        <v>18310.015882385898</v>
      </c>
      <c r="AL593" s="16">
        <v>18310.015882385898</v>
      </c>
      <c r="AM593" s="16">
        <v>18310.015882385898</v>
      </c>
      <c r="AN593" s="16">
        <v>18310.015882385898</v>
      </c>
      <c r="AO593" s="16">
        <v>18310.015882385898</v>
      </c>
      <c r="AP593" s="16">
        <v>18310.015882385898</v>
      </c>
      <c r="AQ593" s="16">
        <v>18310.015882385898</v>
      </c>
      <c r="AR593" s="16">
        <v>18310.015882385898</v>
      </c>
      <c r="AS593" s="16">
        <v>18310.015882385898</v>
      </c>
      <c r="AT593" s="16">
        <v>18310.015882385898</v>
      </c>
      <c r="AU593" s="16">
        <v>13687.149122807001</v>
      </c>
      <c r="AV593" s="16">
        <v>13687.149122807001</v>
      </c>
      <c r="AW593" s="16">
        <v>13687.149122807001</v>
      </c>
      <c r="AX593" s="16">
        <v>13687.149122807001</v>
      </c>
      <c r="AY593" s="16">
        <v>13687.149122807001</v>
      </c>
      <c r="AZ593" s="16">
        <v>13687.149122807001</v>
      </c>
      <c r="BA593" s="16">
        <v>13687.149122807001</v>
      </c>
      <c r="BB593" s="16">
        <v>13687.149122807001</v>
      </c>
      <c r="BC593" s="16">
        <v>13687.149122807001</v>
      </c>
      <c r="BD593" s="16">
        <v>13687.149122807001</v>
      </c>
    </row>
    <row r="594" spans="1:56" x14ac:dyDescent="0.25">
      <c r="A594" s="16" t="s">
        <v>840</v>
      </c>
      <c r="B594" s="16">
        <v>13640</v>
      </c>
      <c r="C594" s="16">
        <v>0</v>
      </c>
      <c r="D594" s="16">
        <v>0</v>
      </c>
      <c r="E594" s="16">
        <v>0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 t="s">
        <v>797</v>
      </c>
      <c r="N594" s="16" t="s">
        <v>806</v>
      </c>
      <c r="O594" s="16" t="s">
        <v>3</v>
      </c>
      <c r="P594" s="16">
        <v>13640</v>
      </c>
      <c r="Q594" s="16">
        <v>800000</v>
      </c>
      <c r="R594" s="16">
        <v>28133.477118120001</v>
      </c>
      <c r="S594" s="16">
        <v>14976.3157894736</v>
      </c>
      <c r="T594" s="16">
        <v>14976.3157894736</v>
      </c>
      <c r="U594" s="16">
        <v>0</v>
      </c>
      <c r="V594" s="16">
        <v>0</v>
      </c>
      <c r="W594" s="16">
        <v>8614.3270730326294</v>
      </c>
      <c r="X594" s="16">
        <v>8614.3270730326294</v>
      </c>
      <c r="Y594" s="16">
        <v>0</v>
      </c>
      <c r="Z594" s="16">
        <v>0</v>
      </c>
      <c r="AA594" s="16">
        <v>0</v>
      </c>
      <c r="AB594" s="16">
        <v>0</v>
      </c>
      <c r="AC594" s="16">
        <v>0</v>
      </c>
      <c r="AD594" s="16">
        <v>0</v>
      </c>
      <c r="AE594" s="16">
        <v>0</v>
      </c>
      <c r="AF594" s="16">
        <v>0</v>
      </c>
      <c r="AG594" s="16">
        <v>0</v>
      </c>
      <c r="AH594" s="16">
        <v>0</v>
      </c>
      <c r="AI594" s="16">
        <v>-137693.47711812</v>
      </c>
      <c r="AJ594" s="16">
        <v>-137693.47711812</v>
      </c>
      <c r="AK594" s="16">
        <v>0</v>
      </c>
      <c r="AL594" s="16">
        <v>0</v>
      </c>
      <c r="AM594" s="16">
        <v>0</v>
      </c>
      <c r="AN594" s="16">
        <v>0</v>
      </c>
      <c r="AO594" s="16">
        <v>0</v>
      </c>
      <c r="AP594" s="16">
        <v>0</v>
      </c>
      <c r="AQ594" s="16">
        <v>0</v>
      </c>
      <c r="AR594" s="16">
        <v>0</v>
      </c>
      <c r="AS594" s="16">
        <v>0</v>
      </c>
      <c r="AT594" s="16">
        <v>0</v>
      </c>
      <c r="AU594" s="16">
        <v>0</v>
      </c>
      <c r="AV594" s="16">
        <v>0</v>
      </c>
      <c r="AW594" s="16">
        <v>0</v>
      </c>
      <c r="AX594" s="16">
        <v>0</v>
      </c>
      <c r="AY594" s="16">
        <v>0</v>
      </c>
      <c r="AZ594" s="16">
        <v>0</v>
      </c>
      <c r="BA594" s="16">
        <v>0</v>
      </c>
      <c r="BB594" s="16">
        <v>0</v>
      </c>
      <c r="BC594" s="16">
        <v>0</v>
      </c>
      <c r="BD594" s="16">
        <v>0</v>
      </c>
    </row>
    <row r="595" spans="1:56" x14ac:dyDescent="0.25">
      <c r="A595" s="16" t="s">
        <v>841</v>
      </c>
      <c r="B595" s="16">
        <v>13641</v>
      </c>
      <c r="C595" s="16">
        <v>0</v>
      </c>
      <c r="D595" s="16">
        <v>0</v>
      </c>
      <c r="E595" s="16">
        <v>0</v>
      </c>
      <c r="F595" s="16">
        <v>0</v>
      </c>
      <c r="G595" s="16">
        <v>0</v>
      </c>
      <c r="H595" s="16">
        <v>0</v>
      </c>
      <c r="I595" s="16">
        <v>0</v>
      </c>
      <c r="J595" s="16">
        <v>0</v>
      </c>
      <c r="K595" s="16">
        <v>0</v>
      </c>
      <c r="L595" s="16">
        <v>0</v>
      </c>
      <c r="M595" s="16" t="s">
        <v>797</v>
      </c>
      <c r="N595" s="16" t="s">
        <v>806</v>
      </c>
      <c r="O595" s="16" t="s">
        <v>3</v>
      </c>
      <c r="P595" s="16">
        <v>13641</v>
      </c>
      <c r="Q595" s="16">
        <v>800000</v>
      </c>
      <c r="R595" s="16">
        <v>28133.477118120001</v>
      </c>
      <c r="S595" s="16">
        <v>5214.7368421052597</v>
      </c>
      <c r="T595" s="16">
        <v>5214.7368421052597</v>
      </c>
      <c r="U595" s="16">
        <v>0</v>
      </c>
      <c r="V595" s="16">
        <v>0</v>
      </c>
      <c r="W595" s="16">
        <v>13878.9151984776</v>
      </c>
      <c r="X595" s="16">
        <v>13878.9151984776</v>
      </c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0</v>
      </c>
      <c r="AF595" s="16">
        <v>0</v>
      </c>
      <c r="AG595" s="16">
        <v>0</v>
      </c>
      <c r="AH595" s="16">
        <v>0</v>
      </c>
      <c r="AI595" s="16">
        <v>-137693.47711812</v>
      </c>
      <c r="AJ595" s="16">
        <v>-137693.47711812</v>
      </c>
      <c r="AK595" s="16">
        <v>0</v>
      </c>
      <c r="AL595" s="16">
        <v>0</v>
      </c>
      <c r="AM595" s="16">
        <v>0</v>
      </c>
      <c r="AN595" s="16">
        <v>0</v>
      </c>
      <c r="AO595" s="16">
        <v>0</v>
      </c>
      <c r="AP595" s="16">
        <v>0</v>
      </c>
      <c r="AQ595" s="16">
        <v>0</v>
      </c>
      <c r="AR595" s="16">
        <v>0</v>
      </c>
      <c r="AS595" s="16">
        <v>0</v>
      </c>
      <c r="AT595" s="16">
        <v>0</v>
      </c>
      <c r="AU595" s="16">
        <v>0</v>
      </c>
      <c r="AV595" s="16">
        <v>0</v>
      </c>
      <c r="AW595" s="16">
        <v>0</v>
      </c>
      <c r="AX595" s="16">
        <v>0</v>
      </c>
      <c r="AY595" s="16">
        <v>0</v>
      </c>
      <c r="AZ595" s="16">
        <v>0</v>
      </c>
      <c r="BA595" s="16">
        <v>0</v>
      </c>
      <c r="BB595" s="16">
        <v>0</v>
      </c>
      <c r="BC595" s="16">
        <v>0</v>
      </c>
      <c r="BD595" s="16">
        <v>0</v>
      </c>
    </row>
    <row r="596" spans="1:56" x14ac:dyDescent="0.25">
      <c r="A596" s="16" t="s">
        <v>718</v>
      </c>
      <c r="B596" s="16">
        <v>13643</v>
      </c>
      <c r="C596" s="16">
        <v>0</v>
      </c>
      <c r="D596" s="16">
        <v>0</v>
      </c>
      <c r="E596" s="16">
        <v>0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 t="s">
        <v>797</v>
      </c>
      <c r="N596" s="16" t="s">
        <v>806</v>
      </c>
      <c r="O596" s="16" t="s">
        <v>3</v>
      </c>
      <c r="P596" s="16">
        <v>13643</v>
      </c>
      <c r="Q596" s="16">
        <v>800000</v>
      </c>
      <c r="R596" s="16">
        <v>28133.477118120001</v>
      </c>
      <c r="S596" s="16">
        <v>6703.5964912280697</v>
      </c>
      <c r="T596" s="16">
        <v>6703.5964912280697</v>
      </c>
      <c r="U596" s="16">
        <v>0</v>
      </c>
      <c r="V596" s="16">
        <v>0</v>
      </c>
      <c r="W596" s="16">
        <v>65719.082402841203</v>
      </c>
      <c r="X596" s="16">
        <v>65719.082402841203</v>
      </c>
      <c r="Y596" s="16">
        <v>0</v>
      </c>
      <c r="Z596" s="16">
        <v>0</v>
      </c>
      <c r="AA596" s="16">
        <v>1429.6491228070099</v>
      </c>
      <c r="AB596" s="16">
        <v>1429.6491228070099</v>
      </c>
      <c r="AC596" s="16">
        <v>0</v>
      </c>
      <c r="AD596" s="16">
        <v>0</v>
      </c>
      <c r="AE596" s="16">
        <v>26.6212869335187</v>
      </c>
      <c r="AF596" s="16">
        <v>26.6212869335187</v>
      </c>
      <c r="AG596" s="16">
        <v>0</v>
      </c>
      <c r="AH596" s="16">
        <v>0</v>
      </c>
      <c r="AI596" s="16">
        <v>-137693.47711812</v>
      </c>
      <c r="AJ596" s="16">
        <v>-137693.47711812</v>
      </c>
      <c r="AK596" s="16">
        <v>26.6212869335187</v>
      </c>
      <c r="AL596" s="16">
        <v>26.6212869335187</v>
      </c>
      <c r="AM596" s="16">
        <v>26.6212869335187</v>
      </c>
      <c r="AN596" s="16">
        <v>26.6212869335187</v>
      </c>
      <c r="AO596" s="16">
        <v>26.6212869335187</v>
      </c>
      <c r="AP596" s="16">
        <v>26.6212869335187</v>
      </c>
      <c r="AQ596" s="16">
        <v>26.6212869335187</v>
      </c>
      <c r="AR596" s="16">
        <v>26.6212869335187</v>
      </c>
      <c r="AS596" s="16">
        <v>26.6212869335187</v>
      </c>
      <c r="AT596" s="16">
        <v>26.6212869335187</v>
      </c>
      <c r="AU596" s="16">
        <v>1429.6491228070099</v>
      </c>
      <c r="AV596" s="16">
        <v>1429.6491228070099</v>
      </c>
      <c r="AW596" s="16">
        <v>1429.6491228070099</v>
      </c>
      <c r="AX596" s="16">
        <v>1429.6491228070099</v>
      </c>
      <c r="AY596" s="16">
        <v>1429.6491228070099</v>
      </c>
      <c r="AZ596" s="16">
        <v>1429.6491228070099</v>
      </c>
      <c r="BA596" s="16">
        <v>1429.6491228070099</v>
      </c>
      <c r="BB596" s="16">
        <v>1429.6491228070099</v>
      </c>
      <c r="BC596" s="16">
        <v>1429.6491228070099</v>
      </c>
      <c r="BD596" s="16">
        <v>1429.6491228070099</v>
      </c>
    </row>
    <row r="597" spans="1:56" x14ac:dyDescent="0.25">
      <c r="A597" s="16" t="s">
        <v>162</v>
      </c>
      <c r="B597" s="16">
        <v>13645</v>
      </c>
      <c r="C597" s="16">
        <v>0</v>
      </c>
      <c r="D597" s="16">
        <v>0</v>
      </c>
      <c r="E597" s="16">
        <v>0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 t="s">
        <v>797</v>
      </c>
      <c r="N597" s="16" t="s">
        <v>806</v>
      </c>
      <c r="O597" s="16" t="s">
        <v>3</v>
      </c>
      <c r="P597" s="16">
        <v>13645</v>
      </c>
      <c r="Q597" s="16">
        <v>800000</v>
      </c>
      <c r="R597" s="16">
        <v>108782.77819006301</v>
      </c>
      <c r="S597" s="16">
        <v>20342493.596491199</v>
      </c>
      <c r="T597" s="16">
        <v>6474879.64912281</v>
      </c>
      <c r="U597" s="16">
        <v>13867613.9473684</v>
      </c>
      <c r="V597" s="16">
        <v>0.68170668859201999</v>
      </c>
      <c r="W597" s="16">
        <v>13073647.459628699</v>
      </c>
      <c r="X597" s="16">
        <v>2514508.0732375202</v>
      </c>
      <c r="Y597" s="16">
        <v>10559139.3863912</v>
      </c>
      <c r="Z597" s="16">
        <v>0.80766591106251795</v>
      </c>
      <c r="AA597" s="16">
        <v>12736496.8859649</v>
      </c>
      <c r="AB597" s="16">
        <v>2045403.68421052</v>
      </c>
      <c r="AC597" s="16">
        <v>10691093.2017543</v>
      </c>
      <c r="AD597" s="16">
        <v>0.83940610180932196</v>
      </c>
      <c r="AE597" s="16">
        <v>6620788.5978185702</v>
      </c>
      <c r="AF597" s="16">
        <v>978511.15341522405</v>
      </c>
      <c r="AG597" s="16">
        <v>5642277.4444033504</v>
      </c>
      <c r="AH597" s="16">
        <v>0.85220625323430099</v>
      </c>
      <c r="AI597" s="16">
        <v>9458725.6082011703</v>
      </c>
      <c r="AJ597" s="16">
        <v>4541863.6662132796</v>
      </c>
      <c r="AK597" s="16">
        <v>6620788.5978185702</v>
      </c>
      <c r="AL597" s="16">
        <v>6620788.5978185702</v>
      </c>
      <c r="AM597" s="16">
        <v>6620788.5978185702</v>
      </c>
      <c r="AN597" s="16">
        <v>6620788.5978185702</v>
      </c>
      <c r="AO597" s="16">
        <v>6620788.5978185702</v>
      </c>
      <c r="AP597" s="16">
        <v>6620788.5978185702</v>
      </c>
      <c r="AQ597" s="16">
        <v>6620788.5978185702</v>
      </c>
      <c r="AR597" s="16">
        <v>6620788.5978185702</v>
      </c>
      <c r="AS597" s="16">
        <v>6620788.5978185702</v>
      </c>
      <c r="AT597" s="16">
        <v>6620788.5978185702</v>
      </c>
      <c r="AU597" s="16">
        <v>12736496.8859649</v>
      </c>
      <c r="AV597" s="16">
        <v>12736496.8859649</v>
      </c>
      <c r="AW597" s="16">
        <v>12736496.8859649</v>
      </c>
      <c r="AX597" s="16">
        <v>12736496.8859649</v>
      </c>
      <c r="AY597" s="16">
        <v>12736496.8859649</v>
      </c>
      <c r="AZ597" s="16">
        <v>12736496.8859649</v>
      </c>
      <c r="BA597" s="16">
        <v>12736496.8859649</v>
      </c>
      <c r="BB597" s="16">
        <v>12736496.8859649</v>
      </c>
      <c r="BC597" s="16">
        <v>12736496.8859649</v>
      </c>
      <c r="BD597" s="16">
        <v>12736496.8859649</v>
      </c>
    </row>
    <row r="598" spans="1:56" x14ac:dyDescent="0.25">
      <c r="A598" s="16" t="s">
        <v>842</v>
      </c>
      <c r="B598" s="16">
        <v>13646</v>
      </c>
      <c r="C598" s="16">
        <v>0</v>
      </c>
      <c r="D598" s="16">
        <v>0</v>
      </c>
      <c r="E598" s="16">
        <v>0</v>
      </c>
      <c r="F598" s="16">
        <v>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 t="s">
        <v>797</v>
      </c>
      <c r="N598" s="16" t="s">
        <v>806</v>
      </c>
      <c r="O598" s="16" t="s">
        <v>3</v>
      </c>
      <c r="P598" s="16">
        <v>13646</v>
      </c>
      <c r="Q598" s="16">
        <v>800000</v>
      </c>
      <c r="R598" s="16">
        <v>58142.519377447898</v>
      </c>
      <c r="S598" s="16">
        <v>2155604.2105263099</v>
      </c>
      <c r="T598" s="16">
        <v>659425.96491227997</v>
      </c>
      <c r="U598" s="16">
        <v>1496178.2456140299</v>
      </c>
      <c r="V598" s="16">
        <v>0.69408764294848202</v>
      </c>
      <c r="W598" s="16">
        <v>1411777.6955565</v>
      </c>
      <c r="X598" s="16">
        <v>424788.01528361102</v>
      </c>
      <c r="Y598" s="16">
        <v>986989.68027289305</v>
      </c>
      <c r="Z598" s="16">
        <v>0.69911125765720095</v>
      </c>
      <c r="AA598" s="16">
        <v>0</v>
      </c>
      <c r="AB598" s="16">
        <v>0</v>
      </c>
      <c r="AC598" s="16">
        <v>0</v>
      </c>
      <c r="AD598" s="16">
        <v>0</v>
      </c>
      <c r="AE598" s="16">
        <v>0</v>
      </c>
      <c r="AF598" s="16">
        <v>0</v>
      </c>
      <c r="AG598" s="16">
        <v>0</v>
      </c>
      <c r="AH598" s="16">
        <v>0</v>
      </c>
      <c r="AI598" s="16">
        <v>393816.16089544498</v>
      </c>
      <c r="AJ598" s="16">
        <v>-593173.51937744801</v>
      </c>
      <c r="AK598" s="16">
        <v>0</v>
      </c>
      <c r="AL598" s="16">
        <v>0</v>
      </c>
      <c r="AM598" s="16">
        <v>0</v>
      </c>
      <c r="AN598" s="16">
        <v>0</v>
      </c>
      <c r="AO598" s="16">
        <v>0</v>
      </c>
      <c r="AP598" s="16">
        <v>0</v>
      </c>
      <c r="AQ598" s="16">
        <v>0</v>
      </c>
      <c r="AR598" s="16">
        <v>0</v>
      </c>
      <c r="AS598" s="16">
        <v>0</v>
      </c>
      <c r="AT598" s="16">
        <v>0</v>
      </c>
      <c r="AU598" s="16">
        <v>0</v>
      </c>
      <c r="AV598" s="16">
        <v>0</v>
      </c>
      <c r="AW598" s="16">
        <v>0</v>
      </c>
      <c r="AX598" s="16">
        <v>0</v>
      </c>
      <c r="AY598" s="16">
        <v>0</v>
      </c>
      <c r="AZ598" s="16">
        <v>0</v>
      </c>
      <c r="BA598" s="16">
        <v>0</v>
      </c>
      <c r="BB598" s="16">
        <v>0</v>
      </c>
      <c r="BC598" s="16">
        <v>0</v>
      </c>
      <c r="BD598" s="16">
        <v>0</v>
      </c>
    </row>
    <row r="599" spans="1:56" x14ac:dyDescent="0.25">
      <c r="A599" s="16" t="s">
        <v>843</v>
      </c>
      <c r="B599" s="16">
        <v>13647</v>
      </c>
      <c r="C599" s="16">
        <v>0</v>
      </c>
      <c r="D599" s="16">
        <v>0</v>
      </c>
      <c r="E599" s="16">
        <v>0</v>
      </c>
      <c r="F599" s="16">
        <v>0</v>
      </c>
      <c r="G599" s="16">
        <v>0</v>
      </c>
      <c r="H599" s="16">
        <v>0</v>
      </c>
      <c r="I599" s="16">
        <v>0</v>
      </c>
      <c r="J599" s="16">
        <v>0</v>
      </c>
      <c r="K599" s="16">
        <v>0</v>
      </c>
      <c r="L599" s="16">
        <v>0</v>
      </c>
      <c r="M599" s="16" t="s">
        <v>797</v>
      </c>
      <c r="N599" s="16" t="s">
        <v>806</v>
      </c>
      <c r="O599" s="16" t="s">
        <v>3</v>
      </c>
      <c r="P599" s="16">
        <v>13647</v>
      </c>
      <c r="Q599" s="16">
        <v>800000</v>
      </c>
      <c r="R599" s="16">
        <v>73147.040507111902</v>
      </c>
      <c r="S599" s="16">
        <v>299199.38596491201</v>
      </c>
      <c r="T599" s="16">
        <v>143645.04385964901</v>
      </c>
      <c r="U599" s="16">
        <v>155554.342105263</v>
      </c>
      <c r="V599" s="16">
        <v>0.51990194299230696</v>
      </c>
      <c r="W599" s="16">
        <v>461824.26269594202</v>
      </c>
      <c r="X599" s="16">
        <v>127413.090598286</v>
      </c>
      <c r="Y599" s="16">
        <v>334411.17209765501</v>
      </c>
      <c r="Z599" s="16">
        <v>0.72410914520925895</v>
      </c>
      <c r="AA599" s="16">
        <v>0</v>
      </c>
      <c r="AB599" s="16">
        <v>0</v>
      </c>
      <c r="AC599" s="16">
        <v>0</v>
      </c>
      <c r="AD599" s="16">
        <v>0</v>
      </c>
      <c r="AE599" s="16">
        <v>0</v>
      </c>
      <c r="AF599" s="16">
        <v>0</v>
      </c>
      <c r="AG599" s="16">
        <v>0</v>
      </c>
      <c r="AH599" s="16">
        <v>0</v>
      </c>
      <c r="AI599" s="16">
        <v>-407082.86840945599</v>
      </c>
      <c r="AJ599" s="16">
        <v>-741494.040507111</v>
      </c>
      <c r="AK599" s="16">
        <v>0</v>
      </c>
      <c r="AL599" s="16">
        <v>0</v>
      </c>
      <c r="AM599" s="16">
        <v>0</v>
      </c>
      <c r="AN599" s="16">
        <v>0</v>
      </c>
      <c r="AO599" s="16">
        <v>0</v>
      </c>
      <c r="AP599" s="16">
        <v>0</v>
      </c>
      <c r="AQ599" s="16">
        <v>0</v>
      </c>
      <c r="AR599" s="16">
        <v>0</v>
      </c>
      <c r="AS599" s="16">
        <v>0</v>
      </c>
      <c r="AT599" s="16">
        <v>0</v>
      </c>
      <c r="AU599" s="16">
        <v>0</v>
      </c>
      <c r="AV599" s="16">
        <v>0</v>
      </c>
      <c r="AW599" s="16">
        <v>0</v>
      </c>
      <c r="AX599" s="16">
        <v>0</v>
      </c>
      <c r="AY599" s="16">
        <v>0</v>
      </c>
      <c r="AZ599" s="16">
        <v>0</v>
      </c>
      <c r="BA599" s="16">
        <v>0</v>
      </c>
      <c r="BB599" s="16">
        <v>0</v>
      </c>
      <c r="BC599" s="16">
        <v>0</v>
      </c>
      <c r="BD599" s="16">
        <v>0</v>
      </c>
    </row>
    <row r="600" spans="1:56" x14ac:dyDescent="0.25">
      <c r="A600" s="16" t="s">
        <v>404</v>
      </c>
      <c r="B600" s="16">
        <v>13650</v>
      </c>
      <c r="C600" s="16">
        <v>0</v>
      </c>
      <c r="D600" s="16">
        <v>0</v>
      </c>
      <c r="E600" s="16">
        <v>0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 t="s">
        <v>797</v>
      </c>
      <c r="N600" s="16" t="s">
        <v>806</v>
      </c>
      <c r="O600" s="16" t="s">
        <v>3</v>
      </c>
      <c r="P600" s="16">
        <v>13650</v>
      </c>
      <c r="Q600" s="16">
        <v>800000</v>
      </c>
      <c r="R600" s="16">
        <v>28133.477118120001</v>
      </c>
      <c r="S600" s="16">
        <v>4314726.7982456097</v>
      </c>
      <c r="T600" s="16">
        <v>2335107.5</v>
      </c>
      <c r="U600" s="16">
        <v>1979619.29824561</v>
      </c>
      <c r="V600" s="16">
        <v>0.45880524788974703</v>
      </c>
      <c r="W600" s="16">
        <v>3110175.1366592399</v>
      </c>
      <c r="X600" s="16">
        <v>1592404.1942535599</v>
      </c>
      <c r="Y600" s="16">
        <v>1517770.94240568</v>
      </c>
      <c r="Z600" s="16">
        <v>0.48800176058123002</v>
      </c>
      <c r="AA600" s="16">
        <v>2254493.5087719201</v>
      </c>
      <c r="AB600" s="16">
        <v>1139270.0438596399</v>
      </c>
      <c r="AC600" s="16">
        <v>1115223.46491228</v>
      </c>
      <c r="AD600" s="16">
        <v>0.49466696647078201</v>
      </c>
      <c r="AE600" s="16">
        <v>563488.41743963398</v>
      </c>
      <c r="AF600" s="16">
        <v>281999.53393829399</v>
      </c>
      <c r="AG600" s="16">
        <v>281488.88350133999</v>
      </c>
      <c r="AH600" s="16">
        <v>0.49954688470858499</v>
      </c>
      <c r="AI600" s="16">
        <v>1380077.4652875599</v>
      </c>
      <c r="AJ600" s="16">
        <v>143795.40638321999</v>
      </c>
      <c r="AK600" s="16">
        <v>563488.41743963398</v>
      </c>
      <c r="AL600" s="16">
        <v>563488.41743963398</v>
      </c>
      <c r="AM600" s="16">
        <v>563488.41743963398</v>
      </c>
      <c r="AN600" s="16">
        <v>563488.41743963398</v>
      </c>
      <c r="AO600" s="16">
        <v>563488.41743963398</v>
      </c>
      <c r="AP600" s="16">
        <v>563488.41743963398</v>
      </c>
      <c r="AQ600" s="16">
        <v>563488.41743963398</v>
      </c>
      <c r="AR600" s="16">
        <v>563488.41743963398</v>
      </c>
      <c r="AS600" s="16">
        <v>563488.41743963398</v>
      </c>
      <c r="AT600" s="16">
        <v>563488.41743963398</v>
      </c>
      <c r="AU600" s="16">
        <v>2254493.5087719201</v>
      </c>
      <c r="AV600" s="16">
        <v>2254493.5087719201</v>
      </c>
      <c r="AW600" s="16">
        <v>2254493.5087719201</v>
      </c>
      <c r="AX600" s="16">
        <v>2254493.5087719201</v>
      </c>
      <c r="AY600" s="16">
        <v>2254493.5087719201</v>
      </c>
      <c r="AZ600" s="16">
        <v>2254493.5087719201</v>
      </c>
      <c r="BA600" s="16">
        <v>2254493.5087719201</v>
      </c>
      <c r="BB600" s="16">
        <v>2254493.5087719201</v>
      </c>
      <c r="BC600" s="16">
        <v>2254493.5087719201</v>
      </c>
      <c r="BD600" s="16">
        <v>2254493.5087719201</v>
      </c>
    </row>
    <row r="601" spans="1:56" x14ac:dyDescent="0.25">
      <c r="A601" s="16" t="s">
        <v>334</v>
      </c>
      <c r="B601" s="16">
        <v>13651</v>
      </c>
      <c r="C601" s="16">
        <v>0</v>
      </c>
      <c r="D601" s="16">
        <v>0</v>
      </c>
      <c r="E601" s="16">
        <v>0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 t="s">
        <v>797</v>
      </c>
      <c r="N601" s="16" t="s">
        <v>806</v>
      </c>
      <c r="O601" s="16" t="s">
        <v>3</v>
      </c>
      <c r="P601" s="16">
        <v>13651</v>
      </c>
      <c r="Q601" s="16">
        <v>800000</v>
      </c>
      <c r="R601" s="16">
        <v>69395.910224695996</v>
      </c>
      <c r="S601" s="16">
        <v>11210481.842105201</v>
      </c>
      <c r="T601" s="16">
        <v>4451741.4473684104</v>
      </c>
      <c r="U601" s="16">
        <v>6758740.3947368404</v>
      </c>
      <c r="V601" s="16">
        <v>0.60289472744621897</v>
      </c>
      <c r="W601" s="16">
        <v>4793826.5652158</v>
      </c>
      <c r="X601" s="16">
        <v>1435415.97676156</v>
      </c>
      <c r="Y601" s="16">
        <v>3358410.58845424</v>
      </c>
      <c r="Z601" s="16">
        <v>0.70056989813169301</v>
      </c>
      <c r="AA601" s="16">
        <v>4717861.4035087703</v>
      </c>
      <c r="AB601" s="16">
        <v>1008388.64035087</v>
      </c>
      <c r="AC601" s="16">
        <v>3709472.7631578902</v>
      </c>
      <c r="AD601" s="16">
        <v>0.78626149560033298</v>
      </c>
      <c r="AE601" s="16">
        <v>1107264.87577994</v>
      </c>
      <c r="AF601" s="16">
        <v>222834.991567338</v>
      </c>
      <c r="AG601" s="16">
        <v>884429.88421260403</v>
      </c>
      <c r="AH601" s="16">
        <v>0.79875186466979997</v>
      </c>
      <c r="AI601" s="16">
        <v>2658628.6782295401</v>
      </c>
      <c r="AJ601" s="16">
        <v>184647.97398790799</v>
      </c>
      <c r="AK601" s="16">
        <v>1107264.87577994</v>
      </c>
      <c r="AL601" s="16">
        <v>1107264.87577994</v>
      </c>
      <c r="AM601" s="16">
        <v>1107264.87577994</v>
      </c>
      <c r="AN601" s="16">
        <v>1107264.87577994</v>
      </c>
      <c r="AO601" s="16">
        <v>1107264.87577994</v>
      </c>
      <c r="AP601" s="16">
        <v>1107264.87577994</v>
      </c>
      <c r="AQ601" s="16">
        <v>1107264.87577994</v>
      </c>
      <c r="AR601" s="16">
        <v>1107264.87577994</v>
      </c>
      <c r="AS601" s="16">
        <v>1107264.87577994</v>
      </c>
      <c r="AT601" s="16">
        <v>1107264.87577994</v>
      </c>
      <c r="AU601" s="16">
        <v>4717861.4035087703</v>
      </c>
      <c r="AV601" s="16">
        <v>4717861.4035087703</v>
      </c>
      <c r="AW601" s="16">
        <v>4717861.4035087703</v>
      </c>
      <c r="AX601" s="16">
        <v>4717861.4035087703</v>
      </c>
      <c r="AY601" s="16">
        <v>4717861.4035087703</v>
      </c>
      <c r="AZ601" s="16">
        <v>4717861.4035087703</v>
      </c>
      <c r="BA601" s="16">
        <v>4717861.4035087703</v>
      </c>
      <c r="BB601" s="16">
        <v>4717861.4035087703</v>
      </c>
      <c r="BC601" s="16">
        <v>4717861.4035087703</v>
      </c>
      <c r="BD601" s="16">
        <v>4717861.4035087703</v>
      </c>
    </row>
    <row r="602" spans="1:56" x14ac:dyDescent="0.25">
      <c r="A602" s="16" t="s">
        <v>373</v>
      </c>
      <c r="B602" s="16">
        <v>13652</v>
      </c>
      <c r="C602" s="16">
        <v>0</v>
      </c>
      <c r="D602" s="16">
        <v>0</v>
      </c>
      <c r="E602" s="16">
        <v>0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 t="s">
        <v>797</v>
      </c>
      <c r="N602" s="16" t="s">
        <v>806</v>
      </c>
      <c r="O602" s="16" t="s">
        <v>3</v>
      </c>
      <c r="P602" s="16">
        <v>13652</v>
      </c>
      <c r="Q602" s="16">
        <v>800000</v>
      </c>
      <c r="R602" s="16">
        <v>28133.477118120001</v>
      </c>
      <c r="S602" s="16">
        <v>12324122.0175438</v>
      </c>
      <c r="T602" s="16">
        <v>8487817.8070175294</v>
      </c>
      <c r="U602" s="16">
        <v>3836304.2105263099</v>
      </c>
      <c r="V602" s="16">
        <v>0.31128417951925402</v>
      </c>
      <c r="W602" s="16">
        <v>9454030.7235318907</v>
      </c>
      <c r="X602" s="16">
        <v>5000930.7879573796</v>
      </c>
      <c r="Y602" s="16">
        <v>4453099.9355745101</v>
      </c>
      <c r="Z602" s="16">
        <v>0.47102659868561197</v>
      </c>
      <c r="AA602" s="16">
        <v>2654748.3333333302</v>
      </c>
      <c r="AB602" s="16">
        <v>2320779.9122807002</v>
      </c>
      <c r="AC602" s="16">
        <v>333968.42105263099</v>
      </c>
      <c r="AD602" s="16">
        <v>0.12580040708917001</v>
      </c>
      <c r="AE602" s="16">
        <v>592253.26626353001</v>
      </c>
      <c r="AF602" s="16">
        <v>310845.743855284</v>
      </c>
      <c r="AG602" s="16">
        <v>281407.522408246</v>
      </c>
      <c r="AH602" s="16">
        <v>0.475147269653098</v>
      </c>
      <c r="AI602" s="16">
        <v>4315406.4584563896</v>
      </c>
      <c r="AJ602" s="16">
        <v>143714.045290126</v>
      </c>
      <c r="AK602" s="16">
        <v>592253.26626353001</v>
      </c>
      <c r="AL602" s="16">
        <v>592253.26626353001</v>
      </c>
      <c r="AM602" s="16">
        <v>592253.26626353001</v>
      </c>
      <c r="AN602" s="16">
        <v>592253.26626353001</v>
      </c>
      <c r="AO602" s="16">
        <v>592253.26626353001</v>
      </c>
      <c r="AP602" s="16">
        <v>592253.26626353001</v>
      </c>
      <c r="AQ602" s="16">
        <v>592253.26626353001</v>
      </c>
      <c r="AR602" s="16">
        <v>592253.26626353001</v>
      </c>
      <c r="AS602" s="16">
        <v>592253.26626353001</v>
      </c>
      <c r="AT602" s="16">
        <v>592253.26626353001</v>
      </c>
      <c r="AU602" s="16">
        <v>2654748.3333333302</v>
      </c>
      <c r="AV602" s="16">
        <v>2654748.3333333302</v>
      </c>
      <c r="AW602" s="16">
        <v>2654748.3333333302</v>
      </c>
      <c r="AX602" s="16">
        <v>2654748.3333333302</v>
      </c>
      <c r="AY602" s="16">
        <v>2654748.3333333302</v>
      </c>
      <c r="AZ602" s="16">
        <v>2654748.3333333302</v>
      </c>
      <c r="BA602" s="16">
        <v>2654748.3333333302</v>
      </c>
      <c r="BB602" s="16">
        <v>2654748.3333333302</v>
      </c>
      <c r="BC602" s="16">
        <v>2654748.3333333302</v>
      </c>
      <c r="BD602" s="16">
        <v>2654748.3333333302</v>
      </c>
    </row>
    <row r="603" spans="1:56" x14ac:dyDescent="0.25">
      <c r="A603" s="16" t="s">
        <v>360</v>
      </c>
      <c r="B603" s="16">
        <v>13655</v>
      </c>
      <c r="C603" s="16">
        <v>0</v>
      </c>
      <c r="D603" s="16">
        <v>0</v>
      </c>
      <c r="E603" s="16">
        <v>0</v>
      </c>
      <c r="F603" s="16">
        <v>0</v>
      </c>
      <c r="G603" s="16">
        <v>0</v>
      </c>
      <c r="H603" s="16">
        <v>0</v>
      </c>
      <c r="I603" s="16">
        <v>0</v>
      </c>
      <c r="J603" s="16">
        <v>0</v>
      </c>
      <c r="K603" s="16">
        <v>0</v>
      </c>
      <c r="L603" s="16">
        <v>0</v>
      </c>
      <c r="M603" s="16" t="s">
        <v>797</v>
      </c>
      <c r="N603" s="16" t="s">
        <v>806</v>
      </c>
      <c r="O603" s="16" t="s">
        <v>3</v>
      </c>
      <c r="P603" s="16">
        <v>13655</v>
      </c>
      <c r="Q603" s="16">
        <v>800000</v>
      </c>
      <c r="R603" s="16">
        <v>39386.867965367899</v>
      </c>
      <c r="S603" s="16">
        <v>3912698.5526315798</v>
      </c>
      <c r="T603" s="16">
        <v>2500654.78070175</v>
      </c>
      <c r="U603" s="16">
        <v>1412043.7719298201</v>
      </c>
      <c r="V603" s="16">
        <v>0.36088744198811801</v>
      </c>
      <c r="W603" s="16">
        <v>3629470.6834921199</v>
      </c>
      <c r="X603" s="16">
        <v>1545909.7842806799</v>
      </c>
      <c r="Y603" s="16">
        <v>2083560.89921143</v>
      </c>
      <c r="Z603" s="16">
        <v>0.574067427707315</v>
      </c>
      <c r="AA603" s="16">
        <v>1417229.38596491</v>
      </c>
      <c r="AB603" s="16">
        <v>723354.64912280696</v>
      </c>
      <c r="AC603" s="16">
        <v>693874.73684210505</v>
      </c>
      <c r="AD603" s="16">
        <v>0.48959945631502999</v>
      </c>
      <c r="AE603" s="16">
        <v>781727.52604909299</v>
      </c>
      <c r="AF603" s="16">
        <v>289845.21964648803</v>
      </c>
      <c r="AG603" s="16">
        <v>491882.30640260398</v>
      </c>
      <c r="AH603" s="16">
        <v>0.62922474904857495</v>
      </c>
      <c r="AI603" s="16">
        <v>1684087.03124606</v>
      </c>
      <c r="AJ603" s="16">
        <v>92408.4384372364</v>
      </c>
      <c r="AK603" s="16">
        <v>781727.52604909299</v>
      </c>
      <c r="AL603" s="16">
        <v>781727.52604909299</v>
      </c>
      <c r="AM603" s="16">
        <v>781727.52604909299</v>
      </c>
      <c r="AN603" s="16">
        <v>781727.52604909299</v>
      </c>
      <c r="AO603" s="16">
        <v>781727.52604909299</v>
      </c>
      <c r="AP603" s="16">
        <v>781727.52604909299</v>
      </c>
      <c r="AQ603" s="16">
        <v>781727.52604909299</v>
      </c>
      <c r="AR603" s="16">
        <v>781727.52604909299</v>
      </c>
      <c r="AS603" s="16">
        <v>781727.52604909299</v>
      </c>
      <c r="AT603" s="16">
        <v>781727.52604909299</v>
      </c>
      <c r="AU603" s="16">
        <v>1417229.38596491</v>
      </c>
      <c r="AV603" s="16">
        <v>1417229.38596491</v>
      </c>
      <c r="AW603" s="16">
        <v>1417229.38596491</v>
      </c>
      <c r="AX603" s="16">
        <v>1417229.38596491</v>
      </c>
      <c r="AY603" s="16">
        <v>1417229.38596491</v>
      </c>
      <c r="AZ603" s="16">
        <v>1417229.38596491</v>
      </c>
      <c r="BA603" s="16">
        <v>1417229.38596491</v>
      </c>
      <c r="BB603" s="16">
        <v>1417229.38596491</v>
      </c>
      <c r="BC603" s="16">
        <v>1417229.38596491</v>
      </c>
      <c r="BD603" s="16">
        <v>1417229.38596491</v>
      </c>
    </row>
    <row r="604" spans="1:56" x14ac:dyDescent="0.25">
      <c r="A604" s="16" t="s">
        <v>190</v>
      </c>
      <c r="B604" s="16">
        <v>13656</v>
      </c>
      <c r="C604" s="16">
        <v>0</v>
      </c>
      <c r="D604" s="16">
        <v>0</v>
      </c>
      <c r="E604" s="16">
        <v>0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 t="s">
        <v>797</v>
      </c>
      <c r="N604" s="16" t="s">
        <v>806</v>
      </c>
      <c r="O604" s="16" t="s">
        <v>3</v>
      </c>
      <c r="P604" s="16">
        <v>13656</v>
      </c>
      <c r="Q604" s="16">
        <v>800000</v>
      </c>
      <c r="R604" s="16">
        <v>69395.910224695996</v>
      </c>
      <c r="S604" s="16">
        <v>22968958.771929801</v>
      </c>
      <c r="T604" s="16">
        <v>10091670.657894701</v>
      </c>
      <c r="U604" s="16">
        <v>12877288.1140351</v>
      </c>
      <c r="V604" s="16">
        <v>0.56063874039307104</v>
      </c>
      <c r="W604" s="16">
        <v>16898494.701594301</v>
      </c>
      <c r="X604" s="16">
        <v>5358563.7977449596</v>
      </c>
      <c r="Y604" s="16">
        <v>11539930.9038493</v>
      </c>
      <c r="Z604" s="16">
        <v>0.68289697441279196</v>
      </c>
      <c r="AA604" s="16">
        <v>11707311.491227999</v>
      </c>
      <c r="AB604" s="16">
        <v>3325235.3070175401</v>
      </c>
      <c r="AC604" s="16">
        <v>8382076.1842105202</v>
      </c>
      <c r="AD604" s="16">
        <v>0.71596934876901097</v>
      </c>
      <c r="AE604" s="16">
        <v>6502749.3849466899</v>
      </c>
      <c r="AF604" s="16">
        <v>1720500.5404177301</v>
      </c>
      <c r="AG604" s="16">
        <v>4782248.8445289601</v>
      </c>
      <c r="AH604" s="16">
        <v>0.735419522025476</v>
      </c>
      <c r="AI604" s="16">
        <v>10841499.9936246</v>
      </c>
      <c r="AJ604" s="16">
        <v>4083817.9343042602</v>
      </c>
      <c r="AK604" s="16">
        <v>6502749.3849466899</v>
      </c>
      <c r="AL604" s="16">
        <v>6502749.3849466899</v>
      </c>
      <c r="AM604" s="16">
        <v>6502749.3849466899</v>
      </c>
      <c r="AN604" s="16">
        <v>6502749.3849466899</v>
      </c>
      <c r="AO604" s="16">
        <v>6502749.3849466899</v>
      </c>
      <c r="AP604" s="16">
        <v>6502749.3849466899</v>
      </c>
      <c r="AQ604" s="16">
        <v>6502749.3849466899</v>
      </c>
      <c r="AR604" s="16">
        <v>6502749.3849466899</v>
      </c>
      <c r="AS604" s="16">
        <v>6502749.3849466899</v>
      </c>
      <c r="AT604" s="16">
        <v>6502749.3849466899</v>
      </c>
      <c r="AU604" s="16">
        <v>11707311.491227999</v>
      </c>
      <c r="AV604" s="16">
        <v>11707311.491227999</v>
      </c>
      <c r="AW604" s="16">
        <v>11707311.491227999</v>
      </c>
      <c r="AX604" s="16">
        <v>11707311.491227999</v>
      </c>
      <c r="AY604" s="16">
        <v>11707311.491227999</v>
      </c>
      <c r="AZ604" s="16">
        <v>11707311.491227999</v>
      </c>
      <c r="BA604" s="16">
        <v>11707311.491227999</v>
      </c>
      <c r="BB604" s="16">
        <v>11707311.491227999</v>
      </c>
      <c r="BC604" s="16">
        <v>11707311.491227999</v>
      </c>
      <c r="BD604" s="16">
        <v>11707311.491227999</v>
      </c>
    </row>
    <row r="605" spans="1:56" x14ac:dyDescent="0.25">
      <c r="A605" s="16" t="s">
        <v>466</v>
      </c>
      <c r="B605" s="16">
        <v>13659</v>
      </c>
      <c r="C605" s="16">
        <v>0</v>
      </c>
      <c r="D605" s="16">
        <v>0</v>
      </c>
      <c r="E605" s="16">
        <v>0</v>
      </c>
      <c r="F605" s="16">
        <v>0</v>
      </c>
      <c r="G605" s="16">
        <v>0</v>
      </c>
      <c r="H605" s="16">
        <v>0</v>
      </c>
      <c r="I605" s="16">
        <v>0</v>
      </c>
      <c r="J605" s="16">
        <v>0</v>
      </c>
      <c r="K605" s="16">
        <v>0</v>
      </c>
      <c r="L605" s="16">
        <v>0</v>
      </c>
      <c r="M605" s="16" t="s">
        <v>797</v>
      </c>
      <c r="N605" s="16" t="s">
        <v>806</v>
      </c>
      <c r="O605" s="16" t="s">
        <v>3</v>
      </c>
      <c r="P605" s="16">
        <v>13659</v>
      </c>
      <c r="Q605" s="16">
        <v>800000</v>
      </c>
      <c r="R605" s="16">
        <v>28133.477118120001</v>
      </c>
      <c r="S605" s="16">
        <v>11666982.5877192</v>
      </c>
      <c r="T605" s="16">
        <v>9104836.6666666698</v>
      </c>
      <c r="U605" s="16">
        <v>2562145.9210526198</v>
      </c>
      <c r="V605" s="16">
        <v>0.219606560804294</v>
      </c>
      <c r="W605" s="16">
        <v>6603440.0233660499</v>
      </c>
      <c r="X605" s="16">
        <v>4153257.6451075701</v>
      </c>
      <c r="Y605" s="16">
        <v>2450182.3782584802</v>
      </c>
      <c r="Z605" s="16">
        <v>0.37104635910806899</v>
      </c>
      <c r="AA605" s="16">
        <v>5390292.3684210498</v>
      </c>
      <c r="AB605" s="16">
        <v>4603484.2982456097</v>
      </c>
      <c r="AC605" s="16">
        <v>786808.07017544005</v>
      </c>
      <c r="AD605" s="16">
        <v>0.14596760553934701</v>
      </c>
      <c r="AE605" s="16">
        <v>2195858.9945608401</v>
      </c>
      <c r="AF605" s="16">
        <v>1822333.5016022499</v>
      </c>
      <c r="AG605" s="16">
        <v>373525.49295858998</v>
      </c>
      <c r="AH605" s="16">
        <v>0.170104498459971</v>
      </c>
      <c r="AI605" s="16">
        <v>2312488.9011403602</v>
      </c>
      <c r="AJ605" s="16">
        <v>235832.01584047001</v>
      </c>
      <c r="AK605" s="16">
        <v>2195858.9945608401</v>
      </c>
      <c r="AL605" s="16">
        <v>2195858.9945608401</v>
      </c>
      <c r="AM605" s="16">
        <v>2195858.9945608401</v>
      </c>
      <c r="AN605" s="16">
        <v>2195858.9945608401</v>
      </c>
      <c r="AO605" s="16">
        <v>2195858.9945608401</v>
      </c>
      <c r="AP605" s="16">
        <v>2195858.9945608401</v>
      </c>
      <c r="AQ605" s="16">
        <v>2195858.9945608401</v>
      </c>
      <c r="AR605" s="16">
        <v>2195858.9945608401</v>
      </c>
      <c r="AS605" s="16">
        <v>2195858.9945608401</v>
      </c>
      <c r="AT605" s="16">
        <v>2195858.9945608401</v>
      </c>
      <c r="AU605" s="16">
        <v>5390292.3684210498</v>
      </c>
      <c r="AV605" s="16">
        <v>5390292.3684210498</v>
      </c>
      <c r="AW605" s="16">
        <v>5390292.3684210498</v>
      </c>
      <c r="AX605" s="16">
        <v>5390292.3684210498</v>
      </c>
      <c r="AY605" s="16">
        <v>5390292.3684210498</v>
      </c>
      <c r="AZ605" s="16">
        <v>5390292.3684210498</v>
      </c>
      <c r="BA605" s="16">
        <v>5390292.3684210498</v>
      </c>
      <c r="BB605" s="16">
        <v>5390292.3684210498</v>
      </c>
      <c r="BC605" s="16">
        <v>5390292.3684210498</v>
      </c>
      <c r="BD605" s="16">
        <v>5390292.3684210498</v>
      </c>
    </row>
    <row r="606" spans="1:56" x14ac:dyDescent="0.25">
      <c r="A606" s="16" t="s">
        <v>383</v>
      </c>
      <c r="B606" s="16">
        <v>13660</v>
      </c>
      <c r="C606" s="16">
        <v>0</v>
      </c>
      <c r="D606" s="16">
        <v>0</v>
      </c>
      <c r="E606" s="16">
        <v>0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 t="s">
        <v>797</v>
      </c>
      <c r="N606" s="16" t="s">
        <v>806</v>
      </c>
      <c r="O606" s="16" t="s">
        <v>3</v>
      </c>
      <c r="P606" s="16">
        <v>13660</v>
      </c>
      <c r="Q606" s="16">
        <v>800000</v>
      </c>
      <c r="R606" s="16">
        <v>28133.477118120001</v>
      </c>
      <c r="S606" s="16">
        <v>3546078.6403508699</v>
      </c>
      <c r="T606" s="16">
        <v>1927740.6578947301</v>
      </c>
      <c r="U606" s="16">
        <v>1618337.98245613</v>
      </c>
      <c r="V606" s="16">
        <v>0.45637396871040797</v>
      </c>
      <c r="W606" s="16">
        <v>3412986.4056051099</v>
      </c>
      <c r="X606" s="16">
        <v>2003959.6477145001</v>
      </c>
      <c r="Y606" s="16">
        <v>1409026.7578906</v>
      </c>
      <c r="Z606" s="16">
        <v>0.41284276889488197</v>
      </c>
      <c r="AA606" s="16">
        <v>750176.09649122797</v>
      </c>
      <c r="AB606" s="16">
        <v>273844.51754385902</v>
      </c>
      <c r="AC606" s="16">
        <v>476331.57894736802</v>
      </c>
      <c r="AD606" s="16">
        <v>0.63495968636603695</v>
      </c>
      <c r="AE606" s="16">
        <v>426571.75659714203</v>
      </c>
      <c r="AF606" s="16">
        <v>70434.421300322603</v>
      </c>
      <c r="AG606" s="16">
        <v>356137.33529681899</v>
      </c>
      <c r="AH606" s="16">
        <v>0.83488259545781096</v>
      </c>
      <c r="AI606" s="16">
        <v>1271333.2807724799</v>
      </c>
      <c r="AJ606" s="16">
        <v>218443.85817869901</v>
      </c>
      <c r="AK606" s="16">
        <v>426571.75659714203</v>
      </c>
      <c r="AL606" s="16">
        <v>426571.75659714203</v>
      </c>
      <c r="AM606" s="16">
        <v>426571.75659714203</v>
      </c>
      <c r="AN606" s="16">
        <v>426571.75659714203</v>
      </c>
      <c r="AO606" s="16">
        <v>426571.75659714203</v>
      </c>
      <c r="AP606" s="16">
        <v>426571.75659714203</v>
      </c>
      <c r="AQ606" s="16">
        <v>426571.75659714203</v>
      </c>
      <c r="AR606" s="16">
        <v>426571.75659714203</v>
      </c>
      <c r="AS606" s="16">
        <v>426571.75659714203</v>
      </c>
      <c r="AT606" s="16">
        <v>426571.75659714203</v>
      </c>
      <c r="AU606" s="16">
        <v>750176.09649122797</v>
      </c>
      <c r="AV606" s="16">
        <v>750176.09649122797</v>
      </c>
      <c r="AW606" s="16">
        <v>750176.09649122797</v>
      </c>
      <c r="AX606" s="16">
        <v>750176.09649122797</v>
      </c>
      <c r="AY606" s="16">
        <v>750176.09649122797</v>
      </c>
      <c r="AZ606" s="16">
        <v>750176.09649122797</v>
      </c>
      <c r="BA606" s="16">
        <v>750176.09649122797</v>
      </c>
      <c r="BB606" s="16">
        <v>750176.09649122797</v>
      </c>
      <c r="BC606" s="16">
        <v>750176.09649122797</v>
      </c>
      <c r="BD606" s="16">
        <v>750176.09649122797</v>
      </c>
    </row>
    <row r="607" spans="1:56" x14ac:dyDescent="0.25">
      <c r="A607" s="16" t="s">
        <v>253</v>
      </c>
      <c r="B607" s="16">
        <v>13661</v>
      </c>
      <c r="C607" s="16">
        <v>0</v>
      </c>
      <c r="D607" s="16">
        <v>0</v>
      </c>
      <c r="E607" s="16">
        <v>0</v>
      </c>
      <c r="F607" s="16">
        <v>0</v>
      </c>
      <c r="G607" s="16">
        <v>0</v>
      </c>
      <c r="H607" s="16">
        <v>0</v>
      </c>
      <c r="I607" s="16">
        <v>0</v>
      </c>
      <c r="J607" s="16">
        <v>0</v>
      </c>
      <c r="K607" s="16">
        <v>0</v>
      </c>
      <c r="L607" s="16">
        <v>0</v>
      </c>
      <c r="M607" s="16" t="s">
        <v>797</v>
      </c>
      <c r="N607" s="16" t="s">
        <v>806</v>
      </c>
      <c r="O607" s="16" t="s">
        <v>3</v>
      </c>
      <c r="P607" s="16">
        <v>13661</v>
      </c>
      <c r="Q607" s="16">
        <v>800000</v>
      </c>
      <c r="R607" s="16">
        <v>65644.7799422799</v>
      </c>
      <c r="S607" s="16">
        <v>13891881.8859649</v>
      </c>
      <c r="T607" s="16">
        <v>7529100.1315789502</v>
      </c>
      <c r="U607" s="16">
        <v>6362781.7543859603</v>
      </c>
      <c r="V607" s="16">
        <v>0.458021584592821</v>
      </c>
      <c r="W607" s="16">
        <v>8186275.4493815098</v>
      </c>
      <c r="X607" s="16">
        <v>3081650.1301639499</v>
      </c>
      <c r="Y607" s="16">
        <v>5104625.3192175496</v>
      </c>
      <c r="Z607" s="16">
        <v>0.62355894946134705</v>
      </c>
      <c r="AA607" s="16">
        <v>8446238.2894736808</v>
      </c>
      <c r="AB607" s="16">
        <v>3928355.13157894</v>
      </c>
      <c r="AC607" s="16">
        <v>4517883.1578947296</v>
      </c>
      <c r="AD607" s="16">
        <v>0.53489885118742697</v>
      </c>
      <c r="AE607" s="16">
        <v>3835591.9369054702</v>
      </c>
      <c r="AF607" s="16">
        <v>1646226.2533026801</v>
      </c>
      <c r="AG607" s="16">
        <v>2189365.6836027801</v>
      </c>
      <c r="AH607" s="16">
        <v>0.57080255658508505</v>
      </c>
      <c r="AI607" s="16">
        <v>4436326.53927527</v>
      </c>
      <c r="AJ607" s="16">
        <v>1521066.9036605</v>
      </c>
      <c r="AK607" s="16">
        <v>3835591.9369054702</v>
      </c>
      <c r="AL607" s="16">
        <v>3835591.9369054702</v>
      </c>
      <c r="AM607" s="16">
        <v>3835591.9369054702</v>
      </c>
      <c r="AN607" s="16">
        <v>3835591.9369054702</v>
      </c>
      <c r="AO607" s="16">
        <v>3835591.9369054702</v>
      </c>
      <c r="AP607" s="16">
        <v>3835591.9369054702</v>
      </c>
      <c r="AQ607" s="16">
        <v>3835591.9369054702</v>
      </c>
      <c r="AR607" s="16">
        <v>3835591.9369054702</v>
      </c>
      <c r="AS607" s="16">
        <v>3835591.9369054702</v>
      </c>
      <c r="AT607" s="16">
        <v>3835591.9369054702</v>
      </c>
      <c r="AU607" s="16">
        <v>8446238.2894736808</v>
      </c>
      <c r="AV607" s="16">
        <v>8446238.2894736808</v>
      </c>
      <c r="AW607" s="16">
        <v>8446238.2894736808</v>
      </c>
      <c r="AX607" s="16">
        <v>8446238.2894736808</v>
      </c>
      <c r="AY607" s="16">
        <v>8446238.2894736808</v>
      </c>
      <c r="AZ607" s="16">
        <v>8446238.2894736808</v>
      </c>
      <c r="BA607" s="16">
        <v>8446238.2894736808</v>
      </c>
      <c r="BB607" s="16">
        <v>8446238.2894736808</v>
      </c>
      <c r="BC607" s="16">
        <v>8446238.2894736808</v>
      </c>
      <c r="BD607" s="16">
        <v>8446238.2894736808</v>
      </c>
    </row>
    <row r="608" spans="1:56" x14ac:dyDescent="0.25">
      <c r="A608" s="16" t="s">
        <v>396</v>
      </c>
      <c r="B608" s="16">
        <v>13668</v>
      </c>
      <c r="C608" s="16">
        <v>0</v>
      </c>
      <c r="D608" s="16">
        <v>0</v>
      </c>
      <c r="E608" s="16">
        <v>0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 t="s">
        <v>797</v>
      </c>
      <c r="N608" s="16" t="s">
        <v>806</v>
      </c>
      <c r="O608" s="16" t="s">
        <v>3</v>
      </c>
      <c r="P608" s="16">
        <v>13668</v>
      </c>
      <c r="Q608" s="16">
        <v>800000</v>
      </c>
      <c r="R608" s="16">
        <v>28133.477118120001</v>
      </c>
      <c r="S608" s="16">
        <v>6234853.0263157804</v>
      </c>
      <c r="T608" s="16">
        <v>4735852.5</v>
      </c>
      <c r="U608" s="16">
        <v>1499000.5263157799</v>
      </c>
      <c r="V608" s="16">
        <v>0.240422752547473</v>
      </c>
      <c r="W608" s="16">
        <v>4589365.6499177199</v>
      </c>
      <c r="X608" s="16">
        <v>2610976.0935166702</v>
      </c>
      <c r="Y608" s="16">
        <v>1978389.5564010399</v>
      </c>
      <c r="Z608" s="16">
        <v>0.43108126641347799</v>
      </c>
      <c r="AA608" s="16">
        <v>537595.96491227997</v>
      </c>
      <c r="AB608" s="16">
        <v>354969.64912280702</v>
      </c>
      <c r="AC608" s="16">
        <v>182626.31578947301</v>
      </c>
      <c r="AD608" s="16">
        <v>0.33970923836690697</v>
      </c>
      <c r="AE608" s="16">
        <v>424067.43228802102</v>
      </c>
      <c r="AF608" s="16">
        <v>213635.000407771</v>
      </c>
      <c r="AG608" s="16">
        <v>210432.43188024999</v>
      </c>
      <c r="AH608" s="16">
        <v>0.49622398670154599</v>
      </c>
      <c r="AI608" s="16">
        <v>1840696.0792829201</v>
      </c>
      <c r="AJ608" s="16">
        <v>72738.954762129899</v>
      </c>
      <c r="AK608" s="16">
        <v>424067.43228802102</v>
      </c>
      <c r="AL608" s="16">
        <v>424067.43228802102</v>
      </c>
      <c r="AM608" s="16">
        <v>424067.43228802102</v>
      </c>
      <c r="AN608" s="16">
        <v>424067.43228802102</v>
      </c>
      <c r="AO608" s="16">
        <v>424067.43228802102</v>
      </c>
      <c r="AP608" s="16">
        <v>424067.43228802102</v>
      </c>
      <c r="AQ608" s="16">
        <v>424067.43228802102</v>
      </c>
      <c r="AR608" s="16">
        <v>424067.43228802102</v>
      </c>
      <c r="AS608" s="16">
        <v>424067.43228802102</v>
      </c>
      <c r="AT608" s="16">
        <v>424067.43228802102</v>
      </c>
      <c r="AU608" s="16">
        <v>537595.96491227997</v>
      </c>
      <c r="AV608" s="16">
        <v>537595.96491227997</v>
      </c>
      <c r="AW608" s="16">
        <v>537595.96491227997</v>
      </c>
      <c r="AX608" s="16">
        <v>537595.96491227997</v>
      </c>
      <c r="AY608" s="16">
        <v>537595.96491227997</v>
      </c>
      <c r="AZ608" s="16">
        <v>537595.96491227997</v>
      </c>
      <c r="BA608" s="16">
        <v>537595.96491227997</v>
      </c>
      <c r="BB608" s="16">
        <v>537595.96491227997</v>
      </c>
      <c r="BC608" s="16">
        <v>537595.96491227997</v>
      </c>
      <c r="BD608" s="16">
        <v>537595.96491227997</v>
      </c>
    </row>
    <row r="609" spans="1:56" x14ac:dyDescent="0.25">
      <c r="A609" s="16" t="s">
        <v>433</v>
      </c>
      <c r="B609" s="16">
        <v>13672</v>
      </c>
      <c r="C609" s="16">
        <v>0</v>
      </c>
      <c r="D609" s="16">
        <v>0</v>
      </c>
      <c r="E609" s="16">
        <v>0</v>
      </c>
      <c r="F609" s="16">
        <v>0</v>
      </c>
      <c r="G609" s="16">
        <v>0</v>
      </c>
      <c r="H609" s="16">
        <v>0</v>
      </c>
      <c r="I609" s="16">
        <v>0</v>
      </c>
      <c r="J609" s="16">
        <v>0</v>
      </c>
      <c r="K609" s="16">
        <v>0</v>
      </c>
      <c r="L609" s="16">
        <v>0</v>
      </c>
      <c r="M609" s="16" t="s">
        <v>797</v>
      </c>
      <c r="N609" s="16" t="s">
        <v>806</v>
      </c>
      <c r="O609" s="16" t="s">
        <v>3</v>
      </c>
      <c r="P609" s="16">
        <v>13672</v>
      </c>
      <c r="Q609" s="16">
        <v>800000</v>
      </c>
      <c r="R609" s="16">
        <v>106907.213048855</v>
      </c>
      <c r="S609" s="16">
        <v>12622333.0263157</v>
      </c>
      <c r="T609" s="16">
        <v>7283869.3859649096</v>
      </c>
      <c r="U609" s="16">
        <v>5338463.6403508596</v>
      </c>
      <c r="V609" s="16">
        <v>0.42293794888955299</v>
      </c>
      <c r="W609" s="16">
        <v>8709980.8059521504</v>
      </c>
      <c r="X609" s="16">
        <v>2268696.93099218</v>
      </c>
      <c r="Y609" s="16">
        <v>6441283.8749599699</v>
      </c>
      <c r="Z609" s="16">
        <v>0.73952905505350597</v>
      </c>
      <c r="AA609" s="16">
        <v>2173044.5614034999</v>
      </c>
      <c r="AB609" s="16">
        <v>2088070.8771929799</v>
      </c>
      <c r="AC609" s="16">
        <v>84973.684210526495</v>
      </c>
      <c r="AD609" s="16">
        <v>3.9103516660350598E-2</v>
      </c>
      <c r="AE609" s="16">
        <v>551432.80094736896</v>
      </c>
      <c r="AF609" s="16">
        <v>334390.980314605</v>
      </c>
      <c r="AG609" s="16">
        <v>217041.820632763</v>
      </c>
      <c r="AH609" s="16">
        <v>0.39359613766152901</v>
      </c>
      <c r="AI609" s="16">
        <v>5361436.6619111104</v>
      </c>
      <c r="AJ609" s="16">
        <v>-862805.39241609199</v>
      </c>
      <c r="AK609" s="16">
        <v>551432.80094736896</v>
      </c>
      <c r="AL609" s="16">
        <v>551432.80094736896</v>
      </c>
      <c r="AM609" s="16">
        <v>551432.80094736896</v>
      </c>
      <c r="AN609" s="16">
        <v>551432.80094736896</v>
      </c>
      <c r="AO609" s="16">
        <v>551432.80094736896</v>
      </c>
      <c r="AP609" s="16">
        <v>551432.80094736896</v>
      </c>
      <c r="AQ609" s="16">
        <v>551432.80094736896</v>
      </c>
      <c r="AR609" s="16">
        <v>551432.80094736896</v>
      </c>
      <c r="AS609" s="16">
        <v>551432.80094736896</v>
      </c>
      <c r="AT609" s="16">
        <v>551432.80094736896</v>
      </c>
      <c r="AU609" s="16">
        <v>2173044.5614034999</v>
      </c>
      <c r="AV609" s="16">
        <v>2173044.5614034999</v>
      </c>
      <c r="AW609" s="16">
        <v>2173044.5614034999</v>
      </c>
      <c r="AX609" s="16">
        <v>2173044.5614034999</v>
      </c>
      <c r="AY609" s="16">
        <v>2173044.5614034999</v>
      </c>
      <c r="AZ609" s="16">
        <v>2173044.5614034999</v>
      </c>
      <c r="BA609" s="16">
        <v>2173044.5614034999</v>
      </c>
      <c r="BB609" s="16">
        <v>2173044.5614034999</v>
      </c>
      <c r="BC609" s="16">
        <v>2173044.5614034999</v>
      </c>
      <c r="BD609" s="16">
        <v>2173044.5614034999</v>
      </c>
    </row>
    <row r="610" spans="1:56" x14ac:dyDescent="0.25">
      <c r="A610" s="16" t="s">
        <v>721</v>
      </c>
      <c r="B610" s="16">
        <v>13674</v>
      </c>
      <c r="C610" s="16">
        <v>0</v>
      </c>
      <c r="D610" s="16">
        <v>0</v>
      </c>
      <c r="E610" s="16">
        <v>0</v>
      </c>
      <c r="F610" s="16">
        <v>0</v>
      </c>
      <c r="G610" s="16">
        <v>0</v>
      </c>
      <c r="H610" s="16">
        <v>0</v>
      </c>
      <c r="I610" s="16">
        <v>0</v>
      </c>
      <c r="J610" s="16">
        <v>0</v>
      </c>
      <c r="K610" s="16">
        <v>0</v>
      </c>
      <c r="L610" s="16">
        <v>0</v>
      </c>
      <c r="M610" s="16" t="s">
        <v>797</v>
      </c>
      <c r="N610" s="16" t="s">
        <v>806</v>
      </c>
      <c r="O610" s="16" t="s">
        <v>3</v>
      </c>
      <c r="P610" s="16">
        <v>13674</v>
      </c>
      <c r="Q610" s="16">
        <v>800000</v>
      </c>
      <c r="R610" s="16">
        <v>46889.128530199901</v>
      </c>
      <c r="S610" s="16">
        <v>2567568.46491228</v>
      </c>
      <c r="T610" s="16">
        <v>1429039.7368421</v>
      </c>
      <c r="U610" s="16">
        <v>1138528.7280701699</v>
      </c>
      <c r="V610" s="16">
        <v>0.44342682332682098</v>
      </c>
      <c r="W610" s="16">
        <v>1867947.9395809199</v>
      </c>
      <c r="X610" s="16">
        <v>716670.73852938798</v>
      </c>
      <c r="Y610" s="16">
        <v>1151277.20105153</v>
      </c>
      <c r="Z610" s="16">
        <v>0.61633259506676796</v>
      </c>
      <c r="AA610" s="16">
        <v>626.66666666666595</v>
      </c>
      <c r="AB610" s="16">
        <v>626.66666666666595</v>
      </c>
      <c r="AC610" s="16">
        <v>0</v>
      </c>
      <c r="AD610" s="16">
        <v>0</v>
      </c>
      <c r="AE610" s="16">
        <v>14366.7645790886</v>
      </c>
      <c r="AF610" s="16">
        <v>14366.7645790886</v>
      </c>
      <c r="AG610" s="16">
        <v>0</v>
      </c>
      <c r="AH610" s="16">
        <v>0</v>
      </c>
      <c r="AI610" s="16">
        <v>679380.072521333</v>
      </c>
      <c r="AJ610" s="16">
        <v>-471897.12853019999</v>
      </c>
      <c r="AK610" s="16">
        <v>14366.7645790886</v>
      </c>
      <c r="AL610" s="16">
        <v>14366.7645790886</v>
      </c>
      <c r="AM610" s="16">
        <v>14366.7645790886</v>
      </c>
      <c r="AN610" s="16">
        <v>14366.7645790886</v>
      </c>
      <c r="AO610" s="16">
        <v>14366.7645790886</v>
      </c>
      <c r="AP610" s="16">
        <v>14366.7645790886</v>
      </c>
      <c r="AQ610" s="16">
        <v>14366.7645790886</v>
      </c>
      <c r="AR610" s="16">
        <v>14366.7645790886</v>
      </c>
      <c r="AS610" s="16">
        <v>14366.7645790886</v>
      </c>
      <c r="AT610" s="16">
        <v>14366.7645790886</v>
      </c>
      <c r="AU610" s="16">
        <v>626.66666666666595</v>
      </c>
      <c r="AV610" s="16">
        <v>626.66666666666595</v>
      </c>
      <c r="AW610" s="16">
        <v>626.66666666666595</v>
      </c>
      <c r="AX610" s="16">
        <v>626.66666666666595</v>
      </c>
      <c r="AY610" s="16">
        <v>626.66666666666595</v>
      </c>
      <c r="AZ610" s="16">
        <v>626.66666666666595</v>
      </c>
      <c r="BA610" s="16">
        <v>626.66666666666595</v>
      </c>
      <c r="BB610" s="16">
        <v>626.66666666666595</v>
      </c>
      <c r="BC610" s="16">
        <v>626.66666666666595</v>
      </c>
      <c r="BD610" s="16">
        <v>626.66666666666595</v>
      </c>
    </row>
    <row r="611" spans="1:56" x14ac:dyDescent="0.25">
      <c r="A611" s="16" t="s">
        <v>431</v>
      </c>
      <c r="B611" s="16">
        <v>13678</v>
      </c>
      <c r="C611" s="16">
        <v>0</v>
      </c>
      <c r="D611" s="16">
        <v>0</v>
      </c>
      <c r="E611" s="16">
        <v>0</v>
      </c>
      <c r="F611" s="16">
        <v>0</v>
      </c>
      <c r="G611" s="16">
        <v>0</v>
      </c>
      <c r="H611" s="16">
        <v>0</v>
      </c>
      <c r="I611" s="16">
        <v>0</v>
      </c>
      <c r="J611" s="16">
        <v>0</v>
      </c>
      <c r="K611" s="16">
        <v>0</v>
      </c>
      <c r="L611" s="16">
        <v>0</v>
      </c>
      <c r="M611" s="16" t="s">
        <v>797</v>
      </c>
      <c r="N611" s="16" t="s">
        <v>806</v>
      </c>
      <c r="O611" s="16" t="s">
        <v>3</v>
      </c>
      <c r="P611" s="16">
        <v>13678</v>
      </c>
      <c r="Q611" s="16">
        <v>800000</v>
      </c>
      <c r="R611" s="16">
        <v>91902.691919191901</v>
      </c>
      <c r="S611" s="16">
        <v>8867478.3333333302</v>
      </c>
      <c r="T611" s="16">
        <v>3931468.7280701702</v>
      </c>
      <c r="U611" s="16">
        <v>4936009.6052631503</v>
      </c>
      <c r="V611" s="16">
        <v>0.556641856874735</v>
      </c>
      <c r="W611" s="16">
        <v>7716203.9434532402</v>
      </c>
      <c r="X611" s="16">
        <v>1843401.03284794</v>
      </c>
      <c r="Y611" s="16">
        <v>5872802.9106053002</v>
      </c>
      <c r="Z611" s="16">
        <v>0.76110001156566598</v>
      </c>
      <c r="AA611" s="16">
        <v>191207.32456140299</v>
      </c>
      <c r="AB611" s="16">
        <v>100607.324561403</v>
      </c>
      <c r="AC611" s="16">
        <v>90599.999999999898</v>
      </c>
      <c r="AD611" s="16">
        <v>0.47383122068059202</v>
      </c>
      <c r="AE611" s="16">
        <v>260701.437730665</v>
      </c>
      <c r="AF611" s="16">
        <v>45323.683630682899</v>
      </c>
      <c r="AG611" s="16">
        <v>215377.754099982</v>
      </c>
      <c r="AH611" s="16">
        <v>0.82614716656258902</v>
      </c>
      <c r="AI611" s="16">
        <v>4948417.2186861001</v>
      </c>
      <c r="AJ611" s="16">
        <v>-709007.93781920895</v>
      </c>
      <c r="AK611" s="16">
        <v>260701.437730665</v>
      </c>
      <c r="AL611" s="16">
        <v>260701.437730665</v>
      </c>
      <c r="AM611" s="16">
        <v>260701.437730665</v>
      </c>
      <c r="AN611" s="16">
        <v>260701.437730665</v>
      </c>
      <c r="AO611" s="16">
        <v>260701.437730665</v>
      </c>
      <c r="AP611" s="16">
        <v>260701.437730665</v>
      </c>
      <c r="AQ611" s="16">
        <v>260701.437730665</v>
      </c>
      <c r="AR611" s="16">
        <v>260701.437730665</v>
      </c>
      <c r="AS611" s="16">
        <v>260701.437730665</v>
      </c>
      <c r="AT611" s="16">
        <v>260701.437730665</v>
      </c>
      <c r="AU611" s="16">
        <v>191207.32456140299</v>
      </c>
      <c r="AV611" s="16">
        <v>191207.32456140299</v>
      </c>
      <c r="AW611" s="16">
        <v>191207.32456140299</v>
      </c>
      <c r="AX611" s="16">
        <v>191207.32456140299</v>
      </c>
      <c r="AY611" s="16">
        <v>191207.32456140299</v>
      </c>
      <c r="AZ611" s="16">
        <v>191207.32456140299</v>
      </c>
      <c r="BA611" s="16">
        <v>191207.32456140299</v>
      </c>
      <c r="BB611" s="16">
        <v>191207.32456140299</v>
      </c>
      <c r="BC611" s="16">
        <v>191207.32456140299</v>
      </c>
      <c r="BD611" s="16">
        <v>191207.32456140299</v>
      </c>
    </row>
    <row r="612" spans="1:56" x14ac:dyDescent="0.25">
      <c r="A612" s="16" t="s">
        <v>340</v>
      </c>
      <c r="B612" s="16">
        <v>13685</v>
      </c>
      <c r="C612" s="16">
        <v>0</v>
      </c>
      <c r="D612" s="16">
        <v>0</v>
      </c>
      <c r="E612" s="16">
        <v>0</v>
      </c>
      <c r="F612" s="16">
        <v>0</v>
      </c>
      <c r="G612" s="16">
        <v>0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 t="s">
        <v>797</v>
      </c>
      <c r="N612" s="16" t="s">
        <v>806</v>
      </c>
      <c r="O612" s="16" t="s">
        <v>3</v>
      </c>
      <c r="P612" s="16">
        <v>13685</v>
      </c>
      <c r="Q612" s="16">
        <v>800000</v>
      </c>
      <c r="R612" s="16">
        <v>52515.8239538239</v>
      </c>
      <c r="S612" s="16">
        <v>10410419.035087699</v>
      </c>
      <c r="T612" s="16">
        <v>5243063.4210526301</v>
      </c>
      <c r="U612" s="16">
        <v>5167355.6140350699</v>
      </c>
      <c r="V612" s="16">
        <v>0.49636384439654202</v>
      </c>
      <c r="W612" s="16">
        <v>7378070.5900489101</v>
      </c>
      <c r="X612" s="16">
        <v>2892061.5522206398</v>
      </c>
      <c r="Y612" s="16">
        <v>4486009.0378282601</v>
      </c>
      <c r="Z612" s="16">
        <v>0.60801926236362103</v>
      </c>
      <c r="AA612" s="16">
        <v>1845722.5438596399</v>
      </c>
      <c r="AB612" s="16">
        <v>977990.96491227997</v>
      </c>
      <c r="AC612" s="16">
        <v>867731.57894736796</v>
      </c>
      <c r="AD612" s="16">
        <v>0.47013110493456201</v>
      </c>
      <c r="AE612" s="16">
        <v>1016759.39733351</v>
      </c>
      <c r="AF612" s="16">
        <v>404430.39497712202</v>
      </c>
      <c r="AG612" s="16">
        <v>612329.00235639501</v>
      </c>
      <c r="AH612" s="16">
        <v>0.60223589175791903</v>
      </c>
      <c r="AI612" s="16">
        <v>3949903.2138744402</v>
      </c>
      <c r="AJ612" s="16">
        <v>76223.178402571793</v>
      </c>
      <c r="AK612" s="16">
        <v>1016759.39733351</v>
      </c>
      <c r="AL612" s="16">
        <v>1016759.39733351</v>
      </c>
      <c r="AM612" s="16">
        <v>1016759.39733351</v>
      </c>
      <c r="AN612" s="16">
        <v>1016759.39733351</v>
      </c>
      <c r="AO612" s="16">
        <v>1016759.39733351</v>
      </c>
      <c r="AP612" s="16">
        <v>1016759.39733351</v>
      </c>
      <c r="AQ612" s="16">
        <v>1016759.39733351</v>
      </c>
      <c r="AR612" s="16">
        <v>1016759.39733351</v>
      </c>
      <c r="AS612" s="16">
        <v>1016759.39733351</v>
      </c>
      <c r="AT612" s="16">
        <v>1016759.39733351</v>
      </c>
      <c r="AU612" s="16">
        <v>1845722.5438596399</v>
      </c>
      <c r="AV612" s="16">
        <v>1845722.5438596399</v>
      </c>
      <c r="AW612" s="16">
        <v>1845722.5438596399</v>
      </c>
      <c r="AX612" s="16">
        <v>1845722.5438596399</v>
      </c>
      <c r="AY612" s="16">
        <v>1845722.5438596399</v>
      </c>
      <c r="AZ612" s="16">
        <v>1845722.5438596399</v>
      </c>
      <c r="BA612" s="16">
        <v>1845722.5438596399</v>
      </c>
      <c r="BB612" s="16">
        <v>1845722.5438596399</v>
      </c>
      <c r="BC612" s="16">
        <v>1845722.5438596399</v>
      </c>
      <c r="BD612" s="16">
        <v>1845722.5438596399</v>
      </c>
    </row>
    <row r="613" spans="1:56" x14ac:dyDescent="0.25">
      <c r="A613" s="16" t="s">
        <v>354</v>
      </c>
      <c r="B613" s="16">
        <v>13686</v>
      </c>
      <c r="C613" s="16">
        <v>0</v>
      </c>
      <c r="D613" s="16">
        <v>0</v>
      </c>
      <c r="E613" s="16">
        <v>0</v>
      </c>
      <c r="F613" s="16">
        <v>0</v>
      </c>
      <c r="G613" s="16">
        <v>0</v>
      </c>
      <c r="H613" s="16">
        <v>0</v>
      </c>
      <c r="I613" s="16">
        <v>0</v>
      </c>
      <c r="J613" s="16">
        <v>0</v>
      </c>
      <c r="K613" s="16">
        <v>0</v>
      </c>
      <c r="L613" s="16">
        <v>0</v>
      </c>
      <c r="M613" s="16" t="s">
        <v>797</v>
      </c>
      <c r="N613" s="16" t="s">
        <v>806</v>
      </c>
      <c r="O613" s="16" t="s">
        <v>3</v>
      </c>
      <c r="P613" s="16">
        <v>13686</v>
      </c>
      <c r="Q613" s="16">
        <v>800000</v>
      </c>
      <c r="R613" s="16">
        <v>50640.258812615997</v>
      </c>
      <c r="S613" s="16">
        <v>7460626.1842105202</v>
      </c>
      <c r="T613" s="16">
        <v>5127449.1228070101</v>
      </c>
      <c r="U613" s="16">
        <v>2333177.0614034999</v>
      </c>
      <c r="V613" s="16">
        <v>0.312732068836444</v>
      </c>
      <c r="W613" s="16">
        <v>4531929.9841947304</v>
      </c>
      <c r="X613" s="16">
        <v>1889527.3404754701</v>
      </c>
      <c r="Y613" s="16">
        <v>2642402.6437192499</v>
      </c>
      <c r="Z613" s="16">
        <v>0.58306343057697896</v>
      </c>
      <c r="AA613" s="16">
        <v>3776811.8421052601</v>
      </c>
      <c r="AB613" s="16">
        <v>2847662.2368421</v>
      </c>
      <c r="AC613" s="16">
        <v>929149.60526315705</v>
      </c>
      <c r="AD613" s="16">
        <v>0.24601426920575201</v>
      </c>
      <c r="AE613" s="16">
        <v>1311148.2080248501</v>
      </c>
      <c r="AF613" s="16">
        <v>687766.93101108505</v>
      </c>
      <c r="AG613" s="16">
        <v>623381.27701376798</v>
      </c>
      <c r="AH613" s="16">
        <v>0.47544684361262601</v>
      </c>
      <c r="AI613" s="16">
        <v>2133618.3849066398</v>
      </c>
      <c r="AJ613" s="16">
        <v>114597.01820115199</v>
      </c>
      <c r="AK613" s="16">
        <v>1311148.2080248501</v>
      </c>
      <c r="AL613" s="16">
        <v>1311148.2080248501</v>
      </c>
      <c r="AM613" s="16">
        <v>1311148.2080248501</v>
      </c>
      <c r="AN613" s="16">
        <v>1311148.2080248501</v>
      </c>
      <c r="AO613" s="16">
        <v>1311148.2080248501</v>
      </c>
      <c r="AP613" s="16">
        <v>1311148.2080248501</v>
      </c>
      <c r="AQ613" s="16">
        <v>1311148.2080248501</v>
      </c>
      <c r="AR613" s="16">
        <v>1311148.2080248501</v>
      </c>
      <c r="AS613" s="16">
        <v>1311148.2080248501</v>
      </c>
      <c r="AT613" s="16">
        <v>1311148.2080248501</v>
      </c>
      <c r="AU613" s="16">
        <v>3776811.8421052601</v>
      </c>
      <c r="AV613" s="16">
        <v>3776811.8421052601</v>
      </c>
      <c r="AW613" s="16">
        <v>3776811.8421052601</v>
      </c>
      <c r="AX613" s="16">
        <v>3776811.8421052601</v>
      </c>
      <c r="AY613" s="16">
        <v>3776811.8421052601</v>
      </c>
      <c r="AZ613" s="16">
        <v>3776811.8421052601</v>
      </c>
      <c r="BA613" s="16">
        <v>3776811.8421052601</v>
      </c>
      <c r="BB613" s="16">
        <v>3776811.8421052601</v>
      </c>
      <c r="BC613" s="16">
        <v>3776811.8421052601</v>
      </c>
      <c r="BD613" s="16">
        <v>3776811.8421052601</v>
      </c>
    </row>
    <row r="614" spans="1:56" x14ac:dyDescent="0.25">
      <c r="A614" s="16" t="s">
        <v>240</v>
      </c>
      <c r="B614" s="16">
        <v>13691</v>
      </c>
      <c r="C614" s="16">
        <v>0</v>
      </c>
      <c r="D614" s="16">
        <v>0</v>
      </c>
      <c r="E614" s="16">
        <v>0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 t="s">
        <v>797</v>
      </c>
      <c r="N614" s="16" t="s">
        <v>806</v>
      </c>
      <c r="O614" s="16" t="s">
        <v>3</v>
      </c>
      <c r="P614" s="16">
        <v>13691</v>
      </c>
      <c r="Q614" s="16">
        <v>800000</v>
      </c>
      <c r="R614" s="16">
        <v>33760.172541743901</v>
      </c>
      <c r="S614" s="16">
        <v>10115944.649122801</v>
      </c>
      <c r="T614" s="16">
        <v>4582012.5438596401</v>
      </c>
      <c r="U614" s="16">
        <v>5533932.1052631596</v>
      </c>
      <c r="V614" s="16">
        <v>0.54705045324096602</v>
      </c>
      <c r="W614" s="16">
        <v>5799000.2387773702</v>
      </c>
      <c r="X614" s="16">
        <v>1693639.48409843</v>
      </c>
      <c r="Y614" s="16">
        <v>4105360.7546789302</v>
      </c>
      <c r="Z614" s="16">
        <v>0.707942849739299</v>
      </c>
      <c r="AA614" s="16">
        <v>6493511.5789473597</v>
      </c>
      <c r="AB614" s="16">
        <v>1722415.7456140299</v>
      </c>
      <c r="AC614" s="16">
        <v>4771095.8333333302</v>
      </c>
      <c r="AD614" s="16">
        <v>0.73474818290949295</v>
      </c>
      <c r="AE614" s="16">
        <v>2907616.48022911</v>
      </c>
      <c r="AF614" s="16">
        <v>666614.49503485998</v>
      </c>
      <c r="AG614" s="16">
        <v>2241001.98519425</v>
      </c>
      <c r="AH614" s="16">
        <v>0.77073506785793999</v>
      </c>
      <c r="AI614" s="16">
        <v>3762568.58213718</v>
      </c>
      <c r="AJ614" s="16">
        <v>1898209.8126525001</v>
      </c>
      <c r="AK614" s="16">
        <v>2907616.48022911</v>
      </c>
      <c r="AL614" s="16">
        <v>2907616.48022911</v>
      </c>
      <c r="AM614" s="16">
        <v>2907616.48022911</v>
      </c>
      <c r="AN614" s="16">
        <v>2907616.48022911</v>
      </c>
      <c r="AO614" s="16">
        <v>2907616.48022911</v>
      </c>
      <c r="AP614" s="16">
        <v>2907616.48022911</v>
      </c>
      <c r="AQ614" s="16">
        <v>2907616.48022911</v>
      </c>
      <c r="AR614" s="16">
        <v>2907616.48022911</v>
      </c>
      <c r="AS614" s="16">
        <v>2907616.48022911</v>
      </c>
      <c r="AT614" s="16">
        <v>2907616.48022911</v>
      </c>
      <c r="AU614" s="16">
        <v>6493511.5789473597</v>
      </c>
      <c r="AV614" s="16">
        <v>6493511.5789473597</v>
      </c>
      <c r="AW614" s="16">
        <v>6493511.5789473597</v>
      </c>
      <c r="AX614" s="16">
        <v>6493511.5789473597</v>
      </c>
      <c r="AY614" s="16">
        <v>6493511.5789473597</v>
      </c>
      <c r="AZ614" s="16">
        <v>6493511.5789473597</v>
      </c>
      <c r="BA614" s="16">
        <v>6493511.5789473597</v>
      </c>
      <c r="BB614" s="16">
        <v>6493511.5789473597</v>
      </c>
      <c r="BC614" s="16">
        <v>6493511.5789473597</v>
      </c>
      <c r="BD614" s="16">
        <v>6493511.5789473597</v>
      </c>
    </row>
    <row r="615" spans="1:56" x14ac:dyDescent="0.25">
      <c r="A615" s="16" t="s">
        <v>544</v>
      </c>
      <c r="B615" s="16">
        <v>13692</v>
      </c>
      <c r="C615" s="16">
        <v>0</v>
      </c>
      <c r="D615" s="16">
        <v>0</v>
      </c>
      <c r="E615" s="16">
        <v>0</v>
      </c>
      <c r="F615" s="16">
        <v>0</v>
      </c>
      <c r="G615" s="16">
        <v>0</v>
      </c>
      <c r="H615" s="16">
        <v>0</v>
      </c>
      <c r="I615" s="16">
        <v>0</v>
      </c>
      <c r="J615" s="16">
        <v>0</v>
      </c>
      <c r="K615" s="16">
        <v>0</v>
      </c>
      <c r="L615" s="16">
        <v>0</v>
      </c>
      <c r="M615" s="16" t="s">
        <v>797</v>
      </c>
      <c r="N615" s="16" t="s">
        <v>806</v>
      </c>
      <c r="O615" s="16" t="s">
        <v>3</v>
      </c>
      <c r="P615" s="16">
        <v>13692</v>
      </c>
      <c r="Q615" s="16">
        <v>800000</v>
      </c>
      <c r="R615" s="16">
        <v>28133.477118120001</v>
      </c>
      <c r="S615" s="16">
        <v>1273587.71929824</v>
      </c>
      <c r="T615" s="16">
        <v>894507.28070175403</v>
      </c>
      <c r="U615" s="16">
        <v>379080.43859649001</v>
      </c>
      <c r="V615" s="16">
        <v>0.29764768680822901</v>
      </c>
      <c r="W615" s="16">
        <v>1141605.1463904399</v>
      </c>
      <c r="X615" s="16">
        <v>518272.82175047998</v>
      </c>
      <c r="Y615" s="16">
        <v>623332.32463995903</v>
      </c>
      <c r="Z615" s="16">
        <v>0.54601394064386299</v>
      </c>
      <c r="AA615" s="16">
        <v>52234.078947368398</v>
      </c>
      <c r="AB615" s="16">
        <v>31202.5</v>
      </c>
      <c r="AC615" s="16">
        <v>21031.578947368402</v>
      </c>
      <c r="AD615" s="16">
        <v>0.40264094574272102</v>
      </c>
      <c r="AE615" s="16">
        <v>76901.113248940106</v>
      </c>
      <c r="AF615" s="16">
        <v>41717.992270135102</v>
      </c>
      <c r="AG615" s="16">
        <v>35183.120978804996</v>
      </c>
      <c r="AH615" s="16">
        <v>0.45751120487569702</v>
      </c>
      <c r="AI615" s="16">
        <v>371129.84752183902</v>
      </c>
      <c r="AJ615" s="16">
        <v>-217019.35613931401</v>
      </c>
      <c r="AK615" s="16">
        <v>76901.113248940106</v>
      </c>
      <c r="AL615" s="16">
        <v>76901.113248940106</v>
      </c>
      <c r="AM615" s="16">
        <v>76901.113248940106</v>
      </c>
      <c r="AN615" s="16">
        <v>76901.113248940106</v>
      </c>
      <c r="AO615" s="16">
        <v>76901.113248940106</v>
      </c>
      <c r="AP615" s="16">
        <v>76901.113248940106</v>
      </c>
      <c r="AQ615" s="16">
        <v>76901.113248940106</v>
      </c>
      <c r="AR615" s="16">
        <v>76901.113248940106</v>
      </c>
      <c r="AS615" s="16">
        <v>76901.113248940106</v>
      </c>
      <c r="AT615" s="16">
        <v>76901.113248940106</v>
      </c>
      <c r="AU615" s="16">
        <v>52234.078947368398</v>
      </c>
      <c r="AV615" s="16">
        <v>52234.078947368398</v>
      </c>
      <c r="AW615" s="16">
        <v>52234.078947368398</v>
      </c>
      <c r="AX615" s="16">
        <v>52234.078947368398</v>
      </c>
      <c r="AY615" s="16">
        <v>52234.078947368398</v>
      </c>
      <c r="AZ615" s="16">
        <v>52234.078947368398</v>
      </c>
      <c r="BA615" s="16">
        <v>52234.078947368398</v>
      </c>
      <c r="BB615" s="16">
        <v>52234.078947368398</v>
      </c>
      <c r="BC615" s="16">
        <v>52234.078947368398</v>
      </c>
      <c r="BD615" s="16">
        <v>52234.078947368398</v>
      </c>
    </row>
    <row r="616" spans="1:56" x14ac:dyDescent="0.25">
      <c r="A616" s="16" t="s">
        <v>156</v>
      </c>
      <c r="B616" s="16">
        <v>13696</v>
      </c>
      <c r="C616" s="16">
        <v>0</v>
      </c>
      <c r="D616" s="16">
        <v>0</v>
      </c>
      <c r="E616" s="16">
        <v>0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 t="s">
        <v>797</v>
      </c>
      <c r="N616" s="16" t="s">
        <v>806</v>
      </c>
      <c r="O616" s="16" t="s">
        <v>3</v>
      </c>
      <c r="P616" s="16">
        <v>13696</v>
      </c>
      <c r="Q616" s="16">
        <v>800000</v>
      </c>
      <c r="R616" s="16">
        <v>58142.519377447898</v>
      </c>
      <c r="S616" s="16">
        <v>14885251.228070101</v>
      </c>
      <c r="T616" s="16">
        <v>4770398.7280701697</v>
      </c>
      <c r="U616" s="16">
        <v>10114852.5</v>
      </c>
      <c r="V616" s="16">
        <v>0.67952178602976498</v>
      </c>
      <c r="W616" s="16">
        <v>16025370.4004471</v>
      </c>
      <c r="X616" s="16">
        <v>4069247.08149355</v>
      </c>
      <c r="Y616" s="16">
        <v>11956123.318953499</v>
      </c>
      <c r="Z616" s="16">
        <v>0.74607469407508797</v>
      </c>
      <c r="AA616" s="16">
        <v>10230712.368420999</v>
      </c>
      <c r="AB616" s="16">
        <v>2535396.5789473602</v>
      </c>
      <c r="AC616" s="16">
        <v>7695315.7894736798</v>
      </c>
      <c r="AD616" s="16">
        <v>0.75217790436828902</v>
      </c>
      <c r="AE616" s="16">
        <v>9388806.2223929092</v>
      </c>
      <c r="AF616" s="16">
        <v>2133423.1402242002</v>
      </c>
      <c r="AG616" s="16">
        <v>7255383.0821687002</v>
      </c>
      <c r="AH616" s="16">
        <v>0.77276949915785298</v>
      </c>
      <c r="AI616" s="16">
        <v>11365458.7995761</v>
      </c>
      <c r="AJ616" s="16">
        <v>6664718.5627912497</v>
      </c>
      <c r="AK616" s="16">
        <v>9388806.2223929092</v>
      </c>
      <c r="AL616" s="16">
        <v>9388806.2223929092</v>
      </c>
      <c r="AM616" s="16">
        <v>9388806.2223929092</v>
      </c>
      <c r="AN616" s="16">
        <v>9388806.2223929092</v>
      </c>
      <c r="AO616" s="16">
        <v>9388806.2223929092</v>
      </c>
      <c r="AP616" s="16">
        <v>9388806.2223929092</v>
      </c>
      <c r="AQ616" s="16">
        <v>9388806.2223929092</v>
      </c>
      <c r="AR616" s="16">
        <v>9388806.2223929092</v>
      </c>
      <c r="AS616" s="16">
        <v>9388806.2223929092</v>
      </c>
      <c r="AT616" s="16">
        <v>9388806.2223929092</v>
      </c>
      <c r="AU616" s="16">
        <v>10230712.368420999</v>
      </c>
      <c r="AV616" s="16">
        <v>10230712.368420999</v>
      </c>
      <c r="AW616" s="16">
        <v>10230712.368420999</v>
      </c>
      <c r="AX616" s="16">
        <v>10230712.368420999</v>
      </c>
      <c r="AY616" s="16">
        <v>10230712.368420999</v>
      </c>
      <c r="AZ616" s="16">
        <v>10230712.368420999</v>
      </c>
      <c r="BA616" s="16">
        <v>10230712.368420999</v>
      </c>
      <c r="BB616" s="16">
        <v>10230712.368420999</v>
      </c>
      <c r="BC616" s="16">
        <v>10230712.368420999</v>
      </c>
      <c r="BD616" s="16">
        <v>10230712.368420999</v>
      </c>
    </row>
    <row r="617" spans="1:56" x14ac:dyDescent="0.25">
      <c r="A617" s="16" t="s">
        <v>722</v>
      </c>
      <c r="B617" s="16">
        <v>13697</v>
      </c>
      <c r="C617" s="16">
        <v>0</v>
      </c>
      <c r="D617" s="16">
        <v>0</v>
      </c>
      <c r="E617" s="16">
        <v>0</v>
      </c>
      <c r="F617" s="16">
        <v>0</v>
      </c>
      <c r="G617" s="16">
        <v>0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 t="s">
        <v>797</v>
      </c>
      <c r="N617" s="16" t="s">
        <v>806</v>
      </c>
      <c r="O617" s="16" t="s">
        <v>3</v>
      </c>
      <c r="P617" s="16">
        <v>13697</v>
      </c>
      <c r="Q617" s="16">
        <v>800000</v>
      </c>
      <c r="R617" s="16">
        <v>28133.477118120001</v>
      </c>
      <c r="S617" s="16">
        <v>501612.41228070098</v>
      </c>
      <c r="T617" s="16">
        <v>501612.41228070098</v>
      </c>
      <c r="U617" s="16">
        <v>0</v>
      </c>
      <c r="V617" s="16">
        <v>0</v>
      </c>
      <c r="W617" s="16">
        <v>1363576.4309650799</v>
      </c>
      <c r="X617" s="16">
        <v>1363576.4309650799</v>
      </c>
      <c r="Y617" s="16">
        <v>0</v>
      </c>
      <c r="Z617" s="16">
        <v>0</v>
      </c>
      <c r="AA617" s="16">
        <v>338181.052631578</v>
      </c>
      <c r="AB617" s="16">
        <v>338181.052631578</v>
      </c>
      <c r="AC617" s="16">
        <v>0</v>
      </c>
      <c r="AD617" s="16">
        <v>0</v>
      </c>
      <c r="AE617" s="16">
        <v>882982.54248521198</v>
      </c>
      <c r="AF617" s="16">
        <v>882982.54248521198</v>
      </c>
      <c r="AG617" s="16">
        <v>0</v>
      </c>
      <c r="AH617" s="16">
        <v>0</v>
      </c>
      <c r="AI617" s="16">
        <v>-272244.47711812</v>
      </c>
      <c r="AJ617" s="16">
        <v>-272244.47711812</v>
      </c>
      <c r="AK617" s="16">
        <v>882982.54248521198</v>
      </c>
      <c r="AL617" s="16">
        <v>882982.54248521198</v>
      </c>
      <c r="AM617" s="16">
        <v>882982.54248521198</v>
      </c>
      <c r="AN617" s="16">
        <v>882982.54248521198</v>
      </c>
      <c r="AO617" s="16">
        <v>882982.54248521198</v>
      </c>
      <c r="AP617" s="16">
        <v>882982.54248521198</v>
      </c>
      <c r="AQ617" s="16">
        <v>882982.54248521198</v>
      </c>
      <c r="AR617" s="16">
        <v>882982.54248521198</v>
      </c>
      <c r="AS617" s="16">
        <v>882982.54248521198</v>
      </c>
      <c r="AT617" s="16">
        <v>882982.54248521198</v>
      </c>
      <c r="AU617" s="16">
        <v>338181.052631578</v>
      </c>
      <c r="AV617" s="16">
        <v>338181.052631578</v>
      </c>
      <c r="AW617" s="16">
        <v>338181.052631578</v>
      </c>
      <c r="AX617" s="16">
        <v>338181.052631578</v>
      </c>
      <c r="AY617" s="16">
        <v>338181.052631578</v>
      </c>
      <c r="AZ617" s="16">
        <v>338181.052631578</v>
      </c>
      <c r="BA617" s="16">
        <v>338181.052631578</v>
      </c>
      <c r="BB617" s="16">
        <v>338181.052631578</v>
      </c>
      <c r="BC617" s="16">
        <v>338181.052631578</v>
      </c>
      <c r="BD617" s="16">
        <v>338181.052631578</v>
      </c>
    </row>
    <row r="618" spans="1:56" x14ac:dyDescent="0.25">
      <c r="A618" s="16" t="s">
        <v>210</v>
      </c>
      <c r="B618" s="16">
        <v>13698</v>
      </c>
      <c r="C618" s="16">
        <v>0</v>
      </c>
      <c r="D618" s="16">
        <v>0</v>
      </c>
      <c r="E618" s="16">
        <v>0</v>
      </c>
      <c r="F618" s="16">
        <v>0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 t="s">
        <v>797</v>
      </c>
      <c r="N618" s="16" t="s">
        <v>806</v>
      </c>
      <c r="O618" s="16" t="s">
        <v>3</v>
      </c>
      <c r="P618" s="16">
        <v>13698</v>
      </c>
      <c r="Q618" s="16">
        <v>800000</v>
      </c>
      <c r="R618" s="16">
        <v>41262.433106575998</v>
      </c>
      <c r="S618" s="16">
        <v>18114427.587719198</v>
      </c>
      <c r="T618" s="16">
        <v>9367401.0526315905</v>
      </c>
      <c r="U618" s="16">
        <v>8747026.5350876804</v>
      </c>
      <c r="V618" s="16">
        <v>0.482876231817435</v>
      </c>
      <c r="W618" s="16">
        <v>11246316.490677699</v>
      </c>
      <c r="X618" s="16">
        <v>4604246.3722516103</v>
      </c>
      <c r="Y618" s="16">
        <v>6642070.1184261497</v>
      </c>
      <c r="Z618" s="16">
        <v>0.59059960867470296</v>
      </c>
      <c r="AA618" s="16">
        <v>10334741.929824499</v>
      </c>
      <c r="AB618" s="16">
        <v>4053343.55263157</v>
      </c>
      <c r="AC618" s="16">
        <v>6281398.3771929797</v>
      </c>
      <c r="AD618" s="16">
        <v>0.60779441033411596</v>
      </c>
      <c r="AE618" s="16">
        <v>5277568.7425755896</v>
      </c>
      <c r="AF618" s="16">
        <v>2040896.2051132</v>
      </c>
      <c r="AG618" s="16">
        <v>3236672.53746239</v>
      </c>
      <c r="AH618" s="16">
        <v>0.61328856057359604</v>
      </c>
      <c r="AI618" s="16">
        <v>6219327.6853195699</v>
      </c>
      <c r="AJ618" s="16">
        <v>2813930.10435582</v>
      </c>
      <c r="AK618" s="16">
        <v>5277568.7425755896</v>
      </c>
      <c r="AL618" s="16">
        <v>5277568.7425755896</v>
      </c>
      <c r="AM618" s="16">
        <v>5277568.7425755896</v>
      </c>
      <c r="AN618" s="16">
        <v>5277568.7425755896</v>
      </c>
      <c r="AO618" s="16">
        <v>5277568.7425755896</v>
      </c>
      <c r="AP618" s="16">
        <v>5277568.7425755896</v>
      </c>
      <c r="AQ618" s="16">
        <v>5277568.7425755896</v>
      </c>
      <c r="AR618" s="16">
        <v>5277568.7425755896</v>
      </c>
      <c r="AS618" s="16">
        <v>5277568.7425755896</v>
      </c>
      <c r="AT618" s="16">
        <v>5277568.7425755896</v>
      </c>
      <c r="AU618" s="16">
        <v>10334741.929824499</v>
      </c>
      <c r="AV618" s="16">
        <v>10334741.929824499</v>
      </c>
      <c r="AW618" s="16">
        <v>10334741.929824499</v>
      </c>
      <c r="AX618" s="16">
        <v>10334741.929824499</v>
      </c>
      <c r="AY618" s="16">
        <v>10334741.929824499</v>
      </c>
      <c r="AZ618" s="16">
        <v>10334741.929824499</v>
      </c>
      <c r="BA618" s="16">
        <v>10334741.929824499</v>
      </c>
      <c r="BB618" s="16">
        <v>10334741.929824499</v>
      </c>
      <c r="BC618" s="16">
        <v>10334741.929824499</v>
      </c>
      <c r="BD618" s="16">
        <v>10334741.929824499</v>
      </c>
    </row>
    <row r="619" spans="1:56" x14ac:dyDescent="0.25">
      <c r="A619" s="16" t="s">
        <v>176</v>
      </c>
      <c r="B619" s="16">
        <v>13699</v>
      </c>
      <c r="C619" s="16">
        <v>0</v>
      </c>
      <c r="D619" s="16">
        <v>0</v>
      </c>
      <c r="E619" s="16">
        <v>0</v>
      </c>
      <c r="F619" s="16">
        <v>0</v>
      </c>
      <c r="G619" s="16">
        <v>0</v>
      </c>
      <c r="H619" s="16">
        <v>0</v>
      </c>
      <c r="I619" s="16">
        <v>0</v>
      </c>
      <c r="J619" s="16">
        <v>0</v>
      </c>
      <c r="K619" s="16">
        <v>0</v>
      </c>
      <c r="L619" s="16">
        <v>0</v>
      </c>
      <c r="M619" s="16" t="s">
        <v>797</v>
      </c>
      <c r="N619" s="16" t="s">
        <v>806</v>
      </c>
      <c r="O619" s="16" t="s">
        <v>3</v>
      </c>
      <c r="P619" s="16">
        <v>13699</v>
      </c>
      <c r="Q619" s="16">
        <v>800000</v>
      </c>
      <c r="R619" s="16">
        <v>48764.693671407898</v>
      </c>
      <c r="S619" s="16">
        <v>22019945</v>
      </c>
      <c r="T619" s="16">
        <v>7505500.2192982398</v>
      </c>
      <c r="U619" s="16">
        <v>14514444.780701701</v>
      </c>
      <c r="V619" s="16">
        <v>0.65914991071511497</v>
      </c>
      <c r="W619" s="16">
        <v>12548095.1136865</v>
      </c>
      <c r="X619" s="16">
        <v>3953457.3630200801</v>
      </c>
      <c r="Y619" s="16">
        <v>8594637.75066646</v>
      </c>
      <c r="Z619" s="16">
        <v>0.68493565539617696</v>
      </c>
      <c r="AA619" s="16">
        <v>13310212.3245614</v>
      </c>
      <c r="AB619" s="16">
        <v>2861912.0614034999</v>
      </c>
      <c r="AC619" s="16">
        <v>10448300.2631578</v>
      </c>
      <c r="AD619" s="16">
        <v>0.78498374093383805</v>
      </c>
      <c r="AE619" s="16">
        <v>6108717.7083356101</v>
      </c>
      <c r="AF619" s="16">
        <v>1280473.8868878901</v>
      </c>
      <c r="AG619" s="16">
        <v>4828243.8214477096</v>
      </c>
      <c r="AH619" s="16">
        <v>0.79038581449906697</v>
      </c>
      <c r="AI619" s="16">
        <v>8101788.0569950501</v>
      </c>
      <c r="AJ619" s="16">
        <v>4335394.1277762996</v>
      </c>
      <c r="AK619" s="16">
        <v>6108717.7083356101</v>
      </c>
      <c r="AL619" s="16">
        <v>6108717.7083356101</v>
      </c>
      <c r="AM619" s="16">
        <v>6108717.7083356101</v>
      </c>
      <c r="AN619" s="16">
        <v>6108717.7083356101</v>
      </c>
      <c r="AO619" s="16">
        <v>6108717.7083356101</v>
      </c>
      <c r="AP619" s="16">
        <v>6108717.7083356101</v>
      </c>
      <c r="AQ619" s="16">
        <v>6108717.7083356101</v>
      </c>
      <c r="AR619" s="16">
        <v>6108717.7083356101</v>
      </c>
      <c r="AS619" s="16">
        <v>6108717.7083356101</v>
      </c>
      <c r="AT619" s="16">
        <v>6108717.7083356101</v>
      </c>
      <c r="AU619" s="16">
        <v>13310212.3245614</v>
      </c>
      <c r="AV619" s="16">
        <v>13310212.3245614</v>
      </c>
      <c r="AW619" s="16">
        <v>13310212.3245614</v>
      </c>
      <c r="AX619" s="16">
        <v>13310212.3245614</v>
      </c>
      <c r="AY619" s="16">
        <v>13310212.3245614</v>
      </c>
      <c r="AZ619" s="16">
        <v>13310212.3245614</v>
      </c>
      <c r="BA619" s="16">
        <v>13310212.3245614</v>
      </c>
      <c r="BB619" s="16">
        <v>13310212.3245614</v>
      </c>
      <c r="BC619" s="16">
        <v>13310212.3245614</v>
      </c>
      <c r="BD619" s="16">
        <v>13310212.3245614</v>
      </c>
    </row>
    <row r="620" spans="1:56" x14ac:dyDescent="0.25">
      <c r="A620" s="16" t="s">
        <v>318</v>
      </c>
      <c r="B620" s="16">
        <v>13708</v>
      </c>
      <c r="C620" s="16">
        <v>0</v>
      </c>
      <c r="D620" s="16">
        <v>0</v>
      </c>
      <c r="E620" s="16">
        <v>0</v>
      </c>
      <c r="F620" s="16">
        <v>0</v>
      </c>
      <c r="G620" s="16">
        <v>0</v>
      </c>
      <c r="H620" s="16">
        <v>0</v>
      </c>
      <c r="I620" s="16">
        <v>0</v>
      </c>
      <c r="J620" s="16">
        <v>0</v>
      </c>
      <c r="K620" s="16">
        <v>0</v>
      </c>
      <c r="L620" s="16">
        <v>0</v>
      </c>
      <c r="M620" s="16" t="s">
        <v>797</v>
      </c>
      <c r="N620" s="16" t="s">
        <v>806</v>
      </c>
      <c r="O620" s="16" t="s">
        <v>3</v>
      </c>
      <c r="P620" s="16">
        <v>13708</v>
      </c>
      <c r="Q620" s="16">
        <v>800000</v>
      </c>
      <c r="R620" s="16">
        <v>54391.389095031896</v>
      </c>
      <c r="S620" s="16">
        <v>12542479.868420999</v>
      </c>
      <c r="T620" s="16">
        <v>4384710.9649122804</v>
      </c>
      <c r="U620" s="16">
        <v>8157768.9035087703</v>
      </c>
      <c r="V620" s="16">
        <v>0.650411161834755</v>
      </c>
      <c r="W620" s="16">
        <v>13452220.968215499</v>
      </c>
      <c r="X620" s="16">
        <v>3417078.9962269599</v>
      </c>
      <c r="Y620" s="16">
        <v>10035141.9719886</v>
      </c>
      <c r="Z620" s="16">
        <v>0.74598402715055601</v>
      </c>
      <c r="AA620" s="16">
        <v>1364661.3596491199</v>
      </c>
      <c r="AB620" s="16">
        <v>406889.29824561399</v>
      </c>
      <c r="AC620" s="16">
        <v>957772.06140350795</v>
      </c>
      <c r="AD620" s="16">
        <v>0.70183863170989702</v>
      </c>
      <c r="AE620" s="16">
        <v>1000208.22840466</v>
      </c>
      <c r="AF620" s="16">
        <v>266333.22817166802</v>
      </c>
      <c r="AG620" s="16">
        <v>733875.00023299304</v>
      </c>
      <c r="AH620" s="16">
        <v>0.73372221842598495</v>
      </c>
      <c r="AI620" s="16">
        <v>9486768.5828935895</v>
      </c>
      <c r="AJ620" s="16">
        <v>185501.61113796101</v>
      </c>
      <c r="AK620" s="16">
        <v>1000208.22840466</v>
      </c>
      <c r="AL620" s="16">
        <v>1000208.22840466</v>
      </c>
      <c r="AM620" s="16">
        <v>1000208.22840466</v>
      </c>
      <c r="AN620" s="16">
        <v>1000208.22840466</v>
      </c>
      <c r="AO620" s="16">
        <v>1000208.22840466</v>
      </c>
      <c r="AP620" s="16">
        <v>1000208.22840466</v>
      </c>
      <c r="AQ620" s="16">
        <v>1000208.22840466</v>
      </c>
      <c r="AR620" s="16">
        <v>1000208.22840466</v>
      </c>
      <c r="AS620" s="16">
        <v>1000208.22840466</v>
      </c>
      <c r="AT620" s="16">
        <v>1000208.22840466</v>
      </c>
      <c r="AU620" s="16">
        <v>1364661.3596491199</v>
      </c>
      <c r="AV620" s="16">
        <v>1364661.3596491199</v>
      </c>
      <c r="AW620" s="16">
        <v>1364661.3596491199</v>
      </c>
      <c r="AX620" s="16">
        <v>1364661.3596491199</v>
      </c>
      <c r="AY620" s="16">
        <v>1364661.3596491199</v>
      </c>
      <c r="AZ620" s="16">
        <v>1364661.3596491199</v>
      </c>
      <c r="BA620" s="16">
        <v>1364661.3596491199</v>
      </c>
      <c r="BB620" s="16">
        <v>1364661.3596491199</v>
      </c>
      <c r="BC620" s="16">
        <v>1364661.3596491199</v>
      </c>
      <c r="BD620" s="16">
        <v>1364661.3596491199</v>
      </c>
    </row>
    <row r="621" spans="1:56" x14ac:dyDescent="0.25">
      <c r="A621" s="16" t="s">
        <v>131</v>
      </c>
      <c r="B621" s="16">
        <v>13710</v>
      </c>
      <c r="C621" s="16">
        <v>0</v>
      </c>
      <c r="D621" s="16">
        <v>0</v>
      </c>
      <c r="E621" s="16">
        <v>0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 t="s">
        <v>797</v>
      </c>
      <c r="N621" s="16" t="s">
        <v>806</v>
      </c>
      <c r="O621" s="16" t="s">
        <v>3</v>
      </c>
      <c r="P621" s="16">
        <v>13710</v>
      </c>
      <c r="Q621" s="16">
        <v>800000</v>
      </c>
      <c r="R621" s="16">
        <v>101280.51762523199</v>
      </c>
      <c r="S621" s="16">
        <v>203312573.55263099</v>
      </c>
      <c r="T621" s="16">
        <v>37425316.184210502</v>
      </c>
      <c r="U621" s="16">
        <v>165887257.36842099</v>
      </c>
      <c r="V621" s="16">
        <v>0.81592227411098905</v>
      </c>
      <c r="W621" s="16">
        <v>48059408.400310099</v>
      </c>
      <c r="X621" s="16">
        <v>8100300.60396476</v>
      </c>
      <c r="Y621" s="16">
        <v>39959107.796345398</v>
      </c>
      <c r="Z621" s="16">
        <v>0.83145234463784001</v>
      </c>
      <c r="AA621" s="16">
        <v>192596829.86842099</v>
      </c>
      <c r="AB621" s="16">
        <v>32490912.149122801</v>
      </c>
      <c r="AC621" s="16">
        <v>160105917.71929801</v>
      </c>
      <c r="AD621" s="16">
        <v>0.83130089850741495</v>
      </c>
      <c r="AE621" s="16">
        <v>38119348.220212899</v>
      </c>
      <c r="AF621" s="16">
        <v>6286724.9195284704</v>
      </c>
      <c r="AG621" s="16">
        <v>31832623.3006844</v>
      </c>
      <c r="AH621" s="16">
        <v>0.835077848571531</v>
      </c>
      <c r="AI621" s="16">
        <v>38934591.2787202</v>
      </c>
      <c r="AJ621" s="16">
        <v>30808106.783059198</v>
      </c>
      <c r="AK621" s="16">
        <v>38119348.220212899</v>
      </c>
      <c r="AL621" s="16">
        <v>38119348.220212899</v>
      </c>
      <c r="AM621" s="16">
        <v>38119348.220212899</v>
      </c>
      <c r="AN621" s="16">
        <v>38119348.220212899</v>
      </c>
      <c r="AO621" s="16">
        <v>38119348.220212899</v>
      </c>
      <c r="AP621" s="16">
        <v>38119348.220212899</v>
      </c>
      <c r="AQ621" s="16">
        <v>38119348.220212899</v>
      </c>
      <c r="AR621" s="16">
        <v>38119348.220212899</v>
      </c>
      <c r="AS621" s="16">
        <v>38119348.220212899</v>
      </c>
      <c r="AT621" s="16">
        <v>38119348.220212899</v>
      </c>
      <c r="AU621" s="16">
        <v>192596829.86842099</v>
      </c>
      <c r="AV621" s="16">
        <v>192596829.86842099</v>
      </c>
      <c r="AW621" s="16">
        <v>192596829.86842099</v>
      </c>
      <c r="AX621" s="16">
        <v>192596829.86842099</v>
      </c>
      <c r="AY621" s="16">
        <v>192596829.86842099</v>
      </c>
      <c r="AZ621" s="16">
        <v>192596829.86842099</v>
      </c>
      <c r="BA621" s="16">
        <v>192596829.86842099</v>
      </c>
      <c r="BB621" s="16">
        <v>192596829.86842099</v>
      </c>
      <c r="BC621" s="16">
        <v>192596829.86842099</v>
      </c>
      <c r="BD621" s="16">
        <v>192596829.86842099</v>
      </c>
    </row>
    <row r="622" spans="1:56" x14ac:dyDescent="0.25">
      <c r="A622" s="16" t="s">
        <v>723</v>
      </c>
      <c r="B622" s="16">
        <v>13711</v>
      </c>
      <c r="C622" s="16">
        <v>0</v>
      </c>
      <c r="D622" s="16">
        <v>0</v>
      </c>
      <c r="E622" s="16">
        <v>0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 t="s">
        <v>797</v>
      </c>
      <c r="N622" s="16" t="s">
        <v>806</v>
      </c>
      <c r="O622" s="16" t="s">
        <v>3</v>
      </c>
      <c r="P622" s="16">
        <v>13711</v>
      </c>
      <c r="Q622" s="16">
        <v>800000</v>
      </c>
      <c r="R622" s="16">
        <v>101280.51762523199</v>
      </c>
      <c r="S622" s="16">
        <v>7700321.4473684197</v>
      </c>
      <c r="T622" s="16">
        <v>2951498.0701754298</v>
      </c>
      <c r="U622" s="16">
        <v>4748823.3771929797</v>
      </c>
      <c r="V622" s="16">
        <v>0.61670456352388903</v>
      </c>
      <c r="W622" s="16">
        <v>6475427.2433700897</v>
      </c>
      <c r="X622" s="16">
        <v>1516402.48958253</v>
      </c>
      <c r="Y622" s="16">
        <v>4959024.7537875501</v>
      </c>
      <c r="Z622" s="16">
        <v>0.76582201720587295</v>
      </c>
      <c r="AA622" s="16">
        <v>94047.894736842107</v>
      </c>
      <c r="AB622" s="16">
        <v>94047.894736842107</v>
      </c>
      <c r="AC622" s="16">
        <v>0</v>
      </c>
      <c r="AD622" s="16">
        <v>0</v>
      </c>
      <c r="AE622" s="16">
        <v>1737.5324278257899</v>
      </c>
      <c r="AF622" s="16">
        <v>1737.5324278257899</v>
      </c>
      <c r="AG622" s="16">
        <v>0</v>
      </c>
      <c r="AH622" s="16">
        <v>0</v>
      </c>
      <c r="AI622" s="16">
        <v>3935280.2361623198</v>
      </c>
      <c r="AJ622" s="16">
        <v>-1023744.51762523</v>
      </c>
      <c r="AK622" s="16">
        <v>1737.5324278257899</v>
      </c>
      <c r="AL622" s="16">
        <v>1737.5324278257899</v>
      </c>
      <c r="AM622" s="16">
        <v>1737.5324278257899</v>
      </c>
      <c r="AN622" s="16">
        <v>1737.5324278257899</v>
      </c>
      <c r="AO622" s="16">
        <v>1737.5324278257899</v>
      </c>
      <c r="AP622" s="16">
        <v>1737.5324278257899</v>
      </c>
      <c r="AQ622" s="16">
        <v>1737.5324278257899</v>
      </c>
      <c r="AR622" s="16">
        <v>1737.5324278257899</v>
      </c>
      <c r="AS622" s="16">
        <v>1737.5324278257899</v>
      </c>
      <c r="AT622" s="16">
        <v>1737.5324278257899</v>
      </c>
      <c r="AU622" s="16">
        <v>94047.894736842107</v>
      </c>
      <c r="AV622" s="16">
        <v>94047.894736842107</v>
      </c>
      <c r="AW622" s="16">
        <v>94047.894736842107</v>
      </c>
      <c r="AX622" s="16">
        <v>94047.894736842107</v>
      </c>
      <c r="AY622" s="16">
        <v>94047.894736842107</v>
      </c>
      <c r="AZ622" s="16">
        <v>94047.894736842107</v>
      </c>
      <c r="BA622" s="16">
        <v>94047.894736842107</v>
      </c>
      <c r="BB622" s="16">
        <v>94047.894736842107</v>
      </c>
      <c r="BC622" s="16">
        <v>94047.894736842107</v>
      </c>
      <c r="BD622" s="16">
        <v>94047.894736842107</v>
      </c>
    </row>
    <row r="623" spans="1:56" x14ac:dyDescent="0.25">
      <c r="A623" s="16" t="s">
        <v>479</v>
      </c>
      <c r="B623" s="16">
        <v>13713</v>
      </c>
      <c r="C623" s="16">
        <v>0</v>
      </c>
      <c r="D623" s="16">
        <v>0</v>
      </c>
      <c r="E623" s="16">
        <v>0</v>
      </c>
      <c r="F623" s="16">
        <v>0</v>
      </c>
      <c r="G623" s="16">
        <v>0</v>
      </c>
      <c r="H623" s="16">
        <v>0</v>
      </c>
      <c r="I623" s="16">
        <v>0</v>
      </c>
      <c r="J623" s="16">
        <v>0</v>
      </c>
      <c r="K623" s="16">
        <v>0</v>
      </c>
      <c r="L623" s="16">
        <v>0</v>
      </c>
      <c r="M623" s="16" t="s">
        <v>797</v>
      </c>
      <c r="N623" s="16" t="s">
        <v>806</v>
      </c>
      <c r="O623" s="16" t="s">
        <v>3</v>
      </c>
      <c r="P623" s="16">
        <v>13713</v>
      </c>
      <c r="Q623" s="16">
        <v>800000</v>
      </c>
      <c r="R623" s="16">
        <v>28133.477118120001</v>
      </c>
      <c r="S623" s="16">
        <v>4101198.9035087698</v>
      </c>
      <c r="T623" s="16">
        <v>2102440.5263157799</v>
      </c>
      <c r="U623" s="16">
        <v>1998758.3771929799</v>
      </c>
      <c r="V623" s="16">
        <v>0.487359531741547</v>
      </c>
      <c r="W623" s="16">
        <v>3635084.7823469401</v>
      </c>
      <c r="X623" s="16">
        <v>1164772.17154139</v>
      </c>
      <c r="Y623" s="16">
        <v>2470312.6108055501</v>
      </c>
      <c r="Z623" s="16">
        <v>0.67957496419399199</v>
      </c>
      <c r="AA623" s="16">
        <v>23424.166666666599</v>
      </c>
      <c r="AB623" s="16">
        <v>20617.149122807001</v>
      </c>
      <c r="AC623" s="16">
        <v>2807.0175438596498</v>
      </c>
      <c r="AD623" s="16">
        <v>0.119834254247094</v>
      </c>
      <c r="AE623" s="16">
        <v>160868.989077709</v>
      </c>
      <c r="AF623" s="16">
        <v>42007.093879043801</v>
      </c>
      <c r="AG623" s="16">
        <v>118861.89519866501</v>
      </c>
      <c r="AH623" s="16">
        <v>0.73887388663360198</v>
      </c>
      <c r="AI623" s="16">
        <v>2332619.1336874301</v>
      </c>
      <c r="AJ623" s="16">
        <v>-18831.5819194543</v>
      </c>
      <c r="AK623" s="16">
        <v>160868.989077709</v>
      </c>
      <c r="AL623" s="16">
        <v>160868.989077709</v>
      </c>
      <c r="AM623" s="16">
        <v>160868.989077709</v>
      </c>
      <c r="AN623" s="16">
        <v>160868.989077709</v>
      </c>
      <c r="AO623" s="16">
        <v>160868.989077709</v>
      </c>
      <c r="AP623" s="16">
        <v>160868.989077709</v>
      </c>
      <c r="AQ623" s="16">
        <v>160868.989077709</v>
      </c>
      <c r="AR623" s="16">
        <v>160868.989077709</v>
      </c>
      <c r="AS623" s="16">
        <v>160868.989077709</v>
      </c>
      <c r="AT623" s="16">
        <v>160868.989077709</v>
      </c>
      <c r="AU623" s="16">
        <v>23424.166666666599</v>
      </c>
      <c r="AV623" s="16">
        <v>23424.166666666599</v>
      </c>
      <c r="AW623" s="16">
        <v>23424.166666666599</v>
      </c>
      <c r="AX623" s="16">
        <v>23424.166666666599</v>
      </c>
      <c r="AY623" s="16">
        <v>23424.166666666599</v>
      </c>
      <c r="AZ623" s="16">
        <v>23424.166666666599</v>
      </c>
      <c r="BA623" s="16">
        <v>23424.166666666599</v>
      </c>
      <c r="BB623" s="16">
        <v>23424.166666666599</v>
      </c>
      <c r="BC623" s="16">
        <v>23424.166666666599</v>
      </c>
      <c r="BD623" s="16">
        <v>23424.166666666599</v>
      </c>
    </row>
    <row r="624" spans="1:56" x14ac:dyDescent="0.25">
      <c r="A624" s="16" t="s">
        <v>724</v>
      </c>
      <c r="B624" s="16">
        <v>13714</v>
      </c>
      <c r="C624" s="16">
        <v>0</v>
      </c>
      <c r="D624" s="16">
        <v>0</v>
      </c>
      <c r="E624" s="16">
        <v>0</v>
      </c>
      <c r="F624" s="16">
        <v>0</v>
      </c>
      <c r="G624" s="16">
        <v>0</v>
      </c>
      <c r="H624" s="16">
        <v>0</v>
      </c>
      <c r="I624" s="16">
        <v>0</v>
      </c>
      <c r="J624" s="16">
        <v>0</v>
      </c>
      <c r="K624" s="16">
        <v>0</v>
      </c>
      <c r="L624" s="16">
        <v>0</v>
      </c>
      <c r="M624" s="16" t="s">
        <v>797</v>
      </c>
      <c r="N624" s="16" t="s">
        <v>806</v>
      </c>
      <c r="O624" s="16" t="s">
        <v>3</v>
      </c>
      <c r="P624" s="16">
        <v>13714</v>
      </c>
      <c r="Q624" s="16">
        <v>800000</v>
      </c>
      <c r="R624" s="16">
        <v>125662.864460935</v>
      </c>
      <c r="S624" s="16">
        <v>5478417.0614035102</v>
      </c>
      <c r="T624" s="16">
        <v>1699361.4912280701</v>
      </c>
      <c r="U624" s="16">
        <v>3779055.5701754298</v>
      </c>
      <c r="V624" s="16">
        <v>0.68980793682167796</v>
      </c>
      <c r="W624" s="16">
        <v>5015298.4093775097</v>
      </c>
      <c r="X624" s="16">
        <v>1094759.7591260399</v>
      </c>
      <c r="Y624" s="16">
        <v>3920538.65025147</v>
      </c>
      <c r="Z624" s="16">
        <v>0.78171592799362</v>
      </c>
      <c r="AA624" s="16">
        <v>1374.4298245614</v>
      </c>
      <c r="AB624" s="16">
        <v>1374.4298245614</v>
      </c>
      <c r="AC624" s="16">
        <v>0</v>
      </c>
      <c r="AD624" s="16">
        <v>0</v>
      </c>
      <c r="AE624" s="16">
        <v>25.318058533256199</v>
      </c>
      <c r="AF624" s="16">
        <v>25.318058533256199</v>
      </c>
      <c r="AG624" s="16">
        <v>0</v>
      </c>
      <c r="AH624" s="16">
        <v>0</v>
      </c>
      <c r="AI624" s="16">
        <v>2656641.78579053</v>
      </c>
      <c r="AJ624" s="16">
        <v>-1263896.86446093</v>
      </c>
      <c r="AK624" s="16">
        <v>25.318058533256199</v>
      </c>
      <c r="AL624" s="16">
        <v>25.318058533256199</v>
      </c>
      <c r="AM624" s="16">
        <v>25.318058533256199</v>
      </c>
      <c r="AN624" s="16">
        <v>25.318058533256199</v>
      </c>
      <c r="AO624" s="16">
        <v>25.318058533256199</v>
      </c>
      <c r="AP624" s="16">
        <v>25.318058533256199</v>
      </c>
      <c r="AQ624" s="16">
        <v>25.318058533256199</v>
      </c>
      <c r="AR624" s="16">
        <v>25.318058533256199</v>
      </c>
      <c r="AS624" s="16">
        <v>25.318058533256199</v>
      </c>
      <c r="AT624" s="16">
        <v>25.318058533256199</v>
      </c>
      <c r="AU624" s="16">
        <v>1374.4298245614</v>
      </c>
      <c r="AV624" s="16">
        <v>1374.4298245614</v>
      </c>
      <c r="AW624" s="16">
        <v>1374.4298245614</v>
      </c>
      <c r="AX624" s="16">
        <v>1374.4298245614</v>
      </c>
      <c r="AY624" s="16">
        <v>1374.4298245614</v>
      </c>
      <c r="AZ624" s="16">
        <v>1374.4298245614</v>
      </c>
      <c r="BA624" s="16">
        <v>1374.4298245614</v>
      </c>
      <c r="BB624" s="16">
        <v>1374.4298245614</v>
      </c>
      <c r="BC624" s="16">
        <v>1374.4298245614</v>
      </c>
      <c r="BD624" s="16">
        <v>1374.4298245614</v>
      </c>
    </row>
    <row r="625" spans="1:56" x14ac:dyDescent="0.25">
      <c r="A625" s="16" t="s">
        <v>725</v>
      </c>
      <c r="B625" s="16">
        <v>13715</v>
      </c>
      <c r="C625" s="16">
        <v>0</v>
      </c>
      <c r="D625" s="16">
        <v>0</v>
      </c>
      <c r="E625" s="16">
        <v>0</v>
      </c>
      <c r="F625" s="16">
        <v>0</v>
      </c>
      <c r="G625" s="16">
        <v>0</v>
      </c>
      <c r="H625" s="16">
        <v>0</v>
      </c>
      <c r="I625" s="16">
        <v>0</v>
      </c>
      <c r="J625" s="16">
        <v>0</v>
      </c>
      <c r="K625" s="16">
        <v>0</v>
      </c>
      <c r="L625" s="16">
        <v>0</v>
      </c>
      <c r="M625" s="16" t="s">
        <v>797</v>
      </c>
      <c r="N625" s="16" t="s">
        <v>806</v>
      </c>
      <c r="O625" s="16" t="s">
        <v>3</v>
      </c>
      <c r="P625" s="16">
        <v>13715</v>
      </c>
      <c r="Q625" s="16">
        <v>800000</v>
      </c>
      <c r="R625" s="16">
        <v>99404.952484023903</v>
      </c>
      <c r="S625" s="16">
        <v>5853990.6578947399</v>
      </c>
      <c r="T625" s="16">
        <v>2223731.4473684202</v>
      </c>
      <c r="U625" s="16">
        <v>3630259.2105263099</v>
      </c>
      <c r="V625" s="16">
        <v>0.620134097007914</v>
      </c>
      <c r="W625" s="16">
        <v>5277473.5295285704</v>
      </c>
      <c r="X625" s="16">
        <v>1450922.3259040101</v>
      </c>
      <c r="Y625" s="16">
        <v>3826551.2036245498</v>
      </c>
      <c r="Z625" s="16">
        <v>0.72507255265501602</v>
      </c>
      <c r="AA625" s="16">
        <v>226.31578947368399</v>
      </c>
      <c r="AB625" s="16">
        <v>226.31578947368399</v>
      </c>
      <c r="AC625" s="16">
        <v>0</v>
      </c>
      <c r="AD625" s="16">
        <v>0</v>
      </c>
      <c r="AE625" s="16">
        <v>9.0593352872620905</v>
      </c>
      <c r="AF625" s="16">
        <v>9.0593352872620905</v>
      </c>
      <c r="AG625" s="16">
        <v>0</v>
      </c>
      <c r="AH625" s="16">
        <v>0</v>
      </c>
      <c r="AI625" s="16">
        <v>2824724.2511405302</v>
      </c>
      <c r="AJ625" s="16">
        <v>-1001826.95248402</v>
      </c>
      <c r="AK625" s="16">
        <v>9.0593352872620905</v>
      </c>
      <c r="AL625" s="16">
        <v>9.0593352872620905</v>
      </c>
      <c r="AM625" s="16">
        <v>9.0593352872620905</v>
      </c>
      <c r="AN625" s="16">
        <v>9.0593352872620905</v>
      </c>
      <c r="AO625" s="16">
        <v>9.0593352872620905</v>
      </c>
      <c r="AP625" s="16">
        <v>9.0593352872620905</v>
      </c>
      <c r="AQ625" s="16">
        <v>9.0593352872620905</v>
      </c>
      <c r="AR625" s="16">
        <v>9.0593352872620905</v>
      </c>
      <c r="AS625" s="16">
        <v>9.0593352872620905</v>
      </c>
      <c r="AT625" s="16">
        <v>9.0593352872620905</v>
      </c>
      <c r="AU625" s="16">
        <v>226.31578947368399</v>
      </c>
      <c r="AV625" s="16">
        <v>226.31578947368399</v>
      </c>
      <c r="AW625" s="16">
        <v>226.31578947368399</v>
      </c>
      <c r="AX625" s="16">
        <v>226.31578947368399</v>
      </c>
      <c r="AY625" s="16">
        <v>226.31578947368399</v>
      </c>
      <c r="AZ625" s="16">
        <v>226.31578947368399</v>
      </c>
      <c r="BA625" s="16">
        <v>226.31578947368399</v>
      </c>
      <c r="BB625" s="16">
        <v>226.31578947368399</v>
      </c>
      <c r="BC625" s="16">
        <v>226.31578947368399</v>
      </c>
      <c r="BD625" s="16">
        <v>226.31578947368399</v>
      </c>
    </row>
    <row r="626" spans="1:56" x14ac:dyDescent="0.25">
      <c r="A626" s="16" t="s">
        <v>175</v>
      </c>
      <c r="B626" s="16">
        <v>13717</v>
      </c>
      <c r="C626" s="16">
        <v>0</v>
      </c>
      <c r="D626" s="16">
        <v>0</v>
      </c>
      <c r="E626" s="16">
        <v>0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 t="s">
        <v>797</v>
      </c>
      <c r="N626" s="16" t="s">
        <v>806</v>
      </c>
      <c r="O626" s="16" t="s">
        <v>3</v>
      </c>
      <c r="P626" s="16">
        <v>13717</v>
      </c>
      <c r="Q626" s="16">
        <v>800000</v>
      </c>
      <c r="R626" s="16">
        <v>28133.477118120001</v>
      </c>
      <c r="S626" s="16">
        <v>2377402.8947368399</v>
      </c>
      <c r="T626" s="16">
        <v>1576171.6228070101</v>
      </c>
      <c r="U626" s="16">
        <v>801231.27192982403</v>
      </c>
      <c r="V626" s="16">
        <v>0.33701955764570302</v>
      </c>
      <c r="W626" s="16">
        <v>17170467.344925601</v>
      </c>
      <c r="X626" s="16">
        <v>10402439.055932101</v>
      </c>
      <c r="Y626" s="16">
        <v>6768028.2889935104</v>
      </c>
      <c r="Z626" s="16">
        <v>0.39416680705511697</v>
      </c>
      <c r="AA626" s="16">
        <v>1446906.7105263099</v>
      </c>
      <c r="AB626" s="16">
        <v>879402.76315789402</v>
      </c>
      <c r="AC626" s="16">
        <v>567503.94736842101</v>
      </c>
      <c r="AD626" s="16">
        <v>0.39221875414620899</v>
      </c>
      <c r="AE626" s="16">
        <v>13061063.948419301</v>
      </c>
      <c r="AF626" s="16">
        <v>7901370.6431109002</v>
      </c>
      <c r="AG626" s="16">
        <v>5159693.3053083997</v>
      </c>
      <c r="AH626" s="16">
        <v>0.395043874349367</v>
      </c>
      <c r="AI626" s="16">
        <v>6552628.8118753899</v>
      </c>
      <c r="AJ626" s="16">
        <v>4944293.8281902801</v>
      </c>
      <c r="AK626" s="16">
        <v>13061063.948419301</v>
      </c>
      <c r="AL626" s="16">
        <v>13061063.948419301</v>
      </c>
      <c r="AM626" s="16">
        <v>13061063.948419301</v>
      </c>
      <c r="AN626" s="16">
        <v>13061063.948419301</v>
      </c>
      <c r="AO626" s="16">
        <v>13061063.948419301</v>
      </c>
      <c r="AP626" s="16">
        <v>13061063.948419301</v>
      </c>
      <c r="AQ626" s="16">
        <v>13061063.948419301</v>
      </c>
      <c r="AR626" s="16">
        <v>13061063.948419301</v>
      </c>
      <c r="AS626" s="16">
        <v>13061063.948419301</v>
      </c>
      <c r="AT626" s="16">
        <v>13061063.948419301</v>
      </c>
      <c r="AU626" s="16">
        <v>1446906.7105263099</v>
      </c>
      <c r="AV626" s="16">
        <v>1446906.7105263099</v>
      </c>
      <c r="AW626" s="16">
        <v>1446906.7105263099</v>
      </c>
      <c r="AX626" s="16">
        <v>1446906.7105263099</v>
      </c>
      <c r="AY626" s="16">
        <v>1446906.7105263099</v>
      </c>
      <c r="AZ626" s="16">
        <v>1446906.7105263099</v>
      </c>
      <c r="BA626" s="16">
        <v>1446906.7105263099</v>
      </c>
      <c r="BB626" s="16">
        <v>1446906.7105263099</v>
      </c>
      <c r="BC626" s="16">
        <v>1446906.7105263099</v>
      </c>
      <c r="BD626" s="16">
        <v>1446906.7105263099</v>
      </c>
    </row>
    <row r="627" spans="1:56" x14ac:dyDescent="0.25">
      <c r="A627" s="16" t="s">
        <v>727</v>
      </c>
      <c r="B627" s="16">
        <v>13718</v>
      </c>
      <c r="C627" s="16">
        <v>0</v>
      </c>
      <c r="D627" s="16">
        <v>0</v>
      </c>
      <c r="E627" s="16">
        <v>0</v>
      </c>
      <c r="F627" s="16">
        <v>0</v>
      </c>
      <c r="G627" s="16">
        <v>0</v>
      </c>
      <c r="H627" s="16">
        <v>0</v>
      </c>
      <c r="I627" s="16">
        <v>0</v>
      </c>
      <c r="J627" s="16">
        <v>0</v>
      </c>
      <c r="K627" s="16">
        <v>0</v>
      </c>
      <c r="L627" s="16">
        <v>0</v>
      </c>
      <c r="M627" s="16" t="s">
        <v>797</v>
      </c>
      <c r="N627" s="16" t="s">
        <v>806</v>
      </c>
      <c r="O627" s="16" t="s">
        <v>3</v>
      </c>
      <c r="P627" s="16">
        <v>13718</v>
      </c>
      <c r="Q627" s="16">
        <v>800000</v>
      </c>
      <c r="R627" s="16">
        <v>39386.867965367899</v>
      </c>
      <c r="S627" s="16">
        <v>2641680.35087719</v>
      </c>
      <c r="T627" s="16">
        <v>1630651.3596491199</v>
      </c>
      <c r="U627" s="16">
        <v>1011028.99122806</v>
      </c>
      <c r="V627" s="16">
        <v>0.38272192579709602</v>
      </c>
      <c r="W627" s="16">
        <v>1752153.4753291099</v>
      </c>
      <c r="X627" s="16">
        <v>837424.56022672704</v>
      </c>
      <c r="Y627" s="16">
        <v>914728.91510239104</v>
      </c>
      <c r="Z627" s="16">
        <v>0.52205981267170198</v>
      </c>
      <c r="AA627" s="16">
        <v>21328.728070175399</v>
      </c>
      <c r="AB627" s="16">
        <v>21328.728070175399</v>
      </c>
      <c r="AC627" s="16">
        <v>0</v>
      </c>
      <c r="AD627" s="16">
        <v>0</v>
      </c>
      <c r="AE627" s="16">
        <v>346.12734094740398</v>
      </c>
      <c r="AF627" s="16">
        <v>346.12734094740398</v>
      </c>
      <c r="AG627" s="16">
        <v>0</v>
      </c>
      <c r="AH627" s="16">
        <v>0</v>
      </c>
      <c r="AI627" s="16">
        <v>515062.04713702301</v>
      </c>
      <c r="AJ627" s="16">
        <v>-399666.86796536797</v>
      </c>
      <c r="AK627" s="16">
        <v>346.12734094740398</v>
      </c>
      <c r="AL627" s="16">
        <v>346.12734094740398</v>
      </c>
      <c r="AM627" s="16">
        <v>346.12734094740398</v>
      </c>
      <c r="AN627" s="16">
        <v>346.12734094740398</v>
      </c>
      <c r="AO627" s="16">
        <v>346.12734094740398</v>
      </c>
      <c r="AP627" s="16">
        <v>346.12734094740398</v>
      </c>
      <c r="AQ627" s="16">
        <v>346.12734094740398</v>
      </c>
      <c r="AR627" s="16">
        <v>346.12734094740398</v>
      </c>
      <c r="AS627" s="16">
        <v>346.12734094740398</v>
      </c>
      <c r="AT627" s="16">
        <v>346.12734094740398</v>
      </c>
      <c r="AU627" s="16">
        <v>21328.728070175399</v>
      </c>
      <c r="AV627" s="16">
        <v>21328.728070175399</v>
      </c>
      <c r="AW627" s="16">
        <v>21328.728070175399</v>
      </c>
      <c r="AX627" s="16">
        <v>21328.728070175399</v>
      </c>
      <c r="AY627" s="16">
        <v>21328.728070175399</v>
      </c>
      <c r="AZ627" s="16">
        <v>21328.728070175399</v>
      </c>
      <c r="BA627" s="16">
        <v>21328.728070175399</v>
      </c>
      <c r="BB627" s="16">
        <v>21328.728070175399</v>
      </c>
      <c r="BC627" s="16">
        <v>21328.728070175399</v>
      </c>
      <c r="BD627" s="16">
        <v>21328.728070175399</v>
      </c>
    </row>
    <row r="628" spans="1:56" x14ac:dyDescent="0.25">
      <c r="A628" s="16" t="s">
        <v>728</v>
      </c>
      <c r="B628" s="16">
        <v>13719</v>
      </c>
      <c r="C628" s="16">
        <v>0</v>
      </c>
      <c r="D628" s="16">
        <v>0</v>
      </c>
      <c r="E628" s="16">
        <v>0</v>
      </c>
      <c r="F628" s="16">
        <v>0</v>
      </c>
      <c r="G628" s="16">
        <v>0</v>
      </c>
      <c r="H628" s="16">
        <v>0</v>
      </c>
      <c r="I628" s="16">
        <v>0</v>
      </c>
      <c r="J628" s="16">
        <v>0</v>
      </c>
      <c r="K628" s="16">
        <v>0</v>
      </c>
      <c r="L628" s="16">
        <v>0</v>
      </c>
      <c r="M628" s="16" t="s">
        <v>797</v>
      </c>
      <c r="N628" s="16" t="s">
        <v>806</v>
      </c>
      <c r="O628" s="16" t="s">
        <v>3</v>
      </c>
      <c r="P628" s="16">
        <v>13719</v>
      </c>
      <c r="Q628" s="16">
        <v>800000</v>
      </c>
      <c r="R628" s="16">
        <v>52515.8239538239</v>
      </c>
      <c r="S628" s="16">
        <v>706922.85087719199</v>
      </c>
      <c r="T628" s="16">
        <v>366251.27192982403</v>
      </c>
      <c r="U628" s="16">
        <v>340671.57894736802</v>
      </c>
      <c r="V628" s="16">
        <v>0.481907719526455</v>
      </c>
      <c r="W628" s="16">
        <v>2635732.1494111302</v>
      </c>
      <c r="X628" s="16">
        <v>1132900.9010874501</v>
      </c>
      <c r="Y628" s="16">
        <v>1502831.2483236699</v>
      </c>
      <c r="Z628" s="16">
        <v>0.57017601301385401</v>
      </c>
      <c r="AA628" s="16">
        <v>905.26315789473597</v>
      </c>
      <c r="AB628" s="16">
        <v>905.26315789473597</v>
      </c>
      <c r="AC628" s="16">
        <v>0</v>
      </c>
      <c r="AD628" s="16">
        <v>0</v>
      </c>
      <c r="AE628" s="16">
        <v>17.777047595814501</v>
      </c>
      <c r="AF628" s="16">
        <v>17.777047595814501</v>
      </c>
      <c r="AG628" s="16">
        <v>0</v>
      </c>
      <c r="AH628" s="16">
        <v>0</v>
      </c>
      <c r="AI628" s="16">
        <v>974831.42436985101</v>
      </c>
      <c r="AJ628" s="16">
        <v>-527999.823953824</v>
      </c>
      <c r="AK628" s="16">
        <v>17.777047595814501</v>
      </c>
      <c r="AL628" s="16">
        <v>17.777047595814501</v>
      </c>
      <c r="AM628" s="16">
        <v>17.777047595814501</v>
      </c>
      <c r="AN628" s="16">
        <v>17.777047595814501</v>
      </c>
      <c r="AO628" s="16">
        <v>17.777047595814501</v>
      </c>
      <c r="AP628" s="16">
        <v>17.777047595814501</v>
      </c>
      <c r="AQ628" s="16">
        <v>17.777047595814501</v>
      </c>
      <c r="AR628" s="16">
        <v>17.777047595814501</v>
      </c>
      <c r="AS628" s="16">
        <v>17.777047595814501</v>
      </c>
      <c r="AT628" s="16">
        <v>17.777047595814501</v>
      </c>
      <c r="AU628" s="16">
        <v>905.26315789473597</v>
      </c>
      <c r="AV628" s="16">
        <v>905.26315789473597</v>
      </c>
      <c r="AW628" s="16">
        <v>905.26315789473597</v>
      </c>
      <c r="AX628" s="16">
        <v>905.26315789473597</v>
      </c>
      <c r="AY628" s="16">
        <v>905.26315789473597</v>
      </c>
      <c r="AZ628" s="16">
        <v>905.26315789473597</v>
      </c>
      <c r="BA628" s="16">
        <v>905.26315789473597</v>
      </c>
      <c r="BB628" s="16">
        <v>905.26315789473597</v>
      </c>
      <c r="BC628" s="16">
        <v>905.26315789473597</v>
      </c>
      <c r="BD628" s="16">
        <v>905.26315789473597</v>
      </c>
    </row>
    <row r="629" spans="1:56" x14ac:dyDescent="0.25">
      <c r="A629" s="16" t="s">
        <v>299</v>
      </c>
      <c r="B629" s="16">
        <v>13722</v>
      </c>
      <c r="C629" s="16">
        <v>0</v>
      </c>
      <c r="D629" s="16">
        <v>0</v>
      </c>
      <c r="E629" s="16">
        <v>0</v>
      </c>
      <c r="F629" s="16">
        <v>0</v>
      </c>
      <c r="G629" s="16">
        <v>0</v>
      </c>
      <c r="H629" s="16">
        <v>0</v>
      </c>
      <c r="I629" s="16">
        <v>0</v>
      </c>
      <c r="J629" s="16">
        <v>0</v>
      </c>
      <c r="K629" s="16">
        <v>0</v>
      </c>
      <c r="L629" s="16">
        <v>0</v>
      </c>
      <c r="M629" s="16" t="s">
        <v>797</v>
      </c>
      <c r="N629" s="16" t="s">
        <v>806</v>
      </c>
      <c r="O629" s="16" t="s">
        <v>3</v>
      </c>
      <c r="P629" s="16">
        <v>13722</v>
      </c>
      <c r="Q629" s="16">
        <v>800000</v>
      </c>
      <c r="R629" s="16">
        <v>28133.477118120001</v>
      </c>
      <c r="S629" s="16">
        <v>7703975.48245613</v>
      </c>
      <c r="T629" s="16">
        <v>4984229.5175438495</v>
      </c>
      <c r="U629" s="16">
        <v>2719745.9649122702</v>
      </c>
      <c r="V629" s="16">
        <v>0.35303149278003398</v>
      </c>
      <c r="W629" s="16">
        <v>5176411.9206314702</v>
      </c>
      <c r="X629" s="16">
        <v>3000529.5794770601</v>
      </c>
      <c r="Y629" s="16">
        <v>2175882.3411543998</v>
      </c>
      <c r="Z629" s="16">
        <v>0.42034567080762197</v>
      </c>
      <c r="AA629" s="16">
        <v>4124345.0438596401</v>
      </c>
      <c r="AB629" s="16">
        <v>2162706.3596491199</v>
      </c>
      <c r="AC629" s="16">
        <v>1961638.68421052</v>
      </c>
      <c r="AD629" s="16">
        <v>0.475624290244829</v>
      </c>
      <c r="AE629" s="16">
        <v>2127192.8780740499</v>
      </c>
      <c r="AF629" s="16">
        <v>1048087.21534978</v>
      </c>
      <c r="AG629" s="16">
        <v>1079105.66272427</v>
      </c>
      <c r="AH629" s="16">
        <v>0.50729093437981398</v>
      </c>
      <c r="AI629" s="16">
        <v>1958745.86403628</v>
      </c>
      <c r="AJ629" s="16">
        <v>861969.18560615298</v>
      </c>
      <c r="AK629" s="16">
        <v>2127192.8780740499</v>
      </c>
      <c r="AL629" s="16">
        <v>2127192.8780740499</v>
      </c>
      <c r="AM629" s="16">
        <v>2127192.8780740499</v>
      </c>
      <c r="AN629" s="16">
        <v>2127192.8780740499</v>
      </c>
      <c r="AO629" s="16">
        <v>2127192.8780740499</v>
      </c>
      <c r="AP629" s="16">
        <v>2127192.8780740499</v>
      </c>
      <c r="AQ629" s="16">
        <v>2127192.8780740499</v>
      </c>
      <c r="AR629" s="16">
        <v>2127192.8780740499</v>
      </c>
      <c r="AS629" s="16">
        <v>2127192.8780740499</v>
      </c>
      <c r="AT629" s="16">
        <v>2127192.8780740499</v>
      </c>
      <c r="AU629" s="16">
        <v>4124345.0438596401</v>
      </c>
      <c r="AV629" s="16">
        <v>4124345.0438596401</v>
      </c>
      <c r="AW629" s="16">
        <v>4124345.0438596401</v>
      </c>
      <c r="AX629" s="16">
        <v>4124345.0438596401</v>
      </c>
      <c r="AY629" s="16">
        <v>4124345.0438596401</v>
      </c>
      <c r="AZ629" s="16">
        <v>4124345.0438596401</v>
      </c>
      <c r="BA629" s="16">
        <v>4124345.0438596401</v>
      </c>
      <c r="BB629" s="16">
        <v>4124345.0438596401</v>
      </c>
      <c r="BC629" s="16">
        <v>4124345.0438596401</v>
      </c>
      <c r="BD629" s="16">
        <v>4124345.0438596401</v>
      </c>
    </row>
    <row r="630" spans="1:56" x14ac:dyDescent="0.25">
      <c r="A630" s="16" t="s">
        <v>525</v>
      </c>
      <c r="B630" s="16">
        <v>13733</v>
      </c>
      <c r="C630" s="16">
        <v>0</v>
      </c>
      <c r="D630" s="16">
        <v>0</v>
      </c>
      <c r="E630" s="16">
        <v>0</v>
      </c>
      <c r="F630" s="16">
        <v>0</v>
      </c>
      <c r="G630" s="16">
        <v>0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 t="s">
        <v>797</v>
      </c>
      <c r="N630" s="16" t="s">
        <v>806</v>
      </c>
      <c r="O630" s="16" t="s">
        <v>3</v>
      </c>
      <c r="P630" s="16">
        <v>13733</v>
      </c>
      <c r="Q630" s="16">
        <v>800000</v>
      </c>
      <c r="R630" s="16">
        <v>71271.475365903898</v>
      </c>
      <c r="S630" s="16">
        <v>2790348.9912280701</v>
      </c>
      <c r="T630" s="16">
        <v>1882647.5877192901</v>
      </c>
      <c r="U630" s="16">
        <v>907701.40350877098</v>
      </c>
      <c r="V630" s="16">
        <v>0.32530031417657101</v>
      </c>
      <c r="W630" s="16">
        <v>1643754.9071603899</v>
      </c>
      <c r="X630" s="16">
        <v>688495.28099994699</v>
      </c>
      <c r="Y630" s="16">
        <v>955259.62616045203</v>
      </c>
      <c r="Z630" s="16">
        <v>0.58114480571234906</v>
      </c>
      <c r="AA630" s="16">
        <v>764427.85087719304</v>
      </c>
      <c r="AB630" s="16">
        <v>753755.04385964898</v>
      </c>
      <c r="AC630" s="16">
        <v>10672.807017543901</v>
      </c>
      <c r="AD630" s="16">
        <v>1.3961823872974601E-2</v>
      </c>
      <c r="AE630" s="16">
        <v>147018.669873509</v>
      </c>
      <c r="AF630" s="16">
        <v>84140.727313415206</v>
      </c>
      <c r="AG630" s="16">
        <v>62877.942560094198</v>
      </c>
      <c r="AH630" s="16">
        <v>0.42768678708760199</v>
      </c>
      <c r="AI630" s="16">
        <v>238578.15079454801</v>
      </c>
      <c r="AJ630" s="16">
        <v>-653803.53280580905</v>
      </c>
      <c r="AK630" s="16">
        <v>147018.669873509</v>
      </c>
      <c r="AL630" s="16">
        <v>147018.669873509</v>
      </c>
      <c r="AM630" s="16">
        <v>147018.669873509</v>
      </c>
      <c r="AN630" s="16">
        <v>147018.669873509</v>
      </c>
      <c r="AO630" s="16">
        <v>147018.669873509</v>
      </c>
      <c r="AP630" s="16">
        <v>147018.669873509</v>
      </c>
      <c r="AQ630" s="16">
        <v>147018.669873509</v>
      </c>
      <c r="AR630" s="16">
        <v>147018.669873509</v>
      </c>
      <c r="AS630" s="16">
        <v>147018.669873509</v>
      </c>
      <c r="AT630" s="16">
        <v>147018.669873509</v>
      </c>
      <c r="AU630" s="16">
        <v>764427.85087719304</v>
      </c>
      <c r="AV630" s="16">
        <v>764427.85087719304</v>
      </c>
      <c r="AW630" s="16">
        <v>764427.85087719304</v>
      </c>
      <c r="AX630" s="16">
        <v>764427.85087719304</v>
      </c>
      <c r="AY630" s="16">
        <v>764427.85087719304</v>
      </c>
      <c r="AZ630" s="16">
        <v>764427.85087719304</v>
      </c>
      <c r="BA630" s="16">
        <v>764427.85087719304</v>
      </c>
      <c r="BB630" s="16">
        <v>764427.85087719304</v>
      </c>
      <c r="BC630" s="16">
        <v>764427.85087719304</v>
      </c>
      <c r="BD630" s="16">
        <v>764427.85087719304</v>
      </c>
    </row>
    <row r="631" spans="1:56" x14ac:dyDescent="0.25">
      <c r="A631" s="16" t="s">
        <v>247</v>
      </c>
      <c r="B631" s="16">
        <v>13738</v>
      </c>
      <c r="C631" s="16">
        <v>0</v>
      </c>
      <c r="D631" s="16">
        <v>0</v>
      </c>
      <c r="E631" s="16">
        <v>0</v>
      </c>
      <c r="F631" s="16">
        <v>0</v>
      </c>
      <c r="G631" s="16">
        <v>0</v>
      </c>
      <c r="H631" s="16">
        <v>0</v>
      </c>
      <c r="I631" s="16">
        <v>0</v>
      </c>
      <c r="J631" s="16">
        <v>0</v>
      </c>
      <c r="K631" s="16">
        <v>0</v>
      </c>
      <c r="L631" s="16">
        <v>0</v>
      </c>
      <c r="M631" s="16" t="s">
        <v>797</v>
      </c>
      <c r="N631" s="16" t="s">
        <v>806</v>
      </c>
      <c r="O631" s="16" t="s">
        <v>3</v>
      </c>
      <c r="P631" s="16">
        <v>13738</v>
      </c>
      <c r="Q631" s="16">
        <v>800000</v>
      </c>
      <c r="R631" s="16">
        <v>28133.477118120001</v>
      </c>
      <c r="S631" s="16">
        <v>6712918.55263157</v>
      </c>
      <c r="T631" s="16">
        <v>4086370.13157894</v>
      </c>
      <c r="U631" s="16">
        <v>2626548.4210526301</v>
      </c>
      <c r="V631" s="16">
        <v>0.39126773257556902</v>
      </c>
      <c r="W631" s="16">
        <v>7093045.6877106298</v>
      </c>
      <c r="X631" s="16">
        <v>4037059.5761394901</v>
      </c>
      <c r="Y631" s="16">
        <v>3055986.1115711299</v>
      </c>
      <c r="Z631" s="16">
        <v>0.43084258104609702</v>
      </c>
      <c r="AA631" s="16">
        <v>5405718.20175438</v>
      </c>
      <c r="AB631" s="16">
        <v>2921263.3333333302</v>
      </c>
      <c r="AC631" s="16">
        <v>2484454.8684210498</v>
      </c>
      <c r="AD631" s="16">
        <v>0.45959755497701299</v>
      </c>
      <c r="AE631" s="16">
        <v>5327577.9907050598</v>
      </c>
      <c r="AF631" s="16">
        <v>2848620.0236642901</v>
      </c>
      <c r="AG631" s="16">
        <v>2478957.9670407702</v>
      </c>
      <c r="AH631" s="16">
        <v>0.46530674377095299</v>
      </c>
      <c r="AI631" s="16">
        <v>2789917.6344530098</v>
      </c>
      <c r="AJ631" s="16">
        <v>2212889.4899226502</v>
      </c>
      <c r="AK631" s="16">
        <v>5327577.9907050598</v>
      </c>
      <c r="AL631" s="16">
        <v>5327577.9907050598</v>
      </c>
      <c r="AM631" s="16">
        <v>5327577.9907050598</v>
      </c>
      <c r="AN631" s="16">
        <v>5327577.9907050598</v>
      </c>
      <c r="AO631" s="16">
        <v>5327577.9907050598</v>
      </c>
      <c r="AP631" s="16">
        <v>5327577.9907050598</v>
      </c>
      <c r="AQ631" s="16">
        <v>5327577.9907050598</v>
      </c>
      <c r="AR631" s="16">
        <v>5327577.9907050598</v>
      </c>
      <c r="AS631" s="16">
        <v>5327577.9907050598</v>
      </c>
      <c r="AT631" s="16">
        <v>5327577.9907050598</v>
      </c>
      <c r="AU631" s="16">
        <v>5405718.20175438</v>
      </c>
      <c r="AV631" s="16">
        <v>5405718.20175438</v>
      </c>
      <c r="AW631" s="16">
        <v>5405718.20175438</v>
      </c>
      <c r="AX631" s="16">
        <v>5405718.20175438</v>
      </c>
      <c r="AY631" s="16">
        <v>5405718.20175438</v>
      </c>
      <c r="AZ631" s="16">
        <v>5405718.20175438</v>
      </c>
      <c r="BA631" s="16">
        <v>5405718.20175438</v>
      </c>
      <c r="BB631" s="16">
        <v>5405718.20175438</v>
      </c>
      <c r="BC631" s="16">
        <v>5405718.20175438</v>
      </c>
      <c r="BD631" s="16">
        <v>5405718.20175438</v>
      </c>
    </row>
    <row r="632" spans="1:56" x14ac:dyDescent="0.25">
      <c r="A632" s="16" t="s">
        <v>730</v>
      </c>
      <c r="B632" s="16">
        <v>13739</v>
      </c>
      <c r="C632" s="16">
        <v>0</v>
      </c>
      <c r="D632" s="16">
        <v>0</v>
      </c>
      <c r="E632" s="16">
        <v>0</v>
      </c>
      <c r="F632" s="16">
        <v>0</v>
      </c>
      <c r="G632" s="16">
        <v>0</v>
      </c>
      <c r="H632" s="16">
        <v>0</v>
      </c>
      <c r="I632" s="16">
        <v>0</v>
      </c>
      <c r="J632" s="16">
        <v>0</v>
      </c>
      <c r="K632" s="16">
        <v>0</v>
      </c>
      <c r="L632" s="16">
        <v>0</v>
      </c>
      <c r="M632" s="16" t="s">
        <v>797</v>
      </c>
      <c r="N632" s="16" t="s">
        <v>806</v>
      </c>
      <c r="O632" s="16" t="s">
        <v>3</v>
      </c>
      <c r="P632" s="16">
        <v>13739</v>
      </c>
      <c r="Q632" s="16">
        <v>800000</v>
      </c>
      <c r="R632" s="16">
        <v>28133.477118120001</v>
      </c>
      <c r="S632" s="16">
        <v>1396524.86842105</v>
      </c>
      <c r="T632" s="16">
        <v>1396524.86842105</v>
      </c>
      <c r="U632" s="16">
        <v>0</v>
      </c>
      <c r="V632" s="16">
        <v>0</v>
      </c>
      <c r="W632" s="16">
        <v>3402400.1241049999</v>
      </c>
      <c r="X632" s="16">
        <v>3402400.1241049999</v>
      </c>
      <c r="Y632" s="16">
        <v>0</v>
      </c>
      <c r="Z632" s="16">
        <v>0</v>
      </c>
      <c r="AA632" s="16">
        <v>978251.49122806999</v>
      </c>
      <c r="AB632" s="16">
        <v>978251.49122806999</v>
      </c>
      <c r="AC632" s="16">
        <v>0</v>
      </c>
      <c r="AD632" s="16">
        <v>0</v>
      </c>
      <c r="AE632" s="16">
        <v>2738483.73999325</v>
      </c>
      <c r="AF632" s="16">
        <v>2738483.73999325</v>
      </c>
      <c r="AG632" s="16">
        <v>0</v>
      </c>
      <c r="AH632" s="16">
        <v>0</v>
      </c>
      <c r="AI632" s="16">
        <v>-137693.47711812</v>
      </c>
      <c r="AJ632" s="16">
        <v>-137693.47711812</v>
      </c>
      <c r="AK632" s="16">
        <v>2738483.73999325</v>
      </c>
      <c r="AL632" s="16">
        <v>2738483.73999325</v>
      </c>
      <c r="AM632" s="16">
        <v>2738483.73999325</v>
      </c>
      <c r="AN632" s="16">
        <v>2738483.73999325</v>
      </c>
      <c r="AO632" s="16">
        <v>2738483.73999325</v>
      </c>
      <c r="AP632" s="16">
        <v>2738483.73999325</v>
      </c>
      <c r="AQ632" s="16">
        <v>2738483.73999325</v>
      </c>
      <c r="AR632" s="16">
        <v>2738483.73999325</v>
      </c>
      <c r="AS632" s="16">
        <v>2738483.73999325</v>
      </c>
      <c r="AT632" s="16">
        <v>2738483.73999325</v>
      </c>
      <c r="AU632" s="16">
        <v>978251.49122806999</v>
      </c>
      <c r="AV632" s="16">
        <v>978251.49122806999</v>
      </c>
      <c r="AW632" s="16">
        <v>978251.49122806999</v>
      </c>
      <c r="AX632" s="16">
        <v>978251.49122806999</v>
      </c>
      <c r="AY632" s="16">
        <v>978251.49122806999</v>
      </c>
      <c r="AZ632" s="16">
        <v>978251.49122806999</v>
      </c>
      <c r="BA632" s="16">
        <v>978251.49122806999</v>
      </c>
      <c r="BB632" s="16">
        <v>978251.49122806999</v>
      </c>
      <c r="BC632" s="16">
        <v>978251.49122806999</v>
      </c>
      <c r="BD632" s="16">
        <v>978251.49122806999</v>
      </c>
    </row>
    <row r="633" spans="1:56" x14ac:dyDescent="0.25">
      <c r="A633" s="16" t="s">
        <v>350</v>
      </c>
      <c r="B633" s="16">
        <v>13748</v>
      </c>
      <c r="C633" s="16">
        <v>0</v>
      </c>
      <c r="D633" s="16">
        <v>0</v>
      </c>
      <c r="E633" s="16">
        <v>0</v>
      </c>
      <c r="F633" s="16">
        <v>0</v>
      </c>
      <c r="G633" s="16">
        <v>0</v>
      </c>
      <c r="H633" s="16">
        <v>0</v>
      </c>
      <c r="I633" s="16">
        <v>0</v>
      </c>
      <c r="J633" s="16">
        <v>0</v>
      </c>
      <c r="K633" s="16">
        <v>0</v>
      </c>
      <c r="L633" s="16">
        <v>0</v>
      </c>
      <c r="M633" s="16" t="s">
        <v>797</v>
      </c>
      <c r="N633" s="16" t="s">
        <v>806</v>
      </c>
      <c r="O633" s="16" t="s">
        <v>3</v>
      </c>
      <c r="P633" s="16">
        <v>13748</v>
      </c>
      <c r="Q633" s="16">
        <v>800000</v>
      </c>
      <c r="R633" s="16">
        <v>43137.9982477839</v>
      </c>
      <c r="S633" s="16">
        <v>7766822.8508771798</v>
      </c>
      <c r="T633" s="16">
        <v>5172374.6929824604</v>
      </c>
      <c r="U633" s="16">
        <v>2594448.1578947199</v>
      </c>
      <c r="V633" s="16">
        <v>0.33404240159819099</v>
      </c>
      <c r="W633" s="16">
        <v>6332018.9398967503</v>
      </c>
      <c r="X633" s="16">
        <v>2569562.1238691499</v>
      </c>
      <c r="Y633" s="16">
        <v>3762456.8160275901</v>
      </c>
      <c r="Z633" s="16">
        <v>0.59419544567706895</v>
      </c>
      <c r="AA633" s="16">
        <v>903474.47368420998</v>
      </c>
      <c r="AB633" s="16">
        <v>414978.20175438601</v>
      </c>
      <c r="AC633" s="16">
        <v>488496.27192982403</v>
      </c>
      <c r="AD633" s="16">
        <v>0.54068630178096999</v>
      </c>
      <c r="AE633" s="16">
        <v>862050.80942792597</v>
      </c>
      <c r="AF633" s="16">
        <v>333983.51025831897</v>
      </c>
      <c r="AG633" s="16">
        <v>528067.29916960595</v>
      </c>
      <c r="AH633" s="16">
        <v>0.61257096843287195</v>
      </c>
      <c r="AI633" s="16">
        <v>3323586.8177798102</v>
      </c>
      <c r="AJ633" s="16">
        <v>89197.300921822505</v>
      </c>
      <c r="AK633" s="16">
        <v>862050.80942792597</v>
      </c>
      <c r="AL633" s="16">
        <v>862050.80942792597</v>
      </c>
      <c r="AM633" s="16">
        <v>862050.80942792597</v>
      </c>
      <c r="AN633" s="16">
        <v>862050.80942792597</v>
      </c>
      <c r="AO633" s="16">
        <v>862050.80942792597</v>
      </c>
      <c r="AP633" s="16">
        <v>862050.80942792597</v>
      </c>
      <c r="AQ633" s="16">
        <v>862050.80942792597</v>
      </c>
      <c r="AR633" s="16">
        <v>862050.80942792597</v>
      </c>
      <c r="AS633" s="16">
        <v>862050.80942792597</v>
      </c>
      <c r="AT633" s="16">
        <v>862050.80942792597</v>
      </c>
      <c r="AU633" s="16">
        <v>903474.47368420998</v>
      </c>
      <c r="AV633" s="16">
        <v>903474.47368420998</v>
      </c>
      <c r="AW633" s="16">
        <v>903474.47368420998</v>
      </c>
      <c r="AX633" s="16">
        <v>903474.47368420998</v>
      </c>
      <c r="AY633" s="16">
        <v>903474.47368420998</v>
      </c>
      <c r="AZ633" s="16">
        <v>903474.47368420998</v>
      </c>
      <c r="BA633" s="16">
        <v>903474.47368420998</v>
      </c>
      <c r="BB633" s="16">
        <v>903474.47368420998</v>
      </c>
      <c r="BC633" s="16">
        <v>903474.47368420998</v>
      </c>
      <c r="BD633" s="16">
        <v>903474.47368420998</v>
      </c>
    </row>
    <row r="634" spans="1:56" x14ac:dyDescent="0.25">
      <c r="A634" s="16" t="s">
        <v>732</v>
      </c>
      <c r="B634" s="16">
        <v>13749</v>
      </c>
      <c r="C634" s="16">
        <v>0</v>
      </c>
      <c r="D634" s="16">
        <v>0</v>
      </c>
      <c r="E634" s="16">
        <v>0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 t="s">
        <v>797</v>
      </c>
      <c r="N634" s="16" t="s">
        <v>806</v>
      </c>
      <c r="O634" s="16" t="s">
        <v>3</v>
      </c>
      <c r="P634" s="16">
        <v>13749</v>
      </c>
      <c r="Q634" s="16">
        <v>800000</v>
      </c>
      <c r="R634" s="16">
        <v>54391.389095031896</v>
      </c>
      <c r="S634" s="16">
        <v>2539097.3245613999</v>
      </c>
      <c r="T634" s="16">
        <v>1574358.1578947301</v>
      </c>
      <c r="U634" s="16">
        <v>964739.16666666698</v>
      </c>
      <c r="V634" s="16">
        <v>0.379953598995388</v>
      </c>
      <c r="W634" s="16">
        <v>2574816.73918476</v>
      </c>
      <c r="X634" s="16">
        <v>901044.87056606403</v>
      </c>
      <c r="Y634" s="16">
        <v>1673771.8686187</v>
      </c>
      <c r="Z634" s="16">
        <v>0.65005475657605405</v>
      </c>
      <c r="AA634" s="16">
        <v>83851.535087719196</v>
      </c>
      <c r="AB634" s="16">
        <v>83851.535087719196</v>
      </c>
      <c r="AC634" s="16">
        <v>0</v>
      </c>
      <c r="AD634" s="16">
        <v>0</v>
      </c>
      <c r="AE634" s="16">
        <v>1755.41069704492</v>
      </c>
      <c r="AF634" s="16">
        <v>1755.41069704492</v>
      </c>
      <c r="AG634" s="16">
        <v>0</v>
      </c>
      <c r="AH634" s="16">
        <v>0</v>
      </c>
      <c r="AI634" s="16">
        <v>1125591.4795236699</v>
      </c>
      <c r="AJ634" s="16">
        <v>-548180.38909503201</v>
      </c>
      <c r="AK634" s="16">
        <v>1755.41069704492</v>
      </c>
      <c r="AL634" s="16">
        <v>1755.41069704492</v>
      </c>
      <c r="AM634" s="16">
        <v>1755.41069704492</v>
      </c>
      <c r="AN634" s="16">
        <v>1755.41069704492</v>
      </c>
      <c r="AO634" s="16">
        <v>1755.41069704492</v>
      </c>
      <c r="AP634" s="16">
        <v>1755.41069704492</v>
      </c>
      <c r="AQ634" s="16">
        <v>1755.41069704492</v>
      </c>
      <c r="AR634" s="16">
        <v>1755.41069704492</v>
      </c>
      <c r="AS634" s="16">
        <v>1755.41069704492</v>
      </c>
      <c r="AT634" s="16">
        <v>1755.41069704492</v>
      </c>
      <c r="AU634" s="16">
        <v>83851.535087719196</v>
      </c>
      <c r="AV634" s="16">
        <v>83851.535087719196</v>
      </c>
      <c r="AW634" s="16">
        <v>83851.535087719196</v>
      </c>
      <c r="AX634" s="16">
        <v>83851.535087719196</v>
      </c>
      <c r="AY634" s="16">
        <v>83851.535087719196</v>
      </c>
      <c r="AZ634" s="16">
        <v>83851.535087719196</v>
      </c>
      <c r="BA634" s="16">
        <v>83851.535087719196</v>
      </c>
      <c r="BB634" s="16">
        <v>83851.535087719196</v>
      </c>
      <c r="BC634" s="16">
        <v>83851.535087719196</v>
      </c>
      <c r="BD634" s="16">
        <v>83851.535087719196</v>
      </c>
    </row>
    <row r="635" spans="1:56" x14ac:dyDescent="0.25">
      <c r="A635" s="16" t="s">
        <v>370</v>
      </c>
      <c r="B635" s="16">
        <v>13756</v>
      </c>
      <c r="C635" s="16">
        <v>0</v>
      </c>
      <c r="D635" s="16">
        <v>0</v>
      </c>
      <c r="E635" s="16">
        <v>0</v>
      </c>
      <c r="F635" s="16">
        <v>0</v>
      </c>
      <c r="G635" s="16">
        <v>0</v>
      </c>
      <c r="H635" s="16">
        <v>0</v>
      </c>
      <c r="I635" s="16">
        <v>0</v>
      </c>
      <c r="J635" s="16">
        <v>0</v>
      </c>
      <c r="K635" s="16">
        <v>0</v>
      </c>
      <c r="L635" s="16">
        <v>0</v>
      </c>
      <c r="M635" s="16" t="s">
        <v>797</v>
      </c>
      <c r="N635" s="16" t="s">
        <v>806</v>
      </c>
      <c r="O635" s="16" t="s">
        <v>3</v>
      </c>
      <c r="P635" s="16">
        <v>13756</v>
      </c>
      <c r="Q635" s="16">
        <v>800000</v>
      </c>
      <c r="R635" s="16">
        <v>28133.477118120001</v>
      </c>
      <c r="S635" s="16">
        <v>8095595.3070175396</v>
      </c>
      <c r="T635" s="16">
        <v>5596406.4473684197</v>
      </c>
      <c r="U635" s="16">
        <v>2499188.8596491199</v>
      </c>
      <c r="V635" s="16">
        <v>0.30870970754710703</v>
      </c>
      <c r="W635" s="16">
        <v>7972873.0500567099</v>
      </c>
      <c r="X635" s="16">
        <v>4523477.3448760398</v>
      </c>
      <c r="Y635" s="16">
        <v>3449395.7051806599</v>
      </c>
      <c r="Z635" s="16">
        <v>0.43264149366533899</v>
      </c>
      <c r="AA635" s="16">
        <v>556674.64912280696</v>
      </c>
      <c r="AB635" s="16">
        <v>338864.122807017</v>
      </c>
      <c r="AC635" s="16">
        <v>217810.526315789</v>
      </c>
      <c r="AD635" s="16">
        <v>0.39127078385733799</v>
      </c>
      <c r="AE635" s="16">
        <v>732273.58527440298</v>
      </c>
      <c r="AF635" s="16">
        <v>398010.75033291598</v>
      </c>
      <c r="AG635" s="16">
        <v>334262.834941487</v>
      </c>
      <c r="AH635" s="16">
        <v>0.45647261032395298</v>
      </c>
      <c r="AI635" s="16">
        <v>3311702.2280625398</v>
      </c>
      <c r="AJ635" s="16">
        <v>196569.357823367</v>
      </c>
      <c r="AK635" s="16">
        <v>732273.58527440298</v>
      </c>
      <c r="AL635" s="16">
        <v>732273.58527440298</v>
      </c>
      <c r="AM635" s="16">
        <v>732273.58527440298</v>
      </c>
      <c r="AN635" s="16">
        <v>732273.58527440298</v>
      </c>
      <c r="AO635" s="16">
        <v>732273.58527440298</v>
      </c>
      <c r="AP635" s="16">
        <v>732273.58527440298</v>
      </c>
      <c r="AQ635" s="16">
        <v>732273.58527440298</v>
      </c>
      <c r="AR635" s="16">
        <v>732273.58527440298</v>
      </c>
      <c r="AS635" s="16">
        <v>732273.58527440298</v>
      </c>
      <c r="AT635" s="16">
        <v>732273.58527440298</v>
      </c>
      <c r="AU635" s="16">
        <v>556674.64912280696</v>
      </c>
      <c r="AV635" s="16">
        <v>556674.64912280696</v>
      </c>
      <c r="AW635" s="16">
        <v>556674.64912280696</v>
      </c>
      <c r="AX635" s="16">
        <v>556674.64912280696</v>
      </c>
      <c r="AY635" s="16">
        <v>556674.64912280696</v>
      </c>
      <c r="AZ635" s="16">
        <v>556674.64912280696</v>
      </c>
      <c r="BA635" s="16">
        <v>556674.64912280696</v>
      </c>
      <c r="BB635" s="16">
        <v>556674.64912280696</v>
      </c>
      <c r="BC635" s="16">
        <v>556674.64912280696</v>
      </c>
      <c r="BD635" s="16">
        <v>556674.64912280696</v>
      </c>
    </row>
    <row r="636" spans="1:56" x14ac:dyDescent="0.25">
      <c r="A636" s="16" t="s">
        <v>734</v>
      </c>
      <c r="B636" s="16">
        <v>13761</v>
      </c>
      <c r="C636" s="16">
        <v>0</v>
      </c>
      <c r="D636" s="16">
        <v>0</v>
      </c>
      <c r="E636" s="16">
        <v>0</v>
      </c>
      <c r="F636" s="16">
        <v>0</v>
      </c>
      <c r="G636" s="16">
        <v>0</v>
      </c>
      <c r="H636" s="16">
        <v>0</v>
      </c>
      <c r="I636" s="16">
        <v>0</v>
      </c>
      <c r="J636" s="16">
        <v>0</v>
      </c>
      <c r="K636" s="16">
        <v>0</v>
      </c>
      <c r="L636" s="16">
        <v>0</v>
      </c>
      <c r="M636" s="16" t="s">
        <v>797</v>
      </c>
      <c r="N636" s="16" t="s">
        <v>806</v>
      </c>
      <c r="O636" s="16" t="s">
        <v>3</v>
      </c>
      <c r="P636" s="16">
        <v>13761</v>
      </c>
      <c r="Q636" s="16">
        <v>800000</v>
      </c>
      <c r="R636" s="16">
        <v>39386.867965367899</v>
      </c>
      <c r="S636" s="16">
        <v>1347701.7105263099</v>
      </c>
      <c r="T636" s="16">
        <v>884135.78947368404</v>
      </c>
      <c r="U636" s="16">
        <v>463565.92105263099</v>
      </c>
      <c r="V636" s="16">
        <v>0.34396774704069699</v>
      </c>
      <c r="W636" s="16">
        <v>1566776.5050022199</v>
      </c>
      <c r="X636" s="16">
        <v>888044.55769911502</v>
      </c>
      <c r="Y636" s="16">
        <v>678731.94730311295</v>
      </c>
      <c r="Z636" s="16">
        <v>0.43320278618943597</v>
      </c>
      <c r="AA636" s="16">
        <v>4850.78947368421</v>
      </c>
      <c r="AB636" s="16">
        <v>4850.78947368421</v>
      </c>
      <c r="AC636" s="16">
        <v>0</v>
      </c>
      <c r="AD636" s="16">
        <v>0</v>
      </c>
      <c r="AE636" s="16">
        <v>40894.9858215852</v>
      </c>
      <c r="AF636" s="16">
        <v>40894.9858215852</v>
      </c>
      <c r="AG636" s="16">
        <v>0</v>
      </c>
      <c r="AH636" s="16">
        <v>0</v>
      </c>
      <c r="AI636" s="16">
        <v>280030.07933774497</v>
      </c>
      <c r="AJ636" s="16">
        <v>-398701.86796536797</v>
      </c>
      <c r="AK636" s="16">
        <v>40894.9858215852</v>
      </c>
      <c r="AL636" s="16">
        <v>40894.9858215852</v>
      </c>
      <c r="AM636" s="16">
        <v>40894.9858215852</v>
      </c>
      <c r="AN636" s="16">
        <v>40894.9858215852</v>
      </c>
      <c r="AO636" s="16">
        <v>40894.9858215852</v>
      </c>
      <c r="AP636" s="16">
        <v>40894.9858215852</v>
      </c>
      <c r="AQ636" s="16">
        <v>40894.9858215852</v>
      </c>
      <c r="AR636" s="16">
        <v>40894.9858215852</v>
      </c>
      <c r="AS636" s="16">
        <v>40894.9858215852</v>
      </c>
      <c r="AT636" s="16">
        <v>40894.9858215852</v>
      </c>
      <c r="AU636" s="16">
        <v>4850.78947368421</v>
      </c>
      <c r="AV636" s="16">
        <v>4850.78947368421</v>
      </c>
      <c r="AW636" s="16">
        <v>4850.78947368421</v>
      </c>
      <c r="AX636" s="16">
        <v>4850.78947368421</v>
      </c>
      <c r="AY636" s="16">
        <v>4850.78947368421</v>
      </c>
      <c r="AZ636" s="16">
        <v>4850.78947368421</v>
      </c>
      <c r="BA636" s="16">
        <v>4850.78947368421</v>
      </c>
      <c r="BB636" s="16">
        <v>4850.78947368421</v>
      </c>
      <c r="BC636" s="16">
        <v>4850.78947368421</v>
      </c>
      <c r="BD636" s="16">
        <v>4850.78947368421</v>
      </c>
    </row>
    <row r="637" spans="1:56" x14ac:dyDescent="0.25">
      <c r="A637" s="16" t="s">
        <v>846</v>
      </c>
      <c r="B637" s="16">
        <v>13762</v>
      </c>
      <c r="C637" s="16">
        <v>0</v>
      </c>
      <c r="D637" s="16">
        <v>0</v>
      </c>
      <c r="E637" s="16">
        <v>0</v>
      </c>
      <c r="F637" s="16">
        <v>0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 t="s">
        <v>797</v>
      </c>
      <c r="N637" s="16" t="s">
        <v>806</v>
      </c>
      <c r="O637" s="16" t="s">
        <v>3</v>
      </c>
      <c r="P637" s="16">
        <v>13762</v>
      </c>
      <c r="Q637" s="16">
        <v>800000</v>
      </c>
      <c r="R637" s="16">
        <v>28133.477118120001</v>
      </c>
      <c r="S637" s="16">
        <v>44507.9385964912</v>
      </c>
      <c r="T637" s="16">
        <v>44507.9385964912</v>
      </c>
      <c r="U637" s="16">
        <v>0</v>
      </c>
      <c r="V637" s="16">
        <v>0</v>
      </c>
      <c r="W637" s="16">
        <v>449412.69593935099</v>
      </c>
      <c r="X637" s="16">
        <v>449412.69593935099</v>
      </c>
      <c r="Y637" s="16">
        <v>0</v>
      </c>
      <c r="Z637" s="16">
        <v>0</v>
      </c>
      <c r="AA637" s="16">
        <v>0</v>
      </c>
      <c r="AB637" s="16">
        <v>0</v>
      </c>
      <c r="AC637" s="16">
        <v>0</v>
      </c>
      <c r="AD637" s="16">
        <v>0</v>
      </c>
      <c r="AE637" s="16">
        <v>0</v>
      </c>
      <c r="AF637" s="16">
        <v>0</v>
      </c>
      <c r="AG637" s="16">
        <v>0</v>
      </c>
      <c r="AH637" s="16">
        <v>0</v>
      </c>
      <c r="AI637" s="16">
        <v>-137693.47711812</v>
      </c>
      <c r="AJ637" s="16">
        <v>-137693.47711812</v>
      </c>
      <c r="AK637" s="16">
        <v>0</v>
      </c>
      <c r="AL637" s="16">
        <v>0</v>
      </c>
      <c r="AM637" s="16">
        <v>0</v>
      </c>
      <c r="AN637" s="16">
        <v>0</v>
      </c>
      <c r="AO637" s="16">
        <v>0</v>
      </c>
      <c r="AP637" s="16">
        <v>0</v>
      </c>
      <c r="AQ637" s="16">
        <v>0</v>
      </c>
      <c r="AR637" s="16">
        <v>0</v>
      </c>
      <c r="AS637" s="16">
        <v>0</v>
      </c>
      <c r="AT637" s="16">
        <v>0</v>
      </c>
      <c r="AU637" s="16">
        <v>0</v>
      </c>
      <c r="AV637" s="16">
        <v>0</v>
      </c>
      <c r="AW637" s="16">
        <v>0</v>
      </c>
      <c r="AX637" s="16">
        <v>0</v>
      </c>
      <c r="AY637" s="16">
        <v>0</v>
      </c>
      <c r="AZ637" s="16">
        <v>0</v>
      </c>
      <c r="BA637" s="16">
        <v>0</v>
      </c>
      <c r="BB637" s="16">
        <v>0</v>
      </c>
      <c r="BC637" s="16">
        <v>0</v>
      </c>
      <c r="BD637" s="16">
        <v>0</v>
      </c>
    </row>
    <row r="638" spans="1:56" x14ac:dyDescent="0.25">
      <c r="A638" s="16" t="s">
        <v>847</v>
      </c>
      <c r="B638" s="16">
        <v>13763</v>
      </c>
      <c r="C638" s="16">
        <v>0</v>
      </c>
      <c r="D638" s="16">
        <v>0</v>
      </c>
      <c r="E638" s="16">
        <v>0</v>
      </c>
      <c r="F638" s="16">
        <v>0</v>
      </c>
      <c r="G638" s="16">
        <v>0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 t="s">
        <v>797</v>
      </c>
      <c r="N638" s="16" t="s">
        <v>806</v>
      </c>
      <c r="O638" s="16" t="s">
        <v>3</v>
      </c>
      <c r="P638" s="16">
        <v>13763</v>
      </c>
      <c r="Q638" s="16">
        <v>800000</v>
      </c>
      <c r="R638" s="16">
        <v>28133.477118120001</v>
      </c>
      <c r="S638" s="16">
        <v>1158.6842105263099</v>
      </c>
      <c r="T638" s="16">
        <v>1158.6842105263099</v>
      </c>
      <c r="U638" s="16">
        <v>0</v>
      </c>
      <c r="V638" s="16">
        <v>0</v>
      </c>
      <c r="W638" s="16">
        <v>658.95631057889705</v>
      </c>
      <c r="X638" s="16">
        <v>658.95631057889705</v>
      </c>
      <c r="Y638" s="16">
        <v>0</v>
      </c>
      <c r="Z638" s="16">
        <v>0</v>
      </c>
      <c r="AA638" s="16">
        <v>0</v>
      </c>
      <c r="AB638" s="16">
        <v>0</v>
      </c>
      <c r="AC638" s="16">
        <v>0</v>
      </c>
      <c r="AD638" s="16">
        <v>0</v>
      </c>
      <c r="AE638" s="16">
        <v>0</v>
      </c>
      <c r="AF638" s="16">
        <v>0</v>
      </c>
      <c r="AG638" s="16">
        <v>0</v>
      </c>
      <c r="AH638" s="16">
        <v>0</v>
      </c>
      <c r="AI638" s="16">
        <v>-137693.47711812</v>
      </c>
      <c r="AJ638" s="16">
        <v>-137693.47711812</v>
      </c>
      <c r="AK638" s="16">
        <v>0</v>
      </c>
      <c r="AL638" s="16">
        <v>0</v>
      </c>
      <c r="AM638" s="16">
        <v>0</v>
      </c>
      <c r="AN638" s="16">
        <v>0</v>
      </c>
      <c r="AO638" s="16">
        <v>0</v>
      </c>
      <c r="AP638" s="16">
        <v>0</v>
      </c>
      <c r="AQ638" s="16">
        <v>0</v>
      </c>
      <c r="AR638" s="16">
        <v>0</v>
      </c>
      <c r="AS638" s="16">
        <v>0</v>
      </c>
      <c r="AT638" s="16">
        <v>0</v>
      </c>
      <c r="AU638" s="16">
        <v>0</v>
      </c>
      <c r="AV638" s="16">
        <v>0</v>
      </c>
      <c r="AW638" s="16">
        <v>0</v>
      </c>
      <c r="AX638" s="16">
        <v>0</v>
      </c>
      <c r="AY638" s="16">
        <v>0</v>
      </c>
      <c r="AZ638" s="16">
        <v>0</v>
      </c>
      <c r="BA638" s="16">
        <v>0</v>
      </c>
      <c r="BB638" s="16">
        <v>0</v>
      </c>
      <c r="BC638" s="16">
        <v>0</v>
      </c>
      <c r="BD638" s="16">
        <v>0</v>
      </c>
    </row>
    <row r="639" spans="1:56" x14ac:dyDescent="0.25">
      <c r="A639" s="16" t="s">
        <v>735</v>
      </c>
      <c r="B639" s="16">
        <v>13764</v>
      </c>
      <c r="C639" s="16">
        <v>0</v>
      </c>
      <c r="D639" s="16">
        <v>0</v>
      </c>
      <c r="E639" s="16">
        <v>0</v>
      </c>
      <c r="F639" s="16">
        <v>0</v>
      </c>
      <c r="G639" s="16">
        <v>0</v>
      </c>
      <c r="H639" s="16">
        <v>0</v>
      </c>
      <c r="I639" s="16">
        <v>0</v>
      </c>
      <c r="J639" s="16">
        <v>0</v>
      </c>
      <c r="K639" s="16">
        <v>0</v>
      </c>
      <c r="L639" s="16">
        <v>0</v>
      </c>
      <c r="M639" s="16" t="s">
        <v>797</v>
      </c>
      <c r="N639" s="16" t="s">
        <v>806</v>
      </c>
      <c r="O639" s="16" t="s">
        <v>3</v>
      </c>
      <c r="P639" s="16">
        <v>13764</v>
      </c>
      <c r="Q639" s="16">
        <v>800000</v>
      </c>
      <c r="R639" s="16">
        <v>28133.477118120001</v>
      </c>
      <c r="S639" s="16">
        <v>442173.28947368398</v>
      </c>
      <c r="T639" s="16">
        <v>351263.72807017498</v>
      </c>
      <c r="U639" s="16">
        <v>90909.561403508706</v>
      </c>
      <c r="V639" s="16">
        <v>0.20559713480594299</v>
      </c>
      <c r="W639" s="16">
        <v>1380790.87187446</v>
      </c>
      <c r="X639" s="16">
        <v>1023479.7023722799</v>
      </c>
      <c r="Y639" s="16">
        <v>357311.169502187</v>
      </c>
      <c r="Z639" s="16">
        <v>0.25877283575689097</v>
      </c>
      <c r="AA639" s="16">
        <v>346.052631578947</v>
      </c>
      <c r="AB639" s="16">
        <v>346.052631578947</v>
      </c>
      <c r="AC639" s="16">
        <v>0</v>
      </c>
      <c r="AD639" s="16">
        <v>0</v>
      </c>
      <c r="AE639" s="16">
        <v>7759.87739246825</v>
      </c>
      <c r="AF639" s="16">
        <v>7759.87739246825</v>
      </c>
      <c r="AG639" s="16">
        <v>0</v>
      </c>
      <c r="AH639" s="16">
        <v>0</v>
      </c>
      <c r="AI639" s="16">
        <v>170222.69238406699</v>
      </c>
      <c r="AJ639" s="16">
        <v>-187088.47711812</v>
      </c>
      <c r="AK639" s="16">
        <v>7759.87739246825</v>
      </c>
      <c r="AL639" s="16">
        <v>7759.87739246825</v>
      </c>
      <c r="AM639" s="16">
        <v>7759.87739246825</v>
      </c>
      <c r="AN639" s="16">
        <v>7759.87739246825</v>
      </c>
      <c r="AO639" s="16">
        <v>7759.87739246825</v>
      </c>
      <c r="AP639" s="16">
        <v>7759.87739246825</v>
      </c>
      <c r="AQ639" s="16">
        <v>7759.87739246825</v>
      </c>
      <c r="AR639" s="16">
        <v>7759.87739246825</v>
      </c>
      <c r="AS639" s="16">
        <v>7759.87739246825</v>
      </c>
      <c r="AT639" s="16">
        <v>7759.87739246825</v>
      </c>
      <c r="AU639" s="16">
        <v>346.052631578947</v>
      </c>
      <c r="AV639" s="16">
        <v>346.052631578947</v>
      </c>
      <c r="AW639" s="16">
        <v>346.052631578947</v>
      </c>
      <c r="AX639" s="16">
        <v>346.052631578947</v>
      </c>
      <c r="AY639" s="16">
        <v>346.052631578947</v>
      </c>
      <c r="AZ639" s="16">
        <v>346.052631578947</v>
      </c>
      <c r="BA639" s="16">
        <v>346.052631578947</v>
      </c>
      <c r="BB639" s="16">
        <v>346.052631578947</v>
      </c>
      <c r="BC639" s="16">
        <v>346.052631578947</v>
      </c>
      <c r="BD639" s="16">
        <v>346.052631578947</v>
      </c>
    </row>
    <row r="640" spans="1:56" x14ac:dyDescent="0.25">
      <c r="A640" s="16" t="s">
        <v>848</v>
      </c>
      <c r="B640" s="16">
        <v>13765</v>
      </c>
      <c r="C640" s="16">
        <v>0</v>
      </c>
      <c r="D640" s="16">
        <v>0</v>
      </c>
      <c r="E640" s="16">
        <v>0</v>
      </c>
      <c r="F640" s="16">
        <v>0</v>
      </c>
      <c r="G640" s="16">
        <v>0</v>
      </c>
      <c r="H640" s="16">
        <v>0</v>
      </c>
      <c r="I640" s="16">
        <v>0</v>
      </c>
      <c r="J640" s="16">
        <v>0</v>
      </c>
      <c r="K640" s="16">
        <v>0</v>
      </c>
      <c r="L640" s="16">
        <v>0</v>
      </c>
      <c r="M640" s="16" t="s">
        <v>797</v>
      </c>
      <c r="N640" s="16" t="s">
        <v>806</v>
      </c>
      <c r="O640" s="16" t="s">
        <v>3</v>
      </c>
      <c r="P640" s="16">
        <v>13765</v>
      </c>
      <c r="Q640" s="16">
        <v>800000</v>
      </c>
      <c r="R640" s="16">
        <v>28133.477118120001</v>
      </c>
      <c r="S640" s="16">
        <v>30091.578947368402</v>
      </c>
      <c r="T640" s="16">
        <v>30091.578947368402</v>
      </c>
      <c r="U640" s="16">
        <v>0</v>
      </c>
      <c r="V640" s="16">
        <v>0</v>
      </c>
      <c r="W640" s="16">
        <v>598.15653031468605</v>
      </c>
      <c r="X640" s="16">
        <v>598.15653031468605</v>
      </c>
      <c r="Y640" s="16">
        <v>0</v>
      </c>
      <c r="Z640" s="16">
        <v>0</v>
      </c>
      <c r="AA640" s="16">
        <v>0</v>
      </c>
      <c r="AB640" s="16">
        <v>0</v>
      </c>
      <c r="AC640" s="16">
        <v>0</v>
      </c>
      <c r="AD640" s="16">
        <v>0</v>
      </c>
      <c r="AE640" s="16">
        <v>0</v>
      </c>
      <c r="AF640" s="16">
        <v>0</v>
      </c>
      <c r="AG640" s="16">
        <v>0</v>
      </c>
      <c r="AH640" s="16">
        <v>0</v>
      </c>
      <c r="AI640" s="16">
        <v>-137693.47711812</v>
      </c>
      <c r="AJ640" s="16">
        <v>-137693.47711812</v>
      </c>
      <c r="AK640" s="16">
        <v>0</v>
      </c>
      <c r="AL640" s="16">
        <v>0</v>
      </c>
      <c r="AM640" s="16">
        <v>0</v>
      </c>
      <c r="AN640" s="16">
        <v>0</v>
      </c>
      <c r="AO640" s="16">
        <v>0</v>
      </c>
      <c r="AP640" s="16">
        <v>0</v>
      </c>
      <c r="AQ640" s="16">
        <v>0</v>
      </c>
      <c r="AR640" s="16">
        <v>0</v>
      </c>
      <c r="AS640" s="16">
        <v>0</v>
      </c>
      <c r="AT640" s="16">
        <v>0</v>
      </c>
      <c r="AU640" s="16">
        <v>0</v>
      </c>
      <c r="AV640" s="16">
        <v>0</v>
      </c>
      <c r="AW640" s="16">
        <v>0</v>
      </c>
      <c r="AX640" s="16">
        <v>0</v>
      </c>
      <c r="AY640" s="16">
        <v>0</v>
      </c>
      <c r="AZ640" s="16">
        <v>0</v>
      </c>
      <c r="BA640" s="16">
        <v>0</v>
      </c>
      <c r="BB640" s="16">
        <v>0</v>
      </c>
      <c r="BC640" s="16">
        <v>0</v>
      </c>
      <c r="BD640" s="16">
        <v>0</v>
      </c>
    </row>
    <row r="641" spans="1:56" x14ac:dyDescent="0.25">
      <c r="A641" s="16" t="s">
        <v>159</v>
      </c>
      <c r="B641" s="16">
        <v>13772</v>
      </c>
      <c r="C641" s="16">
        <v>0</v>
      </c>
      <c r="D641" s="16">
        <v>0</v>
      </c>
      <c r="E641" s="16">
        <v>0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 t="s">
        <v>797</v>
      </c>
      <c r="N641" s="16" t="s">
        <v>806</v>
      </c>
      <c r="O641" s="16" t="s">
        <v>3</v>
      </c>
      <c r="P641" s="16">
        <v>13772</v>
      </c>
      <c r="Q641" s="16">
        <v>800000</v>
      </c>
      <c r="R641" s="16">
        <v>28133.477118120001</v>
      </c>
      <c r="S641" s="16">
        <v>14169527.850877199</v>
      </c>
      <c r="T641" s="16">
        <v>4751909.4736842001</v>
      </c>
      <c r="U641" s="16">
        <v>9417618.3771930002</v>
      </c>
      <c r="V641" s="16">
        <v>0.66463882751110603</v>
      </c>
      <c r="W641" s="16">
        <v>9979232.6410770901</v>
      </c>
      <c r="X641" s="16">
        <v>2961510.8869349901</v>
      </c>
      <c r="Y641" s="16">
        <v>7017721.7541421</v>
      </c>
      <c r="Z641" s="16">
        <v>0.703232603803157</v>
      </c>
      <c r="AA641" s="16">
        <v>10297440.7017543</v>
      </c>
      <c r="AB641" s="16">
        <v>2635541.4473684202</v>
      </c>
      <c r="AC641" s="16">
        <v>7661899.2543859603</v>
      </c>
      <c r="AD641" s="16">
        <v>0.744058594392352</v>
      </c>
      <c r="AE641" s="16">
        <v>6732599.3076810101</v>
      </c>
      <c r="AF641" s="16">
        <v>1716776.4918783</v>
      </c>
      <c r="AG641" s="16">
        <v>5015822.8158027101</v>
      </c>
      <c r="AH641" s="16">
        <v>0.74500539636753804</v>
      </c>
      <c r="AI641" s="16">
        <v>6810784.2770239804</v>
      </c>
      <c r="AJ641" s="16">
        <v>4808885.3386845896</v>
      </c>
      <c r="AK641" s="16">
        <v>6732599.3076810101</v>
      </c>
      <c r="AL641" s="16">
        <v>6732599.3076810101</v>
      </c>
      <c r="AM641" s="16">
        <v>6732599.3076810101</v>
      </c>
      <c r="AN641" s="16">
        <v>6732599.3076810101</v>
      </c>
      <c r="AO641" s="16">
        <v>6732599.3076810101</v>
      </c>
      <c r="AP641" s="16">
        <v>6732599.3076810101</v>
      </c>
      <c r="AQ641" s="16">
        <v>6732599.3076810101</v>
      </c>
      <c r="AR641" s="16">
        <v>6732599.3076810101</v>
      </c>
      <c r="AS641" s="16">
        <v>6732599.3076810101</v>
      </c>
      <c r="AT641" s="16">
        <v>6732599.3076810101</v>
      </c>
      <c r="AU641" s="16">
        <v>10297440.7017543</v>
      </c>
      <c r="AV641" s="16">
        <v>10297440.7017543</v>
      </c>
      <c r="AW641" s="16">
        <v>10297440.7017543</v>
      </c>
      <c r="AX641" s="16">
        <v>10297440.7017543</v>
      </c>
      <c r="AY641" s="16">
        <v>10297440.7017543</v>
      </c>
      <c r="AZ641" s="16">
        <v>10297440.7017543</v>
      </c>
      <c r="BA641" s="16">
        <v>10297440.7017543</v>
      </c>
      <c r="BB641" s="16">
        <v>10297440.7017543</v>
      </c>
      <c r="BC641" s="16">
        <v>10297440.7017543</v>
      </c>
      <c r="BD641" s="16">
        <v>10297440.7017543</v>
      </c>
    </row>
    <row r="642" spans="1:56" x14ac:dyDescent="0.25">
      <c r="A642" s="16" t="s">
        <v>499</v>
      </c>
      <c r="B642" s="16">
        <v>13777</v>
      </c>
      <c r="C642" s="16">
        <v>0</v>
      </c>
      <c r="D642" s="16">
        <v>0</v>
      </c>
      <c r="E642" s="16">
        <v>0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 t="s">
        <v>797</v>
      </c>
      <c r="N642" s="16" t="s">
        <v>806</v>
      </c>
      <c r="O642" s="16" t="s">
        <v>3</v>
      </c>
      <c r="P642" s="16">
        <v>13777</v>
      </c>
      <c r="Q642" s="16">
        <v>800000</v>
      </c>
      <c r="R642" s="16">
        <v>41262.433106575998</v>
      </c>
      <c r="S642" s="16">
        <v>8372823.4210526301</v>
      </c>
      <c r="T642" s="16">
        <v>5645147.3684210498</v>
      </c>
      <c r="U642" s="16">
        <v>2727676.0526315798</v>
      </c>
      <c r="V642" s="16">
        <v>0.32577732927856901</v>
      </c>
      <c r="W642" s="16">
        <v>6255550.5090163797</v>
      </c>
      <c r="X642" s="16">
        <v>3065968.8718859898</v>
      </c>
      <c r="Y642" s="16">
        <v>3189581.6371303801</v>
      </c>
      <c r="Z642" s="16">
        <v>0.50988024675575905</v>
      </c>
      <c r="AA642" s="16">
        <v>224007.63157894701</v>
      </c>
      <c r="AB642" s="16">
        <v>156531.31578947301</v>
      </c>
      <c r="AC642" s="16">
        <v>67476.315789473607</v>
      </c>
      <c r="AD642" s="16">
        <v>0.301223290089975</v>
      </c>
      <c r="AE642" s="16">
        <v>139385.72781291499</v>
      </c>
      <c r="AF642" s="16">
        <v>48139.137777960801</v>
      </c>
      <c r="AG642" s="16">
        <v>91246.590034955094</v>
      </c>
      <c r="AH642" s="16">
        <v>0.65463366634944598</v>
      </c>
      <c r="AI642" s="16">
        <v>2768383.2040238101</v>
      </c>
      <c r="AJ642" s="16">
        <v>-329951.84307161998</v>
      </c>
      <c r="AK642" s="16">
        <v>139385.72781291499</v>
      </c>
      <c r="AL642" s="16">
        <v>139385.72781291499</v>
      </c>
      <c r="AM642" s="16">
        <v>139385.72781291499</v>
      </c>
      <c r="AN642" s="16">
        <v>139385.72781291499</v>
      </c>
      <c r="AO642" s="16">
        <v>139385.72781291499</v>
      </c>
      <c r="AP642" s="16">
        <v>139385.72781291499</v>
      </c>
      <c r="AQ642" s="16">
        <v>139385.72781291499</v>
      </c>
      <c r="AR642" s="16">
        <v>139385.72781291499</v>
      </c>
      <c r="AS642" s="16">
        <v>139385.72781291499</v>
      </c>
      <c r="AT642" s="16">
        <v>139385.72781291499</v>
      </c>
      <c r="AU642" s="16">
        <v>224007.63157894701</v>
      </c>
      <c r="AV642" s="16">
        <v>224007.63157894701</v>
      </c>
      <c r="AW642" s="16">
        <v>224007.63157894701</v>
      </c>
      <c r="AX642" s="16">
        <v>224007.63157894701</v>
      </c>
      <c r="AY642" s="16">
        <v>224007.63157894701</v>
      </c>
      <c r="AZ642" s="16">
        <v>224007.63157894701</v>
      </c>
      <c r="BA642" s="16">
        <v>224007.63157894701</v>
      </c>
      <c r="BB642" s="16">
        <v>224007.63157894701</v>
      </c>
      <c r="BC642" s="16">
        <v>224007.63157894701</v>
      </c>
      <c r="BD642" s="16">
        <v>224007.63157894701</v>
      </c>
    </row>
    <row r="643" spans="1:56" x14ac:dyDescent="0.25">
      <c r="A643" s="16" t="s">
        <v>456</v>
      </c>
      <c r="B643" s="16">
        <v>13781</v>
      </c>
      <c r="C643" s="16">
        <v>0</v>
      </c>
      <c r="D643" s="16">
        <v>0</v>
      </c>
      <c r="E643" s="16">
        <v>0</v>
      </c>
      <c r="F643" s="16">
        <v>0</v>
      </c>
      <c r="G643" s="16">
        <v>0</v>
      </c>
      <c r="H643" s="16">
        <v>0</v>
      </c>
      <c r="I643" s="16">
        <v>0</v>
      </c>
      <c r="J643" s="16">
        <v>0</v>
      </c>
      <c r="K643" s="16">
        <v>0</v>
      </c>
      <c r="L643" s="16">
        <v>0</v>
      </c>
      <c r="M643" s="16" t="s">
        <v>797</v>
      </c>
      <c r="N643" s="16" t="s">
        <v>806</v>
      </c>
      <c r="O643" s="16" t="s">
        <v>3</v>
      </c>
      <c r="P643" s="16">
        <v>13781</v>
      </c>
      <c r="Q643" s="16">
        <v>800000</v>
      </c>
      <c r="R643" s="16">
        <v>54391.389095031896</v>
      </c>
      <c r="S643" s="16">
        <v>8999811.0964912307</v>
      </c>
      <c r="T643" s="16">
        <v>5088374.8684210395</v>
      </c>
      <c r="U643" s="16">
        <v>3911436.2280701799</v>
      </c>
      <c r="V643" s="16">
        <v>0.43461314755763403</v>
      </c>
      <c r="W643" s="16">
        <v>18558159.065455802</v>
      </c>
      <c r="X643" s="16">
        <v>4364662.3371189004</v>
      </c>
      <c r="Y643" s="16">
        <v>14193496.7283369</v>
      </c>
      <c r="Z643" s="16">
        <v>0.764811675461749</v>
      </c>
      <c r="AA643" s="16">
        <v>49815.614035087703</v>
      </c>
      <c r="AB643" s="16">
        <v>18268.245614035</v>
      </c>
      <c r="AC643" s="16">
        <v>31547.368421052601</v>
      </c>
      <c r="AD643" s="16">
        <v>0.63328273739298202</v>
      </c>
      <c r="AE643" s="16">
        <v>200319.16882670799</v>
      </c>
      <c r="AF643" s="16">
        <v>41995.124422086003</v>
      </c>
      <c r="AG643" s="16">
        <v>158324.04440462199</v>
      </c>
      <c r="AH643" s="16">
        <v>0.79035893235751598</v>
      </c>
      <c r="AI643" s="16">
        <v>13639719.3392419</v>
      </c>
      <c r="AJ643" s="16">
        <v>-395453.34469040902</v>
      </c>
      <c r="AK643" s="16">
        <v>200319.16882670799</v>
      </c>
      <c r="AL643" s="16">
        <v>200319.16882670799</v>
      </c>
      <c r="AM643" s="16">
        <v>200319.16882670799</v>
      </c>
      <c r="AN643" s="16">
        <v>200319.16882670799</v>
      </c>
      <c r="AO643" s="16">
        <v>200319.16882670799</v>
      </c>
      <c r="AP643" s="16">
        <v>200319.16882670799</v>
      </c>
      <c r="AQ643" s="16">
        <v>200319.16882670799</v>
      </c>
      <c r="AR643" s="16">
        <v>200319.16882670799</v>
      </c>
      <c r="AS643" s="16">
        <v>200319.16882670799</v>
      </c>
      <c r="AT643" s="16">
        <v>200319.16882670799</v>
      </c>
      <c r="AU643" s="16">
        <v>49815.614035087703</v>
      </c>
      <c r="AV643" s="16">
        <v>49815.614035087703</v>
      </c>
      <c r="AW643" s="16">
        <v>49815.614035087703</v>
      </c>
      <c r="AX643" s="16">
        <v>49815.614035087703</v>
      </c>
      <c r="AY643" s="16">
        <v>49815.614035087703</v>
      </c>
      <c r="AZ643" s="16">
        <v>49815.614035087703</v>
      </c>
      <c r="BA643" s="16">
        <v>49815.614035087703</v>
      </c>
      <c r="BB643" s="16">
        <v>49815.614035087703</v>
      </c>
      <c r="BC643" s="16">
        <v>49815.614035087703</v>
      </c>
      <c r="BD643" s="16">
        <v>49815.614035087703</v>
      </c>
    </row>
    <row r="644" spans="1:56" x14ac:dyDescent="0.25">
      <c r="A644" s="16" t="s">
        <v>736</v>
      </c>
      <c r="B644" s="16">
        <v>13785</v>
      </c>
      <c r="C644" s="16">
        <v>0</v>
      </c>
      <c r="D644" s="16">
        <v>0</v>
      </c>
      <c r="E644" s="16">
        <v>0</v>
      </c>
      <c r="F644" s="16">
        <v>0</v>
      </c>
      <c r="G644" s="16">
        <v>0</v>
      </c>
      <c r="H644" s="16">
        <v>0</v>
      </c>
      <c r="I644" s="16">
        <v>0</v>
      </c>
      <c r="J644" s="16">
        <v>0</v>
      </c>
      <c r="K644" s="16">
        <v>0</v>
      </c>
      <c r="L644" s="16">
        <v>0</v>
      </c>
      <c r="M644" s="16" t="s">
        <v>797</v>
      </c>
      <c r="N644" s="16" t="s">
        <v>806</v>
      </c>
      <c r="O644" s="16" t="s">
        <v>3</v>
      </c>
      <c r="P644" s="16">
        <v>13785</v>
      </c>
      <c r="Q644" s="16">
        <v>800000</v>
      </c>
      <c r="R644" s="16">
        <v>28133.477118120001</v>
      </c>
      <c r="S644" s="16">
        <v>8346284.3859649003</v>
      </c>
      <c r="T644" s="16">
        <v>7613384.1228070101</v>
      </c>
      <c r="U644" s="16">
        <v>732900.26315789402</v>
      </c>
      <c r="V644" s="16">
        <v>8.7811561320668405E-2</v>
      </c>
      <c r="W644" s="16">
        <v>3786246.1228326</v>
      </c>
      <c r="X644" s="16">
        <v>2675957.11416886</v>
      </c>
      <c r="Y644" s="16">
        <v>1110289.00866373</v>
      </c>
      <c r="Z644" s="16">
        <v>0.29324269280019499</v>
      </c>
      <c r="AA644" s="16">
        <v>4101195.7456140299</v>
      </c>
      <c r="AB644" s="16">
        <v>4099456.2719298201</v>
      </c>
      <c r="AC644" s="16">
        <v>1739.47368421033</v>
      </c>
      <c r="AD644" s="16">
        <v>4.2413817630396802E-4</v>
      </c>
      <c r="AE644" s="16">
        <v>1337652.84018548</v>
      </c>
      <c r="AF644" s="16">
        <v>1335907.5263453601</v>
      </c>
      <c r="AG644" s="16">
        <v>1745.3138401187</v>
      </c>
      <c r="AH644" s="16">
        <v>1.30475844530534E-3</v>
      </c>
      <c r="AI644" s="16">
        <v>836114.53154561296</v>
      </c>
      <c r="AJ644" s="16">
        <v>-272429.16327800101</v>
      </c>
      <c r="AK644" s="16">
        <v>1337652.84018548</v>
      </c>
      <c r="AL644" s="16">
        <v>1337652.84018548</v>
      </c>
      <c r="AM644" s="16">
        <v>1337652.84018548</v>
      </c>
      <c r="AN644" s="16">
        <v>1337652.84018548</v>
      </c>
      <c r="AO644" s="16">
        <v>1337652.84018548</v>
      </c>
      <c r="AP644" s="16">
        <v>1337652.84018548</v>
      </c>
      <c r="AQ644" s="16">
        <v>1337652.84018548</v>
      </c>
      <c r="AR644" s="16">
        <v>1337652.84018548</v>
      </c>
      <c r="AS644" s="16">
        <v>1337652.84018548</v>
      </c>
      <c r="AT644" s="16">
        <v>1337652.84018548</v>
      </c>
      <c r="AU644" s="16">
        <v>4101195.7456140299</v>
      </c>
      <c r="AV644" s="16">
        <v>4101195.7456140299</v>
      </c>
      <c r="AW644" s="16">
        <v>4101195.7456140299</v>
      </c>
      <c r="AX644" s="16">
        <v>4101195.7456140299</v>
      </c>
      <c r="AY644" s="16">
        <v>4101195.7456140299</v>
      </c>
      <c r="AZ644" s="16">
        <v>4101195.7456140299</v>
      </c>
      <c r="BA644" s="16">
        <v>4101195.7456140299</v>
      </c>
      <c r="BB644" s="16">
        <v>4101195.7456140299</v>
      </c>
      <c r="BC644" s="16">
        <v>4101195.7456140299</v>
      </c>
      <c r="BD644" s="16">
        <v>4101195.7456140299</v>
      </c>
    </row>
    <row r="645" spans="1:56" x14ac:dyDescent="0.25">
      <c r="A645" s="16" t="s">
        <v>197</v>
      </c>
      <c r="B645" s="16">
        <v>13787</v>
      </c>
      <c r="C645" s="16">
        <v>0</v>
      </c>
      <c r="D645" s="16">
        <v>0</v>
      </c>
      <c r="E645" s="16">
        <v>0</v>
      </c>
      <c r="F645" s="16">
        <v>0</v>
      </c>
      <c r="G645" s="16">
        <v>0</v>
      </c>
      <c r="H645" s="16">
        <v>0</v>
      </c>
      <c r="I645" s="16">
        <v>0</v>
      </c>
      <c r="J645" s="16">
        <v>0</v>
      </c>
      <c r="K645" s="16">
        <v>0</v>
      </c>
      <c r="L645" s="16">
        <v>0</v>
      </c>
      <c r="M645" s="16" t="s">
        <v>797</v>
      </c>
      <c r="N645" s="16" t="s">
        <v>806</v>
      </c>
      <c r="O645" s="16" t="s">
        <v>3</v>
      </c>
      <c r="P645" s="16">
        <v>13787</v>
      </c>
      <c r="Q645" s="16">
        <v>800000</v>
      </c>
      <c r="R645" s="16">
        <v>41262.433106575998</v>
      </c>
      <c r="S645" s="16">
        <v>21843602.675438501</v>
      </c>
      <c r="T645" s="16">
        <v>11813328.9473683</v>
      </c>
      <c r="U645" s="16">
        <v>10030273.728070199</v>
      </c>
      <c r="V645" s="16">
        <v>0.459185871355756</v>
      </c>
      <c r="W645" s="16">
        <v>14259676.0077672</v>
      </c>
      <c r="X645" s="16">
        <v>5879729.6029052101</v>
      </c>
      <c r="Y645" s="16">
        <v>8379946.40486205</v>
      </c>
      <c r="Z645" s="16">
        <v>0.58766737759662102</v>
      </c>
      <c r="AA645" s="16">
        <v>11734106.1842105</v>
      </c>
      <c r="AB645" s="16">
        <v>4500316.7105263099</v>
      </c>
      <c r="AC645" s="16">
        <v>7233789.4736842001</v>
      </c>
      <c r="AD645" s="16">
        <v>0.61647554233129698</v>
      </c>
      <c r="AE645" s="16">
        <v>5727086.5644637803</v>
      </c>
      <c r="AF645" s="16">
        <v>2011609.37429406</v>
      </c>
      <c r="AG645" s="16">
        <v>3715477.19016972</v>
      </c>
      <c r="AH645" s="16">
        <v>0.64875520010890397</v>
      </c>
      <c r="AI645" s="16">
        <v>7960677.9717554701</v>
      </c>
      <c r="AJ645" s="16">
        <v>3296208.7570631402</v>
      </c>
      <c r="AK645" s="16">
        <v>5727086.5644637803</v>
      </c>
      <c r="AL645" s="16">
        <v>5727086.5644637803</v>
      </c>
      <c r="AM645" s="16">
        <v>5727086.5644637803</v>
      </c>
      <c r="AN645" s="16">
        <v>5727086.5644637803</v>
      </c>
      <c r="AO645" s="16">
        <v>5727086.5644637803</v>
      </c>
      <c r="AP645" s="16">
        <v>5727086.5644637803</v>
      </c>
      <c r="AQ645" s="16">
        <v>5727086.5644637803</v>
      </c>
      <c r="AR645" s="16">
        <v>5727086.5644637803</v>
      </c>
      <c r="AS645" s="16">
        <v>5727086.5644637803</v>
      </c>
      <c r="AT645" s="16">
        <v>5727086.5644637803</v>
      </c>
      <c r="AU645" s="16">
        <v>11734106.1842105</v>
      </c>
      <c r="AV645" s="16">
        <v>11734106.1842105</v>
      </c>
      <c r="AW645" s="16">
        <v>11734106.1842105</v>
      </c>
      <c r="AX645" s="16">
        <v>11734106.1842105</v>
      </c>
      <c r="AY645" s="16">
        <v>11734106.1842105</v>
      </c>
      <c r="AZ645" s="16">
        <v>11734106.1842105</v>
      </c>
      <c r="BA645" s="16">
        <v>11734106.1842105</v>
      </c>
      <c r="BB645" s="16">
        <v>11734106.1842105</v>
      </c>
      <c r="BC645" s="16">
        <v>11734106.1842105</v>
      </c>
      <c r="BD645" s="16">
        <v>11734106.1842105</v>
      </c>
    </row>
    <row r="646" spans="1:56" x14ac:dyDescent="0.25">
      <c r="A646" s="16" t="s">
        <v>297</v>
      </c>
      <c r="B646" s="16">
        <v>13793</v>
      </c>
      <c r="C646" s="16">
        <v>0</v>
      </c>
      <c r="D646" s="16">
        <v>0</v>
      </c>
      <c r="E646" s="16">
        <v>0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 t="s">
        <v>797</v>
      </c>
      <c r="N646" s="16" t="s">
        <v>806</v>
      </c>
      <c r="O646" s="16" t="s">
        <v>3</v>
      </c>
      <c r="P646" s="16">
        <v>13793</v>
      </c>
      <c r="Q646" s="16">
        <v>800000</v>
      </c>
      <c r="R646" s="16">
        <v>61893.649659863899</v>
      </c>
      <c r="S646" s="16">
        <v>9292410.2192982398</v>
      </c>
      <c r="T646" s="16">
        <v>4356079.2982456097</v>
      </c>
      <c r="U646" s="16">
        <v>4936330.9210526198</v>
      </c>
      <c r="V646" s="16">
        <v>0.53122180409136199</v>
      </c>
      <c r="W646" s="16">
        <v>5662001.4286214104</v>
      </c>
      <c r="X646" s="16">
        <v>1686402.7370301599</v>
      </c>
      <c r="Y646" s="16">
        <v>3975598.6915912498</v>
      </c>
      <c r="Z646" s="16">
        <v>0.70215430739642704</v>
      </c>
      <c r="AA646" s="16">
        <v>2250189.5614034999</v>
      </c>
      <c r="AB646" s="16">
        <v>849942.06140350795</v>
      </c>
      <c r="AC646" s="16">
        <v>1400247.5</v>
      </c>
      <c r="AD646" s="16">
        <v>0.62227979545270995</v>
      </c>
      <c r="AE646" s="16">
        <v>1350280.36893625</v>
      </c>
      <c r="AF646" s="16">
        <v>331041.93143784301</v>
      </c>
      <c r="AG646" s="16">
        <v>1019238.43749841</v>
      </c>
      <c r="AH646" s="16">
        <v>0.75483467059612397</v>
      </c>
      <c r="AI646" s="16">
        <v>3348433.0419313801</v>
      </c>
      <c r="AJ646" s="16">
        <v>392072.78783854598</v>
      </c>
      <c r="AK646" s="16">
        <v>1350280.36893625</v>
      </c>
      <c r="AL646" s="16">
        <v>1350280.36893625</v>
      </c>
      <c r="AM646" s="16">
        <v>1350280.36893625</v>
      </c>
      <c r="AN646" s="16">
        <v>1350280.36893625</v>
      </c>
      <c r="AO646" s="16">
        <v>1350280.36893625</v>
      </c>
      <c r="AP646" s="16">
        <v>1350280.36893625</v>
      </c>
      <c r="AQ646" s="16">
        <v>1350280.36893625</v>
      </c>
      <c r="AR646" s="16">
        <v>1350280.36893625</v>
      </c>
      <c r="AS646" s="16">
        <v>1350280.36893625</v>
      </c>
      <c r="AT646" s="16">
        <v>1350280.36893625</v>
      </c>
      <c r="AU646" s="16">
        <v>2250189.5614034999</v>
      </c>
      <c r="AV646" s="16">
        <v>2250189.5614034999</v>
      </c>
      <c r="AW646" s="16">
        <v>2250189.5614034999</v>
      </c>
      <c r="AX646" s="16">
        <v>2250189.5614034999</v>
      </c>
      <c r="AY646" s="16">
        <v>2250189.5614034999</v>
      </c>
      <c r="AZ646" s="16">
        <v>2250189.5614034999</v>
      </c>
      <c r="BA646" s="16">
        <v>2250189.5614034999</v>
      </c>
      <c r="BB646" s="16">
        <v>2250189.5614034999</v>
      </c>
      <c r="BC646" s="16">
        <v>2250189.5614034999</v>
      </c>
      <c r="BD646" s="16">
        <v>2250189.5614034999</v>
      </c>
    </row>
    <row r="647" spans="1:56" x14ac:dyDescent="0.25">
      <c r="A647" s="16" t="s">
        <v>137</v>
      </c>
      <c r="B647" s="16">
        <v>13808</v>
      </c>
      <c r="C647" s="16">
        <v>0</v>
      </c>
      <c r="D647" s="16">
        <v>0</v>
      </c>
      <c r="E647" s="16">
        <v>0</v>
      </c>
      <c r="F647" s="16">
        <v>0</v>
      </c>
      <c r="G647" s="16">
        <v>0</v>
      </c>
      <c r="H647" s="16">
        <v>0</v>
      </c>
      <c r="I647" s="16">
        <v>0</v>
      </c>
      <c r="J647" s="16">
        <v>0</v>
      </c>
      <c r="K647" s="16">
        <v>0</v>
      </c>
      <c r="L647" s="16">
        <v>0</v>
      </c>
      <c r="M647" s="16" t="s">
        <v>797</v>
      </c>
      <c r="N647" s="16" t="s">
        <v>806</v>
      </c>
      <c r="O647" s="16" t="s">
        <v>3</v>
      </c>
      <c r="P647" s="16">
        <v>13808</v>
      </c>
      <c r="Q647" s="16">
        <v>800000</v>
      </c>
      <c r="R647" s="16">
        <v>76898.170789527998</v>
      </c>
      <c r="S647" s="16">
        <v>77695348.728070095</v>
      </c>
      <c r="T647" s="16">
        <v>35221651.666666597</v>
      </c>
      <c r="U647" s="16">
        <v>42473697.061403401</v>
      </c>
      <c r="V647" s="16">
        <v>0.54666975252353001</v>
      </c>
      <c r="W647" s="16">
        <v>39854569.004684404</v>
      </c>
      <c r="X647" s="16">
        <v>12940865.717385899</v>
      </c>
      <c r="Y647" s="16">
        <v>26913703.2872984</v>
      </c>
      <c r="Z647" s="16">
        <v>0.675297813009471</v>
      </c>
      <c r="AA647" s="16">
        <v>52887322.105263099</v>
      </c>
      <c r="AB647" s="16">
        <v>19057645.921052601</v>
      </c>
      <c r="AC647" s="16">
        <v>33829676.184210502</v>
      </c>
      <c r="AD647" s="16">
        <v>0.63965568377385995</v>
      </c>
      <c r="AE647" s="16">
        <v>20896709.749366399</v>
      </c>
      <c r="AF647" s="16">
        <v>6809073.1650475301</v>
      </c>
      <c r="AG647" s="16">
        <v>14087636.5843189</v>
      </c>
      <c r="AH647" s="16">
        <v>0.67415572849912497</v>
      </c>
      <c r="AI647" s="16">
        <v>26136287.116508901</v>
      </c>
      <c r="AJ647" s="16">
        <v>13310220.4135294</v>
      </c>
      <c r="AK647" s="16">
        <v>20896709.749366399</v>
      </c>
      <c r="AL647" s="16">
        <v>20896709.749366399</v>
      </c>
      <c r="AM647" s="16">
        <v>20896709.749366399</v>
      </c>
      <c r="AN647" s="16">
        <v>20896709.749366399</v>
      </c>
      <c r="AO647" s="16">
        <v>20896709.749366399</v>
      </c>
      <c r="AP647" s="16">
        <v>20896709.749366399</v>
      </c>
      <c r="AQ647" s="16">
        <v>20896709.749366399</v>
      </c>
      <c r="AR647" s="16">
        <v>20896709.749366399</v>
      </c>
      <c r="AS647" s="16">
        <v>20896709.749366399</v>
      </c>
      <c r="AT647" s="16">
        <v>20896709.749366399</v>
      </c>
      <c r="AU647" s="16">
        <v>52887322.105263099</v>
      </c>
      <c r="AV647" s="16">
        <v>52887322.105263099</v>
      </c>
      <c r="AW647" s="16">
        <v>52887322.105263099</v>
      </c>
      <c r="AX647" s="16">
        <v>52887322.105263099</v>
      </c>
      <c r="AY647" s="16">
        <v>52887322.105263099</v>
      </c>
      <c r="AZ647" s="16">
        <v>52887322.105263099</v>
      </c>
      <c r="BA647" s="16">
        <v>52887322.105263099</v>
      </c>
      <c r="BB647" s="16">
        <v>52887322.105263099</v>
      </c>
      <c r="BC647" s="16">
        <v>52887322.105263099</v>
      </c>
      <c r="BD647" s="16">
        <v>52887322.105263099</v>
      </c>
    </row>
    <row r="648" spans="1:56" x14ac:dyDescent="0.25">
      <c r="A648" s="16" t="s">
        <v>849</v>
      </c>
      <c r="B648" s="16">
        <v>13819</v>
      </c>
      <c r="C648" s="16">
        <v>0</v>
      </c>
      <c r="D648" s="16">
        <v>0</v>
      </c>
      <c r="E648" s="16">
        <v>0</v>
      </c>
      <c r="F648" s="16">
        <v>0</v>
      </c>
      <c r="G648" s="16">
        <v>0</v>
      </c>
      <c r="H648" s="16">
        <v>0</v>
      </c>
      <c r="I648" s="16">
        <v>0</v>
      </c>
      <c r="J648" s="16">
        <v>0</v>
      </c>
      <c r="K648" s="16">
        <v>0</v>
      </c>
      <c r="L648" s="16">
        <v>0</v>
      </c>
      <c r="M648" s="16" t="s">
        <v>797</v>
      </c>
      <c r="N648" s="16" t="s">
        <v>806</v>
      </c>
      <c r="O648" s="16" t="s">
        <v>3</v>
      </c>
      <c r="P648" s="16">
        <v>13819</v>
      </c>
      <c r="Q648" s="16">
        <v>800000</v>
      </c>
      <c r="R648" s="16">
        <v>28133.477118120001</v>
      </c>
      <c r="S648" s="16">
        <v>5915.6578947368398</v>
      </c>
      <c r="T648" s="16">
        <v>5915.6578947368398</v>
      </c>
      <c r="U648" s="16">
        <v>0</v>
      </c>
      <c r="V648" s="16">
        <v>0</v>
      </c>
      <c r="W648" s="16">
        <v>100708.337194805</v>
      </c>
      <c r="X648" s="16">
        <v>100708.337194805</v>
      </c>
      <c r="Y648" s="16">
        <v>0</v>
      </c>
      <c r="Z648" s="16">
        <v>0</v>
      </c>
      <c r="AA648" s="16">
        <v>0</v>
      </c>
      <c r="AB648" s="16">
        <v>0</v>
      </c>
      <c r="AC648" s="16">
        <v>0</v>
      </c>
      <c r="AD648" s="16">
        <v>0</v>
      </c>
      <c r="AE648" s="16">
        <v>0</v>
      </c>
      <c r="AF648" s="16">
        <v>0</v>
      </c>
      <c r="AG648" s="16">
        <v>0</v>
      </c>
      <c r="AH648" s="16">
        <v>0</v>
      </c>
      <c r="AI648" s="16">
        <v>-137693.47711812</v>
      </c>
      <c r="AJ648" s="16">
        <v>-137693.47711812</v>
      </c>
      <c r="AK648" s="16">
        <v>0</v>
      </c>
      <c r="AL648" s="16">
        <v>0</v>
      </c>
      <c r="AM648" s="16">
        <v>0</v>
      </c>
      <c r="AN648" s="16">
        <v>0</v>
      </c>
      <c r="AO648" s="16">
        <v>0</v>
      </c>
      <c r="AP648" s="16">
        <v>0</v>
      </c>
      <c r="AQ648" s="16">
        <v>0</v>
      </c>
      <c r="AR648" s="16">
        <v>0</v>
      </c>
      <c r="AS648" s="16">
        <v>0</v>
      </c>
      <c r="AT648" s="16">
        <v>0</v>
      </c>
      <c r="AU648" s="16">
        <v>0</v>
      </c>
      <c r="AV648" s="16">
        <v>0</v>
      </c>
      <c r="AW648" s="16">
        <v>0</v>
      </c>
      <c r="AX648" s="16">
        <v>0</v>
      </c>
      <c r="AY648" s="16">
        <v>0</v>
      </c>
      <c r="AZ648" s="16">
        <v>0</v>
      </c>
      <c r="BA648" s="16">
        <v>0</v>
      </c>
      <c r="BB648" s="16">
        <v>0</v>
      </c>
      <c r="BC648" s="16">
        <v>0</v>
      </c>
      <c r="BD648" s="16">
        <v>0</v>
      </c>
    </row>
    <row r="649" spans="1:56" x14ac:dyDescent="0.25">
      <c r="A649" s="16" t="s">
        <v>738</v>
      </c>
      <c r="B649" s="16">
        <v>13820</v>
      </c>
      <c r="C649" s="16">
        <v>0</v>
      </c>
      <c r="D649" s="16">
        <v>0</v>
      </c>
      <c r="E649" s="16">
        <v>0</v>
      </c>
      <c r="F649" s="16">
        <v>0</v>
      </c>
      <c r="G649" s="16">
        <v>0</v>
      </c>
      <c r="H649" s="16">
        <v>0</v>
      </c>
      <c r="I649" s="16">
        <v>0</v>
      </c>
      <c r="J649" s="16">
        <v>0</v>
      </c>
      <c r="K649" s="16">
        <v>0</v>
      </c>
      <c r="L649" s="16">
        <v>0</v>
      </c>
      <c r="M649" s="16" t="s">
        <v>797</v>
      </c>
      <c r="N649" s="16" t="s">
        <v>806</v>
      </c>
      <c r="O649" s="16" t="s">
        <v>3</v>
      </c>
      <c r="P649" s="16">
        <v>13820</v>
      </c>
      <c r="Q649" s="16">
        <v>800000</v>
      </c>
      <c r="R649" s="16">
        <v>28133.477118120001</v>
      </c>
      <c r="S649" s="16">
        <v>97978.157894736796</v>
      </c>
      <c r="T649" s="16">
        <v>97978.157894736796</v>
      </c>
      <c r="U649" s="16">
        <v>0</v>
      </c>
      <c r="V649" s="16">
        <v>0</v>
      </c>
      <c r="W649" s="16">
        <v>25423.527061616402</v>
      </c>
      <c r="X649" s="16">
        <v>25423.527061616402</v>
      </c>
      <c r="Y649" s="16">
        <v>0</v>
      </c>
      <c r="Z649" s="16">
        <v>0</v>
      </c>
      <c r="AA649" s="16">
        <v>7565.78947368421</v>
      </c>
      <c r="AB649" s="16">
        <v>7565.78947368421</v>
      </c>
      <c r="AC649" s="16">
        <v>0</v>
      </c>
      <c r="AD649" s="16">
        <v>0</v>
      </c>
      <c r="AE649" s="16">
        <v>110.331569420286</v>
      </c>
      <c r="AF649" s="16">
        <v>110.331569420286</v>
      </c>
      <c r="AG649" s="16">
        <v>0</v>
      </c>
      <c r="AH649" s="16">
        <v>0</v>
      </c>
      <c r="AI649" s="16">
        <v>-137693.47711812</v>
      </c>
      <c r="AJ649" s="16">
        <v>-137693.47711812</v>
      </c>
      <c r="AK649" s="16">
        <v>110.331569420286</v>
      </c>
      <c r="AL649" s="16">
        <v>110.331569420286</v>
      </c>
      <c r="AM649" s="16">
        <v>110.331569420286</v>
      </c>
      <c r="AN649" s="16">
        <v>110.331569420286</v>
      </c>
      <c r="AO649" s="16">
        <v>110.331569420286</v>
      </c>
      <c r="AP649" s="16">
        <v>110.331569420286</v>
      </c>
      <c r="AQ649" s="16">
        <v>110.331569420286</v>
      </c>
      <c r="AR649" s="16">
        <v>110.331569420286</v>
      </c>
      <c r="AS649" s="16">
        <v>110.331569420286</v>
      </c>
      <c r="AT649" s="16">
        <v>110.331569420286</v>
      </c>
      <c r="AU649" s="16">
        <v>7565.78947368421</v>
      </c>
      <c r="AV649" s="16">
        <v>7565.78947368421</v>
      </c>
      <c r="AW649" s="16">
        <v>7565.78947368421</v>
      </c>
      <c r="AX649" s="16">
        <v>7565.78947368421</v>
      </c>
      <c r="AY649" s="16">
        <v>7565.78947368421</v>
      </c>
      <c r="AZ649" s="16">
        <v>7565.78947368421</v>
      </c>
      <c r="BA649" s="16">
        <v>7565.78947368421</v>
      </c>
      <c r="BB649" s="16">
        <v>7565.78947368421</v>
      </c>
      <c r="BC649" s="16">
        <v>7565.78947368421</v>
      </c>
      <c r="BD649" s="16">
        <v>7565.78947368421</v>
      </c>
    </row>
    <row r="650" spans="1:56" x14ac:dyDescent="0.25">
      <c r="A650" s="16" t="s">
        <v>469</v>
      </c>
      <c r="B650" s="16">
        <v>13825</v>
      </c>
      <c r="C650" s="16">
        <v>0</v>
      </c>
      <c r="D650" s="16">
        <v>0</v>
      </c>
      <c r="E650" s="16">
        <v>0</v>
      </c>
      <c r="F650" s="16">
        <v>0</v>
      </c>
      <c r="G650" s="16">
        <v>0</v>
      </c>
      <c r="H650" s="16">
        <v>0</v>
      </c>
      <c r="I650" s="16">
        <v>0</v>
      </c>
      <c r="J650" s="16">
        <v>0</v>
      </c>
      <c r="K650" s="16">
        <v>0</v>
      </c>
      <c r="L650" s="16">
        <v>0</v>
      </c>
      <c r="M650" s="16" t="s">
        <v>797</v>
      </c>
      <c r="N650" s="16" t="s">
        <v>806</v>
      </c>
      <c r="O650" s="16" t="s">
        <v>3</v>
      </c>
      <c r="P650" s="16">
        <v>13825</v>
      </c>
      <c r="Q650" s="16">
        <v>800000</v>
      </c>
      <c r="R650" s="16">
        <v>56266.954236239901</v>
      </c>
      <c r="S650" s="16">
        <v>5232453.3771929797</v>
      </c>
      <c r="T650" s="16">
        <v>3333673.68421053</v>
      </c>
      <c r="U650" s="16">
        <v>1898779.6929824499</v>
      </c>
      <c r="V650" s="16">
        <v>0.36288516229476198</v>
      </c>
      <c r="W650" s="16">
        <v>3886110.6151338699</v>
      </c>
      <c r="X650" s="16">
        <v>1525048.31046296</v>
      </c>
      <c r="Y650" s="16">
        <v>2361062.3046709001</v>
      </c>
      <c r="Z650" s="16">
        <v>0.60756435894441596</v>
      </c>
      <c r="AA650" s="16">
        <v>294638.94736842101</v>
      </c>
      <c r="AB650" s="16">
        <v>276686.31578947301</v>
      </c>
      <c r="AC650" s="16">
        <v>17952.631578947301</v>
      </c>
      <c r="AD650" s="16">
        <v>6.09309520662219E-2</v>
      </c>
      <c r="AE650" s="16">
        <v>369884.14129606303</v>
      </c>
      <c r="AF650" s="16">
        <v>234738.16645517899</v>
      </c>
      <c r="AG650" s="16">
        <v>135145.97484088299</v>
      </c>
      <c r="AH650" s="16">
        <v>0.36537380155671301</v>
      </c>
      <c r="AI650" s="16">
        <v>1788648.35043466</v>
      </c>
      <c r="AJ650" s="16">
        <v>-437267.97939535597</v>
      </c>
      <c r="AK650" s="16">
        <v>369884.14129606303</v>
      </c>
      <c r="AL650" s="16">
        <v>369884.14129606303</v>
      </c>
      <c r="AM650" s="16">
        <v>369884.14129606303</v>
      </c>
      <c r="AN650" s="16">
        <v>369884.14129606303</v>
      </c>
      <c r="AO650" s="16">
        <v>369884.14129606303</v>
      </c>
      <c r="AP650" s="16">
        <v>369884.14129606303</v>
      </c>
      <c r="AQ650" s="16">
        <v>369884.14129606303</v>
      </c>
      <c r="AR650" s="16">
        <v>369884.14129606303</v>
      </c>
      <c r="AS650" s="16">
        <v>369884.14129606303</v>
      </c>
      <c r="AT650" s="16">
        <v>369884.14129606303</v>
      </c>
      <c r="AU650" s="16">
        <v>294638.94736842101</v>
      </c>
      <c r="AV650" s="16">
        <v>294638.94736842101</v>
      </c>
      <c r="AW650" s="16">
        <v>294638.94736842101</v>
      </c>
      <c r="AX650" s="16">
        <v>294638.94736842101</v>
      </c>
      <c r="AY650" s="16">
        <v>294638.94736842101</v>
      </c>
      <c r="AZ650" s="16">
        <v>294638.94736842101</v>
      </c>
      <c r="BA650" s="16">
        <v>294638.94736842101</v>
      </c>
      <c r="BB650" s="16">
        <v>294638.94736842101</v>
      </c>
      <c r="BC650" s="16">
        <v>294638.94736842101</v>
      </c>
      <c r="BD650" s="16">
        <v>294638.94736842101</v>
      </c>
    </row>
    <row r="651" spans="1:56" x14ac:dyDescent="0.25">
      <c r="A651" s="16" t="s">
        <v>234</v>
      </c>
      <c r="B651" s="16">
        <v>13826</v>
      </c>
      <c r="C651" s="16">
        <v>0</v>
      </c>
      <c r="D651" s="16">
        <v>0</v>
      </c>
      <c r="E651" s="16">
        <v>0</v>
      </c>
      <c r="F651" s="16">
        <v>0</v>
      </c>
      <c r="G651" s="16">
        <v>0</v>
      </c>
      <c r="H651" s="16">
        <v>0</v>
      </c>
      <c r="I651" s="16">
        <v>0</v>
      </c>
      <c r="J651" s="16">
        <v>0</v>
      </c>
      <c r="K651" s="16">
        <v>0</v>
      </c>
      <c r="L651" s="16">
        <v>0</v>
      </c>
      <c r="M651" s="16" t="s">
        <v>797</v>
      </c>
      <c r="N651" s="16" t="s">
        <v>806</v>
      </c>
      <c r="O651" s="16" t="s">
        <v>3</v>
      </c>
      <c r="P651" s="16">
        <v>13826</v>
      </c>
      <c r="Q651" s="16">
        <v>800000</v>
      </c>
      <c r="R651" s="16">
        <v>65644.7799422799</v>
      </c>
      <c r="S651" s="16">
        <v>15191771.666666601</v>
      </c>
      <c r="T651" s="16">
        <v>4894357.5877192896</v>
      </c>
      <c r="U651" s="16">
        <v>10297414.0789473</v>
      </c>
      <c r="V651" s="16">
        <v>0.67782838663522305</v>
      </c>
      <c r="W651" s="16">
        <v>12921596.7935395</v>
      </c>
      <c r="X651" s="16">
        <v>2644558.9740164499</v>
      </c>
      <c r="Y651" s="16">
        <v>10277037.8195231</v>
      </c>
      <c r="Z651" s="16">
        <v>0.79533806724733402</v>
      </c>
      <c r="AA651" s="16">
        <v>7098064.4298245599</v>
      </c>
      <c r="AB651" s="16">
        <v>1597544.4298245599</v>
      </c>
      <c r="AC651" s="16">
        <v>5500520</v>
      </c>
      <c r="AD651" s="16">
        <v>0.77493238535395303</v>
      </c>
      <c r="AE651" s="16">
        <v>5325320.4194107195</v>
      </c>
      <c r="AF651" s="16">
        <v>826792.48875419598</v>
      </c>
      <c r="AG651" s="16">
        <v>4498527.9306565197</v>
      </c>
      <c r="AH651" s="16">
        <v>0.84474314714649801</v>
      </c>
      <c r="AI651" s="16">
        <v>9610283.0395808499</v>
      </c>
      <c r="AJ651" s="16">
        <v>3831773.15071424</v>
      </c>
      <c r="AK651" s="16">
        <v>5325320.4194107195</v>
      </c>
      <c r="AL651" s="16">
        <v>5325320.4194107195</v>
      </c>
      <c r="AM651" s="16">
        <v>5325320.4194107195</v>
      </c>
      <c r="AN651" s="16">
        <v>5325320.4194107195</v>
      </c>
      <c r="AO651" s="16">
        <v>5325320.4194107195</v>
      </c>
      <c r="AP651" s="16">
        <v>5325320.4194107195</v>
      </c>
      <c r="AQ651" s="16">
        <v>5325320.4194107195</v>
      </c>
      <c r="AR651" s="16">
        <v>5325320.4194107195</v>
      </c>
      <c r="AS651" s="16">
        <v>5325320.4194107195</v>
      </c>
      <c r="AT651" s="16">
        <v>5325320.4194107195</v>
      </c>
      <c r="AU651" s="16">
        <v>7098064.4298245599</v>
      </c>
      <c r="AV651" s="16">
        <v>7098064.4298245599</v>
      </c>
      <c r="AW651" s="16">
        <v>7098064.4298245599</v>
      </c>
      <c r="AX651" s="16">
        <v>7098064.4298245599</v>
      </c>
      <c r="AY651" s="16">
        <v>7098064.4298245599</v>
      </c>
      <c r="AZ651" s="16">
        <v>7098064.4298245599</v>
      </c>
      <c r="BA651" s="16">
        <v>7098064.4298245599</v>
      </c>
      <c r="BB651" s="16">
        <v>7098064.4298245599</v>
      </c>
      <c r="BC651" s="16">
        <v>7098064.4298245599</v>
      </c>
      <c r="BD651" s="16">
        <v>7098064.4298245599</v>
      </c>
    </row>
    <row r="652" spans="1:56" x14ac:dyDescent="0.25">
      <c r="A652" s="16" t="s">
        <v>442</v>
      </c>
      <c r="B652" s="16">
        <v>13828</v>
      </c>
      <c r="C652" s="16">
        <v>0</v>
      </c>
      <c r="D652" s="16">
        <v>0</v>
      </c>
      <c r="E652" s="16">
        <v>0</v>
      </c>
      <c r="F652" s="16">
        <v>0</v>
      </c>
      <c r="G652" s="16">
        <v>0</v>
      </c>
      <c r="H652" s="16">
        <v>0</v>
      </c>
      <c r="I652" s="16">
        <v>0</v>
      </c>
      <c r="J652" s="16">
        <v>0</v>
      </c>
      <c r="K652" s="16">
        <v>0</v>
      </c>
      <c r="L652" s="16">
        <v>0</v>
      </c>
      <c r="M652" s="16" t="s">
        <v>797</v>
      </c>
      <c r="N652" s="16" t="s">
        <v>806</v>
      </c>
      <c r="O652" s="16" t="s">
        <v>3</v>
      </c>
      <c r="P652" s="16">
        <v>13828</v>
      </c>
      <c r="Q652" s="16">
        <v>800000</v>
      </c>
      <c r="R652" s="16">
        <v>48764.693671407898</v>
      </c>
      <c r="S652" s="16">
        <v>3792496.31578947</v>
      </c>
      <c r="T652" s="16">
        <v>2807343.2456140299</v>
      </c>
      <c r="U652" s="16">
        <v>985153.07017543702</v>
      </c>
      <c r="V652" s="16">
        <v>0.25976375140403002</v>
      </c>
      <c r="W652" s="16">
        <v>4122988.3729245998</v>
      </c>
      <c r="X652" s="16">
        <v>1606783.8683247</v>
      </c>
      <c r="Y652" s="16">
        <v>2516204.5045999</v>
      </c>
      <c r="Z652" s="16">
        <v>0.61028658754500797</v>
      </c>
      <c r="AA652" s="16">
        <v>1039500.9210526299</v>
      </c>
      <c r="AB652" s="16">
        <v>976338.28947368404</v>
      </c>
      <c r="AC652" s="16">
        <v>63162.631578947097</v>
      </c>
      <c r="AD652" s="16">
        <v>6.0762458502669398E-2</v>
      </c>
      <c r="AE652" s="16">
        <v>512965.537762294</v>
      </c>
      <c r="AF652" s="16">
        <v>312833.397495488</v>
      </c>
      <c r="AG652" s="16">
        <v>200132.140266806</v>
      </c>
      <c r="AH652" s="16">
        <v>0.39014734038438698</v>
      </c>
      <c r="AI652" s="16">
        <v>2018143.81092849</v>
      </c>
      <c r="AJ652" s="16">
        <v>-297928.55340460199</v>
      </c>
      <c r="AK652" s="16">
        <v>512965.537762294</v>
      </c>
      <c r="AL652" s="16">
        <v>512965.537762294</v>
      </c>
      <c r="AM652" s="16">
        <v>512965.537762294</v>
      </c>
      <c r="AN652" s="16">
        <v>512965.537762294</v>
      </c>
      <c r="AO652" s="16">
        <v>512965.537762294</v>
      </c>
      <c r="AP652" s="16">
        <v>512965.537762294</v>
      </c>
      <c r="AQ652" s="16">
        <v>512965.537762294</v>
      </c>
      <c r="AR652" s="16">
        <v>512965.537762294</v>
      </c>
      <c r="AS652" s="16">
        <v>512965.537762294</v>
      </c>
      <c r="AT652" s="16">
        <v>512965.537762294</v>
      </c>
      <c r="AU652" s="16">
        <v>1039500.9210526299</v>
      </c>
      <c r="AV652" s="16">
        <v>1039500.9210526299</v>
      </c>
      <c r="AW652" s="16">
        <v>1039500.9210526299</v>
      </c>
      <c r="AX652" s="16">
        <v>1039500.9210526299</v>
      </c>
      <c r="AY652" s="16">
        <v>1039500.9210526299</v>
      </c>
      <c r="AZ652" s="16">
        <v>1039500.9210526299</v>
      </c>
      <c r="BA652" s="16">
        <v>1039500.9210526299</v>
      </c>
      <c r="BB652" s="16">
        <v>1039500.9210526299</v>
      </c>
      <c r="BC652" s="16">
        <v>1039500.9210526299</v>
      </c>
      <c r="BD652" s="16">
        <v>1039500.9210526299</v>
      </c>
    </row>
    <row r="653" spans="1:56" x14ac:dyDescent="0.25">
      <c r="A653" s="16" t="s">
        <v>256</v>
      </c>
      <c r="B653" s="16">
        <v>13830</v>
      </c>
      <c r="C653" s="16">
        <v>0</v>
      </c>
      <c r="D653" s="16">
        <v>0</v>
      </c>
      <c r="E653" s="16">
        <v>0</v>
      </c>
      <c r="F653" s="16">
        <v>0</v>
      </c>
      <c r="G653" s="16">
        <v>0</v>
      </c>
      <c r="H653" s="16">
        <v>0</v>
      </c>
      <c r="I653" s="16">
        <v>0</v>
      </c>
      <c r="J653" s="16">
        <v>0</v>
      </c>
      <c r="K653" s="16">
        <v>0</v>
      </c>
      <c r="L653" s="16">
        <v>0</v>
      </c>
      <c r="M653" s="16" t="s">
        <v>797</v>
      </c>
      <c r="N653" s="16" t="s">
        <v>806</v>
      </c>
      <c r="O653" s="16" t="s">
        <v>3</v>
      </c>
      <c r="P653" s="16">
        <v>13830</v>
      </c>
      <c r="Q653" s="16">
        <v>800000</v>
      </c>
      <c r="R653" s="16">
        <v>28133.477118120001</v>
      </c>
      <c r="S653" s="16">
        <v>14394913.8157894</v>
      </c>
      <c r="T653" s="16">
        <v>9657358.8157894704</v>
      </c>
      <c r="U653" s="16">
        <v>4737555</v>
      </c>
      <c r="V653" s="16">
        <v>0.32911312013577199</v>
      </c>
      <c r="W653" s="16">
        <v>7869044.0029418804</v>
      </c>
      <c r="X653" s="16">
        <v>4299823.7645893302</v>
      </c>
      <c r="Y653" s="16">
        <v>3569220.2383525399</v>
      </c>
      <c r="Z653" s="16">
        <v>0.45357736429204998</v>
      </c>
      <c r="AA653" s="16">
        <v>8951453.7719298191</v>
      </c>
      <c r="AB653" s="16">
        <v>5351757.5877192896</v>
      </c>
      <c r="AC653" s="16">
        <v>3599696.1842105198</v>
      </c>
      <c r="AD653" s="16">
        <v>0.402135371072186</v>
      </c>
      <c r="AE653" s="16">
        <v>3897618.0211420599</v>
      </c>
      <c r="AF653" s="16">
        <v>2085544.26652077</v>
      </c>
      <c r="AG653" s="16">
        <v>1812073.7546212899</v>
      </c>
      <c r="AH653" s="16">
        <v>0.46491825129911601</v>
      </c>
      <c r="AI653" s="16">
        <v>3319333.7612344199</v>
      </c>
      <c r="AJ653" s="16">
        <v>1562187.2775031701</v>
      </c>
      <c r="AK653" s="16">
        <v>3897618.0211420599</v>
      </c>
      <c r="AL653" s="16">
        <v>3897618.0211420599</v>
      </c>
      <c r="AM653" s="16">
        <v>3897618.0211420599</v>
      </c>
      <c r="AN653" s="16">
        <v>3897618.0211420599</v>
      </c>
      <c r="AO653" s="16">
        <v>3897618.0211420599</v>
      </c>
      <c r="AP653" s="16">
        <v>3897618.0211420599</v>
      </c>
      <c r="AQ653" s="16">
        <v>3897618.0211420599</v>
      </c>
      <c r="AR653" s="16">
        <v>3897618.0211420599</v>
      </c>
      <c r="AS653" s="16">
        <v>3897618.0211420599</v>
      </c>
      <c r="AT653" s="16">
        <v>3897618.0211420599</v>
      </c>
      <c r="AU653" s="16">
        <v>8951453.7719298191</v>
      </c>
      <c r="AV653" s="16">
        <v>8951453.7719298191</v>
      </c>
      <c r="AW653" s="16">
        <v>8951453.7719298191</v>
      </c>
      <c r="AX653" s="16">
        <v>8951453.7719298191</v>
      </c>
      <c r="AY653" s="16">
        <v>8951453.7719298191</v>
      </c>
      <c r="AZ653" s="16">
        <v>8951453.7719298191</v>
      </c>
      <c r="BA653" s="16">
        <v>8951453.7719298191</v>
      </c>
      <c r="BB653" s="16">
        <v>8951453.7719298191</v>
      </c>
      <c r="BC653" s="16">
        <v>8951453.7719298191</v>
      </c>
      <c r="BD653" s="16">
        <v>8951453.7719298191</v>
      </c>
    </row>
    <row r="654" spans="1:56" x14ac:dyDescent="0.25">
      <c r="A654" s="16" t="s">
        <v>489</v>
      </c>
      <c r="B654" s="16">
        <v>13831</v>
      </c>
      <c r="C654" s="16">
        <v>0</v>
      </c>
      <c r="D654" s="16">
        <v>0</v>
      </c>
      <c r="E654" s="16">
        <v>0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 t="s">
        <v>797</v>
      </c>
      <c r="N654" s="16" t="s">
        <v>806</v>
      </c>
      <c r="O654" s="16" t="s">
        <v>3</v>
      </c>
      <c r="P654" s="16">
        <v>13831</v>
      </c>
      <c r="Q654" s="16">
        <v>800000</v>
      </c>
      <c r="R654" s="16">
        <v>48764.693671407898</v>
      </c>
      <c r="S654" s="16">
        <v>4141926.7105263099</v>
      </c>
      <c r="T654" s="16">
        <v>2961353.1140350802</v>
      </c>
      <c r="U654" s="16">
        <v>1180573.5964912199</v>
      </c>
      <c r="V654" s="16">
        <v>0.285030054609829</v>
      </c>
      <c r="W654" s="16">
        <v>2608601.6042605801</v>
      </c>
      <c r="X654" s="16">
        <v>995388.92879636504</v>
      </c>
      <c r="Y654" s="16">
        <v>1613212.6754642101</v>
      </c>
      <c r="Z654" s="16">
        <v>0.61842048737123501</v>
      </c>
      <c r="AA654" s="16">
        <v>87821.052631578903</v>
      </c>
      <c r="AB654" s="16">
        <v>24868.4210526315</v>
      </c>
      <c r="AC654" s="16">
        <v>62952.631578947301</v>
      </c>
      <c r="AD654" s="16">
        <v>0.71682847896440105</v>
      </c>
      <c r="AE654" s="16">
        <v>146913.30246554999</v>
      </c>
      <c r="AF654" s="16">
        <v>41601.663319533</v>
      </c>
      <c r="AG654" s="16">
        <v>105311.639146017</v>
      </c>
      <c r="AH654" s="16">
        <v>0.71682847896440105</v>
      </c>
      <c r="AI654" s="16">
        <v>1117467.9817927999</v>
      </c>
      <c r="AJ654" s="16">
        <v>-390433.05452538998</v>
      </c>
      <c r="AK654" s="16">
        <v>146913.30246554999</v>
      </c>
      <c r="AL654" s="16">
        <v>146913.30246554999</v>
      </c>
      <c r="AM654" s="16">
        <v>146913.30246554999</v>
      </c>
      <c r="AN654" s="16">
        <v>146913.30246554999</v>
      </c>
      <c r="AO654" s="16">
        <v>146913.30246554999</v>
      </c>
      <c r="AP654" s="16">
        <v>146913.30246554999</v>
      </c>
      <c r="AQ654" s="16">
        <v>146913.30246554999</v>
      </c>
      <c r="AR654" s="16">
        <v>146913.30246554999</v>
      </c>
      <c r="AS654" s="16">
        <v>146913.30246554999</v>
      </c>
      <c r="AT654" s="16">
        <v>146913.30246554999</v>
      </c>
      <c r="AU654" s="16">
        <v>87821.052631578903</v>
      </c>
      <c r="AV654" s="16">
        <v>87821.052631578903</v>
      </c>
      <c r="AW654" s="16">
        <v>87821.052631578903</v>
      </c>
      <c r="AX654" s="16">
        <v>87821.052631578903</v>
      </c>
      <c r="AY654" s="16">
        <v>87821.052631578903</v>
      </c>
      <c r="AZ654" s="16">
        <v>87821.052631578903</v>
      </c>
      <c r="BA654" s="16">
        <v>87821.052631578903</v>
      </c>
      <c r="BB654" s="16">
        <v>87821.052631578903</v>
      </c>
      <c r="BC654" s="16">
        <v>87821.052631578903</v>
      </c>
      <c r="BD654" s="16">
        <v>87821.052631578903</v>
      </c>
    </row>
    <row r="655" spans="1:56" x14ac:dyDescent="0.25">
      <c r="A655" s="16" t="s">
        <v>569</v>
      </c>
      <c r="B655" s="16">
        <v>13832</v>
      </c>
      <c r="C655" s="16">
        <v>0</v>
      </c>
      <c r="D655" s="16">
        <v>0</v>
      </c>
      <c r="E655" s="16">
        <v>0</v>
      </c>
      <c r="F655" s="16">
        <v>0</v>
      </c>
      <c r="G655" s="16">
        <v>0</v>
      </c>
      <c r="H655" s="16">
        <v>0</v>
      </c>
      <c r="I655" s="16">
        <v>0</v>
      </c>
      <c r="J655" s="16">
        <v>0</v>
      </c>
      <c r="K655" s="16">
        <v>0</v>
      </c>
      <c r="L655" s="16">
        <v>0</v>
      </c>
      <c r="M655" s="16" t="s">
        <v>797</v>
      </c>
      <c r="N655" s="16" t="s">
        <v>806</v>
      </c>
      <c r="O655" s="16" t="s">
        <v>3</v>
      </c>
      <c r="P655" s="16">
        <v>13832</v>
      </c>
      <c r="Q655" s="16">
        <v>800000</v>
      </c>
      <c r="R655" s="16">
        <v>28133.477118120001</v>
      </c>
      <c r="S655" s="16">
        <v>3378398.3333333302</v>
      </c>
      <c r="T655" s="16">
        <v>3147759.4298245599</v>
      </c>
      <c r="U655" s="16">
        <v>230638.903508774</v>
      </c>
      <c r="V655" s="16">
        <v>6.82687121980705E-2</v>
      </c>
      <c r="W655" s="16">
        <v>1300796.96534073</v>
      </c>
      <c r="X655" s="16">
        <v>804695.937744378</v>
      </c>
      <c r="Y655" s="16">
        <v>496101.02759635402</v>
      </c>
      <c r="Z655" s="16">
        <v>0.38138236851314</v>
      </c>
      <c r="AA655" s="16">
        <v>1183506.2280701699</v>
      </c>
      <c r="AB655" s="16">
        <v>1151621.9736842101</v>
      </c>
      <c r="AC655" s="16">
        <v>31884.254385964701</v>
      </c>
      <c r="AD655" s="16">
        <v>2.6940504096843801E-2</v>
      </c>
      <c r="AE655" s="16">
        <v>187071.09234322899</v>
      </c>
      <c r="AF655" s="16">
        <v>163304.197870629</v>
      </c>
      <c r="AG655" s="16">
        <v>23766.894472600499</v>
      </c>
      <c r="AH655" s="16">
        <v>0.12704739238382201</v>
      </c>
      <c r="AI655" s="16">
        <v>330212.55047823401</v>
      </c>
      <c r="AJ655" s="16">
        <v>-142121.582645519</v>
      </c>
      <c r="AK655" s="16">
        <v>187071.09234322899</v>
      </c>
      <c r="AL655" s="16">
        <v>187071.09234322899</v>
      </c>
      <c r="AM655" s="16">
        <v>187071.09234322899</v>
      </c>
      <c r="AN655" s="16">
        <v>187071.09234322899</v>
      </c>
      <c r="AO655" s="16">
        <v>187071.09234322899</v>
      </c>
      <c r="AP655" s="16">
        <v>187071.09234322899</v>
      </c>
      <c r="AQ655" s="16">
        <v>187071.09234322899</v>
      </c>
      <c r="AR655" s="16">
        <v>187071.09234322899</v>
      </c>
      <c r="AS655" s="16">
        <v>187071.09234322899</v>
      </c>
      <c r="AT655" s="16">
        <v>187071.09234322899</v>
      </c>
      <c r="AU655" s="16">
        <v>1183506.2280701699</v>
      </c>
      <c r="AV655" s="16">
        <v>1183506.2280701699</v>
      </c>
      <c r="AW655" s="16">
        <v>1183506.2280701699</v>
      </c>
      <c r="AX655" s="16">
        <v>1183506.2280701699</v>
      </c>
      <c r="AY655" s="16">
        <v>1183506.2280701699</v>
      </c>
      <c r="AZ655" s="16">
        <v>1183506.2280701699</v>
      </c>
      <c r="BA655" s="16">
        <v>1183506.2280701699</v>
      </c>
      <c r="BB655" s="16">
        <v>1183506.2280701699</v>
      </c>
      <c r="BC655" s="16">
        <v>1183506.2280701699</v>
      </c>
      <c r="BD655" s="16">
        <v>1183506.2280701699</v>
      </c>
    </row>
    <row r="656" spans="1:56" x14ac:dyDescent="0.25">
      <c r="A656" s="16" t="s">
        <v>288</v>
      </c>
      <c r="B656" s="16">
        <v>13836</v>
      </c>
      <c r="C656" s="16">
        <v>0</v>
      </c>
      <c r="D656" s="16">
        <v>0</v>
      </c>
      <c r="E656" s="16">
        <v>0</v>
      </c>
      <c r="F656" s="16">
        <v>0</v>
      </c>
      <c r="G656" s="16">
        <v>0</v>
      </c>
      <c r="H656" s="16">
        <v>0</v>
      </c>
      <c r="I656" s="16">
        <v>0</v>
      </c>
      <c r="J656" s="16">
        <v>0</v>
      </c>
      <c r="K656" s="16">
        <v>0</v>
      </c>
      <c r="L656" s="16">
        <v>0</v>
      </c>
      <c r="M656" s="16" t="s">
        <v>797</v>
      </c>
      <c r="N656" s="16" t="s">
        <v>806</v>
      </c>
      <c r="O656" s="16" t="s">
        <v>3</v>
      </c>
      <c r="P656" s="16">
        <v>13836</v>
      </c>
      <c r="Q656" s="16">
        <v>800000</v>
      </c>
      <c r="R656" s="16">
        <v>28133.477118120001</v>
      </c>
      <c r="S656" s="16">
        <v>10108137.543859599</v>
      </c>
      <c r="T656" s="16">
        <v>5729355.3070175303</v>
      </c>
      <c r="U656" s="16">
        <v>4378782.2368421098</v>
      </c>
      <c r="V656" s="16">
        <v>0.43319377262550901</v>
      </c>
      <c r="W656" s="16">
        <v>4013122.8176220502</v>
      </c>
      <c r="X656" s="16">
        <v>2423337.67157717</v>
      </c>
      <c r="Y656" s="16">
        <v>1589785.1460448799</v>
      </c>
      <c r="Z656" s="16">
        <v>0.39614664646294001</v>
      </c>
      <c r="AA656" s="16">
        <v>8101585.13157894</v>
      </c>
      <c r="AB656" s="16">
        <v>3890385.13157894</v>
      </c>
      <c r="AC656" s="16">
        <v>4211200</v>
      </c>
      <c r="AD656" s="16">
        <v>0.51979951226893595</v>
      </c>
      <c r="AE656" s="16">
        <v>2660644.9106279602</v>
      </c>
      <c r="AF656" s="16">
        <v>1276495.63795528</v>
      </c>
      <c r="AG656" s="16">
        <v>1384149.27267268</v>
      </c>
      <c r="AH656" s="16">
        <v>0.52023074072894404</v>
      </c>
      <c r="AI656" s="16">
        <v>1318312.6689267601</v>
      </c>
      <c r="AJ656" s="16">
        <v>1112676.7955545599</v>
      </c>
      <c r="AK656" s="16">
        <v>2660644.9106279602</v>
      </c>
      <c r="AL656" s="16">
        <v>2660644.9106279602</v>
      </c>
      <c r="AM656" s="16">
        <v>2660644.9106279602</v>
      </c>
      <c r="AN656" s="16">
        <v>2660644.9106279602</v>
      </c>
      <c r="AO656" s="16">
        <v>2660644.9106279602</v>
      </c>
      <c r="AP656" s="16">
        <v>2660644.9106279602</v>
      </c>
      <c r="AQ656" s="16">
        <v>2660644.9106279602</v>
      </c>
      <c r="AR656" s="16">
        <v>2660644.9106279602</v>
      </c>
      <c r="AS656" s="16">
        <v>2660644.9106279602</v>
      </c>
      <c r="AT656" s="16">
        <v>2660644.9106279602</v>
      </c>
      <c r="AU656" s="16">
        <v>8101585.13157894</v>
      </c>
      <c r="AV656" s="16">
        <v>8101585.13157894</v>
      </c>
      <c r="AW656" s="16">
        <v>8101585.13157894</v>
      </c>
      <c r="AX656" s="16">
        <v>8101585.13157894</v>
      </c>
      <c r="AY656" s="16">
        <v>8101585.13157894</v>
      </c>
      <c r="AZ656" s="16">
        <v>8101585.13157894</v>
      </c>
      <c r="BA656" s="16">
        <v>8101585.13157894</v>
      </c>
      <c r="BB656" s="16">
        <v>8101585.13157894</v>
      </c>
      <c r="BC656" s="16">
        <v>8101585.13157894</v>
      </c>
      <c r="BD656" s="16">
        <v>8101585.13157894</v>
      </c>
    </row>
    <row r="657" spans="1:56" x14ac:dyDescent="0.25">
      <c r="A657" s="16" t="s">
        <v>222</v>
      </c>
      <c r="B657" s="16">
        <v>13840</v>
      </c>
      <c r="C657" s="16">
        <v>0</v>
      </c>
      <c r="D657" s="16">
        <v>0</v>
      </c>
      <c r="E657" s="16">
        <v>0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 t="s">
        <v>797</v>
      </c>
      <c r="N657" s="16" t="s">
        <v>806</v>
      </c>
      <c r="O657" s="16" t="s">
        <v>3</v>
      </c>
      <c r="P657" s="16">
        <v>13840</v>
      </c>
      <c r="Q657" s="16">
        <v>800000</v>
      </c>
      <c r="R657" s="16">
        <v>75022.605648319994</v>
      </c>
      <c r="S657" s="16">
        <v>13679720.789473601</v>
      </c>
      <c r="T657" s="16">
        <v>5253988.55263157</v>
      </c>
      <c r="U657" s="16">
        <v>8425732.2368421108</v>
      </c>
      <c r="V657" s="16">
        <v>0.61592867036625198</v>
      </c>
      <c r="W657" s="16">
        <v>11142201.4788728</v>
      </c>
      <c r="X657" s="16">
        <v>2409417.9764919798</v>
      </c>
      <c r="Y657" s="16">
        <v>8732783.5023808591</v>
      </c>
      <c r="Z657" s="16">
        <v>0.78375745753111903</v>
      </c>
      <c r="AA657" s="16">
        <v>5622987.8947368404</v>
      </c>
      <c r="AB657" s="16">
        <v>1508681.79824561</v>
      </c>
      <c r="AC657" s="16">
        <v>4114306.0964912199</v>
      </c>
      <c r="AD657" s="16">
        <v>0.73169392741219397</v>
      </c>
      <c r="AE657" s="16">
        <v>3628356.76207458</v>
      </c>
      <c r="AF657" s="16">
        <v>880638.49811225897</v>
      </c>
      <c r="AG657" s="16">
        <v>2747718.2639623201</v>
      </c>
      <c r="AH657" s="16">
        <v>0.75728999217575899</v>
      </c>
      <c r="AI657" s="16">
        <v>7973231.8967325399</v>
      </c>
      <c r="AJ657" s="16">
        <v>1988166.6583139999</v>
      </c>
      <c r="AK657" s="16">
        <v>3628356.76207458</v>
      </c>
      <c r="AL657" s="16">
        <v>3628356.76207458</v>
      </c>
      <c r="AM657" s="16">
        <v>3628356.76207458</v>
      </c>
      <c r="AN657" s="16">
        <v>3628356.76207458</v>
      </c>
      <c r="AO657" s="16">
        <v>3628356.76207458</v>
      </c>
      <c r="AP657" s="16">
        <v>3628356.76207458</v>
      </c>
      <c r="AQ657" s="16">
        <v>3628356.76207458</v>
      </c>
      <c r="AR657" s="16">
        <v>3628356.76207458</v>
      </c>
      <c r="AS657" s="16">
        <v>3628356.76207458</v>
      </c>
      <c r="AT657" s="16">
        <v>3628356.76207458</v>
      </c>
      <c r="AU657" s="16">
        <v>5622987.8947368404</v>
      </c>
      <c r="AV657" s="16">
        <v>5622987.8947368404</v>
      </c>
      <c r="AW657" s="16">
        <v>5622987.8947368404</v>
      </c>
      <c r="AX657" s="16">
        <v>5622987.8947368404</v>
      </c>
      <c r="AY657" s="16">
        <v>5622987.8947368404</v>
      </c>
      <c r="AZ657" s="16">
        <v>5622987.8947368404</v>
      </c>
      <c r="BA657" s="16">
        <v>5622987.8947368404</v>
      </c>
      <c r="BB657" s="16">
        <v>5622987.8947368404</v>
      </c>
      <c r="BC657" s="16">
        <v>5622987.8947368404</v>
      </c>
      <c r="BD657" s="16">
        <v>5622987.8947368404</v>
      </c>
    </row>
    <row r="658" spans="1:56" x14ac:dyDescent="0.25">
      <c r="A658" s="16" t="s">
        <v>739</v>
      </c>
      <c r="B658" s="16">
        <v>13844</v>
      </c>
      <c r="C658" s="16">
        <v>0</v>
      </c>
      <c r="D658" s="16">
        <v>0</v>
      </c>
      <c r="E658" s="16">
        <v>0</v>
      </c>
      <c r="F658" s="16">
        <v>0</v>
      </c>
      <c r="G658" s="16">
        <v>0</v>
      </c>
      <c r="H658" s="16">
        <v>0</v>
      </c>
      <c r="I658" s="16">
        <v>0</v>
      </c>
      <c r="J658" s="16">
        <v>0</v>
      </c>
      <c r="K658" s="16">
        <v>0</v>
      </c>
      <c r="L658" s="16">
        <v>0</v>
      </c>
      <c r="M658" s="16" t="s">
        <v>797</v>
      </c>
      <c r="N658" s="16" t="s">
        <v>806</v>
      </c>
      <c r="O658" s="16" t="s">
        <v>3</v>
      </c>
      <c r="P658" s="16">
        <v>13844</v>
      </c>
      <c r="Q658" s="16">
        <v>800000</v>
      </c>
      <c r="R658" s="16">
        <v>28133.477118120001</v>
      </c>
      <c r="S658" s="16">
        <v>2318962.2368421</v>
      </c>
      <c r="T658" s="16">
        <v>2152082.1052631498</v>
      </c>
      <c r="U658" s="16">
        <v>166880.13157894701</v>
      </c>
      <c r="V658" s="16">
        <v>7.1963281215911404E-2</v>
      </c>
      <c r="W658" s="16">
        <v>2512446.0163875101</v>
      </c>
      <c r="X658" s="16">
        <v>2010675.5143369101</v>
      </c>
      <c r="Y658" s="16">
        <v>501770.502050601</v>
      </c>
      <c r="Z658" s="16">
        <v>0.19971394361422501</v>
      </c>
      <c r="AA658" s="16">
        <v>768825.35087719304</v>
      </c>
      <c r="AB658" s="16">
        <v>768825.35087719304</v>
      </c>
      <c r="AC658" s="16">
        <v>0</v>
      </c>
      <c r="AD658" s="16">
        <v>0</v>
      </c>
      <c r="AE658" s="16">
        <v>624310.66604471195</v>
      </c>
      <c r="AF658" s="16">
        <v>624310.66604471195</v>
      </c>
      <c r="AG658" s="16">
        <v>0</v>
      </c>
      <c r="AH658" s="16">
        <v>0</v>
      </c>
      <c r="AI658" s="16">
        <v>228947.024932481</v>
      </c>
      <c r="AJ658" s="16">
        <v>-272823.47711812</v>
      </c>
      <c r="AK658" s="16">
        <v>624310.66604471195</v>
      </c>
      <c r="AL658" s="16">
        <v>624310.66604471195</v>
      </c>
      <c r="AM658" s="16">
        <v>624310.66604471195</v>
      </c>
      <c r="AN658" s="16">
        <v>624310.66604471195</v>
      </c>
      <c r="AO658" s="16">
        <v>624310.66604471195</v>
      </c>
      <c r="AP658" s="16">
        <v>624310.66604471195</v>
      </c>
      <c r="AQ658" s="16">
        <v>624310.66604471195</v>
      </c>
      <c r="AR658" s="16">
        <v>624310.66604471195</v>
      </c>
      <c r="AS658" s="16">
        <v>624310.66604471195</v>
      </c>
      <c r="AT658" s="16">
        <v>624310.66604471195</v>
      </c>
      <c r="AU658" s="16">
        <v>768825.35087719304</v>
      </c>
      <c r="AV658" s="16">
        <v>768825.35087719304</v>
      </c>
      <c r="AW658" s="16">
        <v>768825.35087719304</v>
      </c>
      <c r="AX658" s="16">
        <v>768825.35087719304</v>
      </c>
      <c r="AY658" s="16">
        <v>768825.35087719304</v>
      </c>
      <c r="AZ658" s="16">
        <v>768825.35087719304</v>
      </c>
      <c r="BA658" s="16">
        <v>768825.35087719304</v>
      </c>
      <c r="BB658" s="16">
        <v>768825.35087719304</v>
      </c>
      <c r="BC658" s="16">
        <v>768825.35087719304</v>
      </c>
      <c r="BD658" s="16">
        <v>768825.35087719304</v>
      </c>
    </row>
    <row r="659" spans="1:56" x14ac:dyDescent="0.25">
      <c r="A659" s="16" t="s">
        <v>850</v>
      </c>
      <c r="B659" s="16">
        <v>13845</v>
      </c>
      <c r="C659" s="16">
        <v>0</v>
      </c>
      <c r="D659" s="16">
        <v>0</v>
      </c>
      <c r="E659" s="16">
        <v>0</v>
      </c>
      <c r="F659" s="16">
        <v>0</v>
      </c>
      <c r="G659" s="16">
        <v>0</v>
      </c>
      <c r="H659" s="16">
        <v>0</v>
      </c>
      <c r="I659" s="16">
        <v>0</v>
      </c>
      <c r="J659" s="16">
        <v>0</v>
      </c>
      <c r="K659" s="16">
        <v>0</v>
      </c>
      <c r="L659" s="16">
        <v>0</v>
      </c>
      <c r="M659" s="16" t="s">
        <v>797</v>
      </c>
      <c r="N659" s="16" t="s">
        <v>806</v>
      </c>
      <c r="O659" s="16" t="s">
        <v>3</v>
      </c>
      <c r="P659" s="16">
        <v>13845</v>
      </c>
      <c r="Q659" s="16">
        <v>800000</v>
      </c>
      <c r="R659" s="16">
        <v>28133.477118120001</v>
      </c>
      <c r="S659" s="16">
        <v>10600.4824561403</v>
      </c>
      <c r="T659" s="16">
        <v>10600.4824561403</v>
      </c>
      <c r="U659" s="16">
        <v>0</v>
      </c>
      <c r="V659" s="16">
        <v>0</v>
      </c>
      <c r="W659" s="16">
        <v>326.45479192786797</v>
      </c>
      <c r="X659" s="16">
        <v>326.45479192786797</v>
      </c>
      <c r="Y659" s="16">
        <v>0</v>
      </c>
      <c r="Z659" s="16">
        <v>0</v>
      </c>
      <c r="AA659" s="16">
        <v>0</v>
      </c>
      <c r="AB659" s="16">
        <v>0</v>
      </c>
      <c r="AC659" s="16">
        <v>0</v>
      </c>
      <c r="AD659" s="16">
        <v>0</v>
      </c>
      <c r="AE659" s="16">
        <v>0</v>
      </c>
      <c r="AF659" s="16">
        <v>0</v>
      </c>
      <c r="AG659" s="16">
        <v>0</v>
      </c>
      <c r="AH659" s="16">
        <v>0</v>
      </c>
      <c r="AI659" s="16">
        <v>-137693.47711812</v>
      </c>
      <c r="AJ659" s="16">
        <v>-137693.47711812</v>
      </c>
      <c r="AK659" s="16">
        <v>0</v>
      </c>
      <c r="AL659" s="16">
        <v>0</v>
      </c>
      <c r="AM659" s="16">
        <v>0</v>
      </c>
      <c r="AN659" s="16">
        <v>0</v>
      </c>
      <c r="AO659" s="16">
        <v>0</v>
      </c>
      <c r="AP659" s="16">
        <v>0</v>
      </c>
      <c r="AQ659" s="16">
        <v>0</v>
      </c>
      <c r="AR659" s="16">
        <v>0</v>
      </c>
      <c r="AS659" s="16">
        <v>0</v>
      </c>
      <c r="AT659" s="16">
        <v>0</v>
      </c>
      <c r="AU659" s="16">
        <v>0</v>
      </c>
      <c r="AV659" s="16">
        <v>0</v>
      </c>
      <c r="AW659" s="16">
        <v>0</v>
      </c>
      <c r="AX659" s="16">
        <v>0</v>
      </c>
      <c r="AY659" s="16">
        <v>0</v>
      </c>
      <c r="AZ659" s="16">
        <v>0</v>
      </c>
      <c r="BA659" s="16">
        <v>0</v>
      </c>
      <c r="BB659" s="16">
        <v>0</v>
      </c>
      <c r="BC659" s="16">
        <v>0</v>
      </c>
      <c r="BD659" s="16">
        <v>0</v>
      </c>
    </row>
    <row r="660" spans="1:56" x14ac:dyDescent="0.25">
      <c r="A660" s="16" t="s">
        <v>170</v>
      </c>
      <c r="B660" s="16">
        <v>13854</v>
      </c>
      <c r="C660" s="16">
        <v>0</v>
      </c>
      <c r="D660" s="16">
        <v>0</v>
      </c>
      <c r="E660" s="16">
        <v>0</v>
      </c>
      <c r="F660" s="16">
        <v>0</v>
      </c>
      <c r="G660" s="16">
        <v>0</v>
      </c>
      <c r="H660" s="16">
        <v>0</v>
      </c>
      <c r="I660" s="16">
        <v>0</v>
      </c>
      <c r="J660" s="16">
        <v>0</v>
      </c>
      <c r="K660" s="16">
        <v>0</v>
      </c>
      <c r="L660" s="16">
        <v>0</v>
      </c>
      <c r="M660" s="16" t="s">
        <v>797</v>
      </c>
      <c r="N660" s="16" t="s">
        <v>806</v>
      </c>
      <c r="O660" s="16" t="s">
        <v>3</v>
      </c>
      <c r="P660" s="16">
        <v>13854</v>
      </c>
      <c r="Q660" s="16">
        <v>800000</v>
      </c>
      <c r="R660" s="16">
        <v>75022.605648319994</v>
      </c>
      <c r="S660" s="16">
        <v>28546425.8771929</v>
      </c>
      <c r="T660" s="16">
        <v>10037764.6929824</v>
      </c>
      <c r="U660" s="16">
        <v>18508661.184210502</v>
      </c>
      <c r="V660" s="16">
        <v>0.64837052679852003</v>
      </c>
      <c r="W660" s="16">
        <v>17479351.704750799</v>
      </c>
      <c r="X660" s="16">
        <v>4274809.8058905397</v>
      </c>
      <c r="Y660" s="16">
        <v>13204541.8988603</v>
      </c>
      <c r="Z660" s="16">
        <v>0.75543659295277799</v>
      </c>
      <c r="AA660" s="16">
        <v>14410141.710526301</v>
      </c>
      <c r="AB660" s="16">
        <v>3748496.8421052601</v>
      </c>
      <c r="AC660" s="16">
        <v>10661644.868420999</v>
      </c>
      <c r="AD660" s="16">
        <v>0.73987092442213298</v>
      </c>
      <c r="AE660" s="16">
        <v>6593965.1311689001</v>
      </c>
      <c r="AF660" s="16">
        <v>1335080.5157591901</v>
      </c>
      <c r="AG660" s="16">
        <v>5258884.6154097104</v>
      </c>
      <c r="AH660" s="16">
        <v>0.79752993999794997</v>
      </c>
      <c r="AI660" s="16">
        <v>12447692.293212</v>
      </c>
      <c r="AJ660" s="16">
        <v>4502035.0097613903</v>
      </c>
      <c r="AK660" s="16">
        <v>6593965.1311689001</v>
      </c>
      <c r="AL660" s="16">
        <v>6593965.1311689001</v>
      </c>
      <c r="AM660" s="16">
        <v>6593965.1311689001</v>
      </c>
      <c r="AN660" s="16">
        <v>6593965.1311689001</v>
      </c>
      <c r="AO660" s="16">
        <v>6593965.1311689001</v>
      </c>
      <c r="AP660" s="16">
        <v>6593965.1311689001</v>
      </c>
      <c r="AQ660" s="16">
        <v>6593965.1311689001</v>
      </c>
      <c r="AR660" s="16">
        <v>6593965.1311689001</v>
      </c>
      <c r="AS660" s="16">
        <v>6593965.1311689001</v>
      </c>
      <c r="AT660" s="16">
        <v>6593965.1311689001</v>
      </c>
      <c r="AU660" s="16">
        <v>14410141.710526301</v>
      </c>
      <c r="AV660" s="16">
        <v>14410141.710526301</v>
      </c>
      <c r="AW660" s="16">
        <v>14410141.710526301</v>
      </c>
      <c r="AX660" s="16">
        <v>14410141.710526301</v>
      </c>
      <c r="AY660" s="16">
        <v>14410141.710526301</v>
      </c>
      <c r="AZ660" s="16">
        <v>14410141.710526301</v>
      </c>
      <c r="BA660" s="16">
        <v>14410141.710526301</v>
      </c>
      <c r="BB660" s="16">
        <v>14410141.710526301</v>
      </c>
      <c r="BC660" s="16">
        <v>14410141.710526301</v>
      </c>
      <c r="BD660" s="16">
        <v>14410141.710526301</v>
      </c>
    </row>
    <row r="661" spans="1:56" x14ac:dyDescent="0.25">
      <c r="A661" s="16" t="s">
        <v>851</v>
      </c>
      <c r="B661" s="16">
        <v>13858</v>
      </c>
      <c r="C661" s="16">
        <v>0</v>
      </c>
      <c r="D661" s="16">
        <v>0</v>
      </c>
      <c r="E661" s="16">
        <v>0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 t="s">
        <v>797</v>
      </c>
      <c r="N661" s="16" t="s">
        <v>806</v>
      </c>
      <c r="O661" s="16" t="s">
        <v>3</v>
      </c>
      <c r="P661" s="16">
        <v>13858</v>
      </c>
      <c r="Q661" s="16">
        <v>800000</v>
      </c>
      <c r="R661" s="16">
        <v>28133.477118120001</v>
      </c>
      <c r="S661" s="16">
        <v>1301.22807017543</v>
      </c>
      <c r="T661" s="16">
        <v>1301.22807017543</v>
      </c>
      <c r="U661" s="16">
        <v>0</v>
      </c>
      <c r="V661" s="16">
        <v>0</v>
      </c>
      <c r="W661" s="16">
        <v>822.44972962162296</v>
      </c>
      <c r="X661" s="16">
        <v>822.44972962162296</v>
      </c>
      <c r="Y661" s="16">
        <v>0</v>
      </c>
      <c r="Z661" s="16">
        <v>0</v>
      </c>
      <c r="AA661" s="16">
        <v>0</v>
      </c>
      <c r="AB661" s="16">
        <v>0</v>
      </c>
      <c r="AC661" s="16">
        <v>0</v>
      </c>
      <c r="AD661" s="16">
        <v>0</v>
      </c>
      <c r="AE661" s="16">
        <v>0</v>
      </c>
      <c r="AF661" s="16">
        <v>0</v>
      </c>
      <c r="AG661" s="16">
        <v>0</v>
      </c>
      <c r="AH661" s="16">
        <v>0</v>
      </c>
      <c r="AI661" s="16">
        <v>-137693.47711812</v>
      </c>
      <c r="AJ661" s="16">
        <v>-137693.47711812</v>
      </c>
      <c r="AK661" s="16">
        <v>0</v>
      </c>
      <c r="AL661" s="16">
        <v>0</v>
      </c>
      <c r="AM661" s="16">
        <v>0</v>
      </c>
      <c r="AN661" s="16">
        <v>0</v>
      </c>
      <c r="AO661" s="16">
        <v>0</v>
      </c>
      <c r="AP661" s="16">
        <v>0</v>
      </c>
      <c r="AQ661" s="16">
        <v>0</v>
      </c>
      <c r="AR661" s="16">
        <v>0</v>
      </c>
      <c r="AS661" s="16">
        <v>0</v>
      </c>
      <c r="AT661" s="16">
        <v>0</v>
      </c>
      <c r="AU661" s="16">
        <v>0</v>
      </c>
      <c r="AV661" s="16">
        <v>0</v>
      </c>
      <c r="AW661" s="16">
        <v>0</v>
      </c>
      <c r="AX661" s="16">
        <v>0</v>
      </c>
      <c r="AY661" s="16">
        <v>0</v>
      </c>
      <c r="AZ661" s="16">
        <v>0</v>
      </c>
      <c r="BA661" s="16">
        <v>0</v>
      </c>
      <c r="BB661" s="16">
        <v>0</v>
      </c>
      <c r="BC661" s="16">
        <v>0</v>
      </c>
      <c r="BD661" s="16">
        <v>0</v>
      </c>
    </row>
    <row r="662" spans="1:56" x14ac:dyDescent="0.25">
      <c r="A662" s="16" t="s">
        <v>742</v>
      </c>
      <c r="B662" s="16">
        <v>13864</v>
      </c>
      <c r="C662" s="16">
        <v>0</v>
      </c>
      <c r="D662" s="16">
        <v>0</v>
      </c>
      <c r="E662" s="16">
        <v>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 t="s">
        <v>797</v>
      </c>
      <c r="N662" s="16" t="s">
        <v>806</v>
      </c>
      <c r="O662" s="16" t="s">
        <v>3</v>
      </c>
      <c r="P662" s="16">
        <v>13864</v>
      </c>
      <c r="Q662" s="16">
        <v>800000</v>
      </c>
      <c r="R662" s="16">
        <v>28133.477118120001</v>
      </c>
      <c r="S662" s="16">
        <v>2217181.44736841</v>
      </c>
      <c r="T662" s="16">
        <v>2066529.7368421</v>
      </c>
      <c r="U662" s="16">
        <v>150651.710526315</v>
      </c>
      <c r="V662" s="16">
        <v>6.7947398127981007E-2</v>
      </c>
      <c r="W662" s="16">
        <v>4726624.2467693202</v>
      </c>
      <c r="X662" s="16">
        <v>4042690.19857659</v>
      </c>
      <c r="Y662" s="16">
        <v>683934.04819273495</v>
      </c>
      <c r="Z662" s="16">
        <v>0.14469820584113599</v>
      </c>
      <c r="AA662" s="16">
        <v>563536.62280701695</v>
      </c>
      <c r="AB662" s="16">
        <v>563536.62280701695</v>
      </c>
      <c r="AC662" s="16">
        <v>0</v>
      </c>
      <c r="AD662" s="16">
        <v>0</v>
      </c>
      <c r="AE662" s="16">
        <v>103041.46006332801</v>
      </c>
      <c r="AF662" s="16">
        <v>103041.46006332801</v>
      </c>
      <c r="AG662" s="16">
        <v>0</v>
      </c>
      <c r="AH662" s="16">
        <v>0</v>
      </c>
      <c r="AI662" s="16">
        <v>511097.571074615</v>
      </c>
      <c r="AJ662" s="16">
        <v>-172836.47711812</v>
      </c>
      <c r="AK662" s="16">
        <v>103041.46006332801</v>
      </c>
      <c r="AL662" s="16">
        <v>103041.46006332801</v>
      </c>
      <c r="AM662" s="16">
        <v>103041.46006332801</v>
      </c>
      <c r="AN662" s="16">
        <v>103041.46006332801</v>
      </c>
      <c r="AO662" s="16">
        <v>103041.46006332801</v>
      </c>
      <c r="AP662" s="16">
        <v>103041.46006332801</v>
      </c>
      <c r="AQ662" s="16">
        <v>103041.46006332801</v>
      </c>
      <c r="AR662" s="16">
        <v>103041.46006332801</v>
      </c>
      <c r="AS662" s="16">
        <v>103041.46006332801</v>
      </c>
      <c r="AT662" s="16">
        <v>103041.46006332801</v>
      </c>
      <c r="AU662" s="16">
        <v>563536.62280701695</v>
      </c>
      <c r="AV662" s="16">
        <v>563536.62280701695</v>
      </c>
      <c r="AW662" s="16">
        <v>563536.62280701695</v>
      </c>
      <c r="AX662" s="16">
        <v>563536.62280701695</v>
      </c>
      <c r="AY662" s="16">
        <v>563536.62280701695</v>
      </c>
      <c r="AZ662" s="16">
        <v>563536.62280701695</v>
      </c>
      <c r="BA662" s="16">
        <v>563536.62280701695</v>
      </c>
      <c r="BB662" s="16">
        <v>563536.62280701695</v>
      </c>
      <c r="BC662" s="16">
        <v>563536.62280701695</v>
      </c>
      <c r="BD662" s="16">
        <v>563536.62280701695</v>
      </c>
    </row>
    <row r="663" spans="1:56" x14ac:dyDescent="0.25">
      <c r="A663" s="16" t="s">
        <v>743</v>
      </c>
      <c r="B663" s="16">
        <v>13865</v>
      </c>
      <c r="C663" s="16">
        <v>0</v>
      </c>
      <c r="D663" s="16">
        <v>0</v>
      </c>
      <c r="E663" s="16">
        <v>0</v>
      </c>
      <c r="F663" s="16">
        <v>0</v>
      </c>
      <c r="G663" s="16">
        <v>0</v>
      </c>
      <c r="H663" s="16">
        <v>0</v>
      </c>
      <c r="I663" s="16">
        <v>0</v>
      </c>
      <c r="J663" s="16">
        <v>0</v>
      </c>
      <c r="K663" s="16">
        <v>0</v>
      </c>
      <c r="L663" s="16">
        <v>0</v>
      </c>
      <c r="M663" s="16" t="s">
        <v>797</v>
      </c>
      <c r="N663" s="16" t="s">
        <v>806</v>
      </c>
      <c r="O663" s="16" t="s">
        <v>3</v>
      </c>
      <c r="P663" s="16">
        <v>13865</v>
      </c>
      <c r="Q663" s="16">
        <v>800000</v>
      </c>
      <c r="R663" s="16">
        <v>65644.7799422799</v>
      </c>
      <c r="S663" s="16">
        <v>6140067.4122807002</v>
      </c>
      <c r="T663" s="16">
        <v>2794993.6403508699</v>
      </c>
      <c r="U663" s="16">
        <v>3345073.7719298201</v>
      </c>
      <c r="V663" s="16">
        <v>0.54479430718291</v>
      </c>
      <c r="W663" s="16">
        <v>5411141.0162298102</v>
      </c>
      <c r="X663" s="16">
        <v>1566602.6754838901</v>
      </c>
      <c r="Y663" s="16">
        <v>3844538.3407459101</v>
      </c>
      <c r="Z663" s="16">
        <v>0.71048570518026899</v>
      </c>
      <c r="AA663" s="16">
        <v>55978.552631578903</v>
      </c>
      <c r="AB663" s="16">
        <v>55978.552631578903</v>
      </c>
      <c r="AC663" s="16">
        <v>0</v>
      </c>
      <c r="AD663" s="16">
        <v>0</v>
      </c>
      <c r="AE663" s="16">
        <v>1229.1974355059001</v>
      </c>
      <c r="AF663" s="16">
        <v>1229.1974355059001</v>
      </c>
      <c r="AG663" s="16">
        <v>0</v>
      </c>
      <c r="AH663" s="16">
        <v>0</v>
      </c>
      <c r="AI663" s="16">
        <v>3181064.5608036299</v>
      </c>
      <c r="AJ663" s="16">
        <v>-663473.77994228003</v>
      </c>
      <c r="AK663" s="16">
        <v>1229.1974355059001</v>
      </c>
      <c r="AL663" s="16">
        <v>1229.1974355059001</v>
      </c>
      <c r="AM663" s="16">
        <v>1229.1974355059001</v>
      </c>
      <c r="AN663" s="16">
        <v>1229.1974355059001</v>
      </c>
      <c r="AO663" s="16">
        <v>1229.1974355059001</v>
      </c>
      <c r="AP663" s="16">
        <v>1229.1974355059001</v>
      </c>
      <c r="AQ663" s="16">
        <v>1229.1974355059001</v>
      </c>
      <c r="AR663" s="16">
        <v>1229.1974355059001</v>
      </c>
      <c r="AS663" s="16">
        <v>1229.1974355059001</v>
      </c>
      <c r="AT663" s="16">
        <v>1229.1974355059001</v>
      </c>
      <c r="AU663" s="16">
        <v>55978.552631578903</v>
      </c>
      <c r="AV663" s="16">
        <v>55978.552631578903</v>
      </c>
      <c r="AW663" s="16">
        <v>55978.552631578903</v>
      </c>
      <c r="AX663" s="16">
        <v>55978.552631578903</v>
      </c>
      <c r="AY663" s="16">
        <v>55978.552631578903</v>
      </c>
      <c r="AZ663" s="16">
        <v>55978.552631578903</v>
      </c>
      <c r="BA663" s="16">
        <v>55978.552631578903</v>
      </c>
      <c r="BB663" s="16">
        <v>55978.552631578903</v>
      </c>
      <c r="BC663" s="16">
        <v>55978.552631578903</v>
      </c>
      <c r="BD663" s="16">
        <v>55978.552631578903</v>
      </c>
    </row>
    <row r="664" spans="1:56" x14ac:dyDescent="0.25">
      <c r="A664" s="16" t="s">
        <v>557</v>
      </c>
      <c r="B664" s="16">
        <v>13866</v>
      </c>
      <c r="C664" s="16">
        <v>0</v>
      </c>
      <c r="D664" s="16">
        <v>0</v>
      </c>
      <c r="E664" s="16">
        <v>0</v>
      </c>
      <c r="F664" s="16">
        <v>0</v>
      </c>
      <c r="G664" s="16">
        <v>0</v>
      </c>
      <c r="H664" s="16">
        <v>0</v>
      </c>
      <c r="I664" s="16">
        <v>0</v>
      </c>
      <c r="J664" s="16">
        <v>0</v>
      </c>
      <c r="K664" s="16">
        <v>0</v>
      </c>
      <c r="L664" s="16">
        <v>0</v>
      </c>
      <c r="M664" s="16" t="s">
        <v>797</v>
      </c>
      <c r="N664" s="16" t="s">
        <v>806</v>
      </c>
      <c r="O664" s="16" t="s">
        <v>3</v>
      </c>
      <c r="P664" s="16">
        <v>13866</v>
      </c>
      <c r="Q664" s="16">
        <v>800000</v>
      </c>
      <c r="R664" s="16">
        <v>28133.477118120001</v>
      </c>
      <c r="S664" s="16">
        <v>1670976.88596491</v>
      </c>
      <c r="T664" s="16">
        <v>1416937.2368421</v>
      </c>
      <c r="U664" s="16">
        <v>254039.649122806</v>
      </c>
      <c r="V664" s="16">
        <v>0.15203061829075501</v>
      </c>
      <c r="W664" s="16">
        <v>2792600.0006243298</v>
      </c>
      <c r="X664" s="16">
        <v>2000756.5722437799</v>
      </c>
      <c r="Y664" s="16">
        <v>791843.42838055</v>
      </c>
      <c r="Z664" s="16">
        <v>0.28355060810839999</v>
      </c>
      <c r="AA664" s="16">
        <v>165755.13157894701</v>
      </c>
      <c r="AB664" s="16">
        <v>150925.83333333299</v>
      </c>
      <c r="AC664" s="16">
        <v>14829.298245614</v>
      </c>
      <c r="AD664" s="16">
        <v>8.9465092901518994E-2</v>
      </c>
      <c r="AE664" s="16">
        <v>184855.82151213501</v>
      </c>
      <c r="AF664" s="16">
        <v>157716.03617615299</v>
      </c>
      <c r="AG664" s="16">
        <v>27139.785335982298</v>
      </c>
      <c r="AH664" s="16">
        <v>0.146815962375307</v>
      </c>
      <c r="AI664" s="16">
        <v>607842.95126243006</v>
      </c>
      <c r="AJ664" s="16">
        <v>-156860.691782137</v>
      </c>
      <c r="AK664" s="16">
        <v>184855.82151213501</v>
      </c>
      <c r="AL664" s="16">
        <v>184855.82151213501</v>
      </c>
      <c r="AM664" s="16">
        <v>184855.82151213501</v>
      </c>
      <c r="AN664" s="16">
        <v>184855.82151213501</v>
      </c>
      <c r="AO664" s="16">
        <v>184855.82151213501</v>
      </c>
      <c r="AP664" s="16">
        <v>184855.82151213501</v>
      </c>
      <c r="AQ664" s="16">
        <v>184855.82151213501</v>
      </c>
      <c r="AR664" s="16">
        <v>184855.82151213501</v>
      </c>
      <c r="AS664" s="16">
        <v>184855.82151213501</v>
      </c>
      <c r="AT664" s="16">
        <v>184855.82151213501</v>
      </c>
      <c r="AU664" s="16">
        <v>165755.13157894701</v>
      </c>
      <c r="AV664" s="16">
        <v>165755.13157894701</v>
      </c>
      <c r="AW664" s="16">
        <v>165755.13157894701</v>
      </c>
      <c r="AX664" s="16">
        <v>165755.13157894701</v>
      </c>
      <c r="AY664" s="16">
        <v>165755.13157894701</v>
      </c>
      <c r="AZ664" s="16">
        <v>165755.13157894701</v>
      </c>
      <c r="BA664" s="16">
        <v>165755.13157894701</v>
      </c>
      <c r="BB664" s="16">
        <v>165755.13157894701</v>
      </c>
      <c r="BC664" s="16">
        <v>165755.13157894701</v>
      </c>
      <c r="BD664" s="16">
        <v>165755.13157894701</v>
      </c>
    </row>
    <row r="665" spans="1:56" x14ac:dyDescent="0.25">
      <c r="A665" s="16" t="s">
        <v>744</v>
      </c>
      <c r="B665" s="16">
        <v>13867</v>
      </c>
      <c r="C665" s="16">
        <v>0</v>
      </c>
      <c r="D665" s="16">
        <v>0</v>
      </c>
      <c r="E665" s="16">
        <v>0</v>
      </c>
      <c r="F665" s="16">
        <v>0</v>
      </c>
      <c r="G665" s="16">
        <v>0</v>
      </c>
      <c r="H665" s="16">
        <v>0</v>
      </c>
      <c r="I665" s="16">
        <v>0</v>
      </c>
      <c r="J665" s="16">
        <v>0</v>
      </c>
      <c r="K665" s="16">
        <v>0</v>
      </c>
      <c r="L665" s="16">
        <v>0</v>
      </c>
      <c r="M665" s="16" t="s">
        <v>797</v>
      </c>
      <c r="N665" s="16" t="s">
        <v>806</v>
      </c>
      <c r="O665" s="16" t="s">
        <v>3</v>
      </c>
      <c r="P665" s="16">
        <v>13867</v>
      </c>
      <c r="Q665" s="16">
        <v>800000</v>
      </c>
      <c r="R665" s="16">
        <v>28133.477118120001</v>
      </c>
      <c r="S665" s="16">
        <v>1650957.71929824</v>
      </c>
      <c r="T665" s="16">
        <v>1525382.4561403501</v>
      </c>
      <c r="U665" s="16">
        <v>125575.26315789401</v>
      </c>
      <c r="V665" s="16">
        <v>7.6062070936178394E-2</v>
      </c>
      <c r="W665" s="16">
        <v>2312699.32845202</v>
      </c>
      <c r="X665" s="16">
        <v>2052093.31077925</v>
      </c>
      <c r="Y665" s="16">
        <v>260606.01767276501</v>
      </c>
      <c r="Z665" s="16">
        <v>0.112684781141523</v>
      </c>
      <c r="AA665" s="16">
        <v>937240.26315789402</v>
      </c>
      <c r="AB665" s="16">
        <v>937240.26315789402</v>
      </c>
      <c r="AC665" s="16">
        <v>0</v>
      </c>
      <c r="AD665" s="16">
        <v>0</v>
      </c>
      <c r="AE665" s="16">
        <v>13996.774240443199</v>
      </c>
      <c r="AF665" s="16">
        <v>13996.774240443199</v>
      </c>
      <c r="AG665" s="16">
        <v>0</v>
      </c>
      <c r="AH665" s="16">
        <v>0</v>
      </c>
      <c r="AI665" s="16">
        <v>122912.540554644</v>
      </c>
      <c r="AJ665" s="16">
        <v>-137693.47711812</v>
      </c>
      <c r="AK665" s="16">
        <v>13996.774240443199</v>
      </c>
      <c r="AL665" s="16">
        <v>13996.774240443199</v>
      </c>
      <c r="AM665" s="16">
        <v>13996.774240443199</v>
      </c>
      <c r="AN665" s="16">
        <v>13996.774240443199</v>
      </c>
      <c r="AO665" s="16">
        <v>13996.774240443199</v>
      </c>
      <c r="AP665" s="16">
        <v>13996.774240443199</v>
      </c>
      <c r="AQ665" s="16">
        <v>13996.774240443199</v>
      </c>
      <c r="AR665" s="16">
        <v>13996.774240443199</v>
      </c>
      <c r="AS665" s="16">
        <v>13996.774240443199</v>
      </c>
      <c r="AT665" s="16">
        <v>13996.774240443199</v>
      </c>
      <c r="AU665" s="16">
        <v>937240.26315789402</v>
      </c>
      <c r="AV665" s="16">
        <v>937240.26315789402</v>
      </c>
      <c r="AW665" s="16">
        <v>937240.26315789402</v>
      </c>
      <c r="AX665" s="16">
        <v>937240.26315789402</v>
      </c>
      <c r="AY665" s="16">
        <v>937240.26315789402</v>
      </c>
      <c r="AZ665" s="16">
        <v>937240.26315789402</v>
      </c>
      <c r="BA665" s="16">
        <v>937240.26315789402</v>
      </c>
      <c r="BB665" s="16">
        <v>937240.26315789402</v>
      </c>
      <c r="BC665" s="16">
        <v>937240.26315789402</v>
      </c>
      <c r="BD665" s="16">
        <v>937240.26315789402</v>
      </c>
    </row>
    <row r="666" spans="1:56" x14ac:dyDescent="0.25">
      <c r="A666" s="16" t="s">
        <v>553</v>
      </c>
      <c r="B666" s="16">
        <v>13869</v>
      </c>
      <c r="C666" s="16">
        <v>0</v>
      </c>
      <c r="D666" s="16">
        <v>0</v>
      </c>
      <c r="E666" s="16">
        <v>0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 t="s">
        <v>797</v>
      </c>
      <c r="N666" s="16" t="s">
        <v>806</v>
      </c>
      <c r="O666" s="16" t="s">
        <v>3</v>
      </c>
      <c r="P666" s="16">
        <v>13869</v>
      </c>
      <c r="Q666" s="16">
        <v>800000</v>
      </c>
      <c r="R666" s="16">
        <v>28133.477118120001</v>
      </c>
      <c r="S666" s="16">
        <v>1777979.9122806999</v>
      </c>
      <c r="T666" s="16">
        <v>1403130.9210526301</v>
      </c>
      <c r="U666" s="16">
        <v>374848.99122806999</v>
      </c>
      <c r="V666" s="16">
        <v>0.21082858621683301</v>
      </c>
      <c r="W666" s="16">
        <v>1009809.3997468</v>
      </c>
      <c r="X666" s="16">
        <v>610668.82440916705</v>
      </c>
      <c r="Y666" s="16">
        <v>399140.57533763198</v>
      </c>
      <c r="Z666" s="16">
        <v>0.39526327982064002</v>
      </c>
      <c r="AA666" s="16">
        <v>22410.526315789401</v>
      </c>
      <c r="AB666" s="16">
        <v>14239.473684210499</v>
      </c>
      <c r="AC666" s="16">
        <v>8171.0526315789402</v>
      </c>
      <c r="AD666" s="16">
        <v>0.36460779708783397</v>
      </c>
      <c r="AE666" s="16">
        <v>66217.387142063002</v>
      </c>
      <c r="AF666" s="16">
        <v>41612.974835939101</v>
      </c>
      <c r="AG666" s="16">
        <v>24604.412306123799</v>
      </c>
      <c r="AH666" s="16">
        <v>0.37157026829429901</v>
      </c>
      <c r="AI666" s="16">
        <v>180267.098219512</v>
      </c>
      <c r="AJ666" s="16">
        <v>-194269.06481199601</v>
      </c>
      <c r="AK666" s="16">
        <v>66217.387142063002</v>
      </c>
      <c r="AL666" s="16">
        <v>66217.387142063002</v>
      </c>
      <c r="AM666" s="16">
        <v>66217.387142063002</v>
      </c>
      <c r="AN666" s="16">
        <v>66217.387142063002</v>
      </c>
      <c r="AO666" s="16">
        <v>66217.387142063002</v>
      </c>
      <c r="AP666" s="16">
        <v>66217.387142063002</v>
      </c>
      <c r="AQ666" s="16">
        <v>66217.387142063002</v>
      </c>
      <c r="AR666" s="16">
        <v>66217.387142063002</v>
      </c>
      <c r="AS666" s="16">
        <v>66217.387142063002</v>
      </c>
      <c r="AT666" s="16">
        <v>66217.387142063002</v>
      </c>
      <c r="AU666" s="16">
        <v>22410.526315789401</v>
      </c>
      <c r="AV666" s="16">
        <v>22410.526315789401</v>
      </c>
      <c r="AW666" s="16">
        <v>22410.526315789401</v>
      </c>
      <c r="AX666" s="16">
        <v>22410.526315789401</v>
      </c>
      <c r="AY666" s="16">
        <v>22410.526315789401</v>
      </c>
      <c r="AZ666" s="16">
        <v>22410.526315789401</v>
      </c>
      <c r="BA666" s="16">
        <v>22410.526315789401</v>
      </c>
      <c r="BB666" s="16">
        <v>22410.526315789401</v>
      </c>
      <c r="BC666" s="16">
        <v>22410.526315789401</v>
      </c>
      <c r="BD666" s="16">
        <v>22410.526315789401</v>
      </c>
    </row>
    <row r="667" spans="1:56" x14ac:dyDescent="0.25">
      <c r="A667" s="16" t="s">
        <v>852</v>
      </c>
      <c r="B667" s="16">
        <v>13881</v>
      </c>
      <c r="C667" s="16">
        <v>0</v>
      </c>
      <c r="D667" s="16">
        <v>0</v>
      </c>
      <c r="E667" s="16">
        <v>0</v>
      </c>
      <c r="F667" s="16">
        <v>0</v>
      </c>
      <c r="G667" s="16">
        <v>0</v>
      </c>
      <c r="H667" s="16">
        <v>0</v>
      </c>
      <c r="I667" s="16">
        <v>0</v>
      </c>
      <c r="J667" s="16">
        <v>0</v>
      </c>
      <c r="K667" s="16">
        <v>0</v>
      </c>
      <c r="L667" s="16">
        <v>0</v>
      </c>
      <c r="M667" s="16" t="s">
        <v>797</v>
      </c>
      <c r="N667" s="16" t="s">
        <v>806</v>
      </c>
      <c r="O667" s="16" t="s">
        <v>3</v>
      </c>
      <c r="P667" s="16">
        <v>13881</v>
      </c>
      <c r="Q667" s="16">
        <v>800000</v>
      </c>
      <c r="R667" s="16">
        <v>28133.477118120001</v>
      </c>
      <c r="S667" s="16">
        <v>191098.15789473601</v>
      </c>
      <c r="T667" s="16">
        <v>191098.15789473601</v>
      </c>
      <c r="U667" s="16">
        <v>0</v>
      </c>
      <c r="V667" s="16">
        <v>0</v>
      </c>
      <c r="W667" s="16">
        <v>388160.16832382901</v>
      </c>
      <c r="X667" s="16">
        <v>388160.16832382901</v>
      </c>
      <c r="Y667" s="16">
        <v>0</v>
      </c>
      <c r="Z667" s="16">
        <v>0</v>
      </c>
      <c r="AA667" s="16">
        <v>0</v>
      </c>
      <c r="AB667" s="16">
        <v>0</v>
      </c>
      <c r="AC667" s="16">
        <v>0</v>
      </c>
      <c r="AD667" s="16">
        <v>0</v>
      </c>
      <c r="AE667" s="16">
        <v>0</v>
      </c>
      <c r="AF667" s="16">
        <v>0</v>
      </c>
      <c r="AG667" s="16">
        <v>0</v>
      </c>
      <c r="AH667" s="16">
        <v>0</v>
      </c>
      <c r="AI667" s="16">
        <v>-137693.47711812</v>
      </c>
      <c r="AJ667" s="16">
        <v>-137693.47711812</v>
      </c>
      <c r="AK667" s="16">
        <v>0</v>
      </c>
      <c r="AL667" s="16">
        <v>0</v>
      </c>
      <c r="AM667" s="16">
        <v>0</v>
      </c>
      <c r="AN667" s="16">
        <v>0</v>
      </c>
      <c r="AO667" s="16">
        <v>0</v>
      </c>
      <c r="AP667" s="16">
        <v>0</v>
      </c>
      <c r="AQ667" s="16">
        <v>0</v>
      </c>
      <c r="AR667" s="16">
        <v>0</v>
      </c>
      <c r="AS667" s="16">
        <v>0</v>
      </c>
      <c r="AT667" s="16">
        <v>0</v>
      </c>
      <c r="AU667" s="16">
        <v>0</v>
      </c>
      <c r="AV667" s="16">
        <v>0</v>
      </c>
      <c r="AW667" s="16">
        <v>0</v>
      </c>
      <c r="AX667" s="16">
        <v>0</v>
      </c>
      <c r="AY667" s="16">
        <v>0</v>
      </c>
      <c r="AZ667" s="16">
        <v>0</v>
      </c>
      <c r="BA667" s="16">
        <v>0</v>
      </c>
      <c r="BB667" s="16">
        <v>0</v>
      </c>
      <c r="BC667" s="16">
        <v>0</v>
      </c>
      <c r="BD667" s="16">
        <v>0</v>
      </c>
    </row>
    <row r="668" spans="1:56" x14ac:dyDescent="0.25">
      <c r="A668" s="16" t="s">
        <v>510</v>
      </c>
      <c r="B668" s="16">
        <v>13882</v>
      </c>
      <c r="C668" s="16">
        <v>0</v>
      </c>
      <c r="D668" s="16">
        <v>0</v>
      </c>
      <c r="E668" s="16">
        <v>0</v>
      </c>
      <c r="F668" s="16">
        <v>0</v>
      </c>
      <c r="G668" s="16">
        <v>0</v>
      </c>
      <c r="H668" s="16">
        <v>0</v>
      </c>
      <c r="I668" s="16">
        <v>0</v>
      </c>
      <c r="J668" s="16">
        <v>0</v>
      </c>
      <c r="K668" s="16">
        <v>0</v>
      </c>
      <c r="L668" s="16">
        <v>0</v>
      </c>
      <c r="M668" s="16" t="s">
        <v>797</v>
      </c>
      <c r="N668" s="16" t="s">
        <v>806</v>
      </c>
      <c r="O668" s="16" t="s">
        <v>3</v>
      </c>
      <c r="P668" s="16">
        <v>13882</v>
      </c>
      <c r="Q668" s="16">
        <v>800000</v>
      </c>
      <c r="R668" s="16">
        <v>28133.477118120001</v>
      </c>
      <c r="S668" s="16">
        <v>156228.94736842101</v>
      </c>
      <c r="T668" s="16">
        <v>116128.771929824</v>
      </c>
      <c r="U668" s="16">
        <v>40100.175438596401</v>
      </c>
      <c r="V668" s="16">
        <v>0.25667570648115301</v>
      </c>
      <c r="W668" s="16">
        <v>855607.63341336499</v>
      </c>
      <c r="X668" s="16">
        <v>303375.268320364</v>
      </c>
      <c r="Y668" s="16">
        <v>552232.36509300105</v>
      </c>
      <c r="Z668" s="16">
        <v>0.645427113465458</v>
      </c>
      <c r="AA668" s="16">
        <v>18273.684210526299</v>
      </c>
      <c r="AB668" s="16">
        <v>6447.3684210526299</v>
      </c>
      <c r="AC668" s="16">
        <v>11826.3157894736</v>
      </c>
      <c r="AD668" s="16">
        <v>0.64717741935483797</v>
      </c>
      <c r="AE668" s="16">
        <v>117911.000037076</v>
      </c>
      <c r="AF668" s="16">
        <v>41601.663319533</v>
      </c>
      <c r="AG668" s="16">
        <v>76309.336717543396</v>
      </c>
      <c r="AH668" s="16">
        <v>0.64717741935483797</v>
      </c>
      <c r="AI668" s="16">
        <v>397700.88797488098</v>
      </c>
      <c r="AJ668" s="16">
        <v>-78222.140400576507</v>
      </c>
      <c r="AK668" s="16">
        <v>117911.000037076</v>
      </c>
      <c r="AL668" s="16">
        <v>117911.000037076</v>
      </c>
      <c r="AM668" s="16">
        <v>117911.000037076</v>
      </c>
      <c r="AN668" s="16">
        <v>117911.000037076</v>
      </c>
      <c r="AO668" s="16">
        <v>117911.000037076</v>
      </c>
      <c r="AP668" s="16">
        <v>117911.000037076</v>
      </c>
      <c r="AQ668" s="16">
        <v>117911.000037076</v>
      </c>
      <c r="AR668" s="16">
        <v>117911.000037076</v>
      </c>
      <c r="AS668" s="16">
        <v>117911.000037076</v>
      </c>
      <c r="AT668" s="16">
        <v>117911.000037076</v>
      </c>
      <c r="AU668" s="16">
        <v>18273.684210526299</v>
      </c>
      <c r="AV668" s="16">
        <v>18273.684210526299</v>
      </c>
      <c r="AW668" s="16">
        <v>18273.684210526299</v>
      </c>
      <c r="AX668" s="16">
        <v>18273.684210526299</v>
      </c>
      <c r="AY668" s="16">
        <v>18273.684210526299</v>
      </c>
      <c r="AZ668" s="16">
        <v>18273.684210526299</v>
      </c>
      <c r="BA668" s="16">
        <v>18273.684210526299</v>
      </c>
      <c r="BB668" s="16">
        <v>18273.684210526299</v>
      </c>
      <c r="BC668" s="16">
        <v>18273.684210526299</v>
      </c>
      <c r="BD668" s="16">
        <v>18273.684210526299</v>
      </c>
    </row>
    <row r="669" spans="1:56" x14ac:dyDescent="0.25">
      <c r="A669" s="16" t="s">
        <v>747</v>
      </c>
      <c r="B669" s="16">
        <v>13886</v>
      </c>
      <c r="C669" s="16">
        <v>0</v>
      </c>
      <c r="D669" s="16">
        <v>0</v>
      </c>
      <c r="E669" s="16">
        <v>0</v>
      </c>
      <c r="F669" s="16">
        <v>0</v>
      </c>
      <c r="G669" s="16">
        <v>0</v>
      </c>
      <c r="H669" s="16">
        <v>0</v>
      </c>
      <c r="I669" s="16">
        <v>0</v>
      </c>
      <c r="J669" s="16">
        <v>0</v>
      </c>
      <c r="K669" s="16">
        <v>0</v>
      </c>
      <c r="L669" s="16">
        <v>0</v>
      </c>
      <c r="M669" s="16" t="s">
        <v>797</v>
      </c>
      <c r="N669" s="16" t="s">
        <v>806</v>
      </c>
      <c r="O669" s="16" t="s">
        <v>3</v>
      </c>
      <c r="P669" s="16">
        <v>13886</v>
      </c>
      <c r="Q669" s="16">
        <v>800000</v>
      </c>
      <c r="R669" s="16">
        <v>41262.433106575998</v>
      </c>
      <c r="S669" s="16">
        <v>5516036.6228070101</v>
      </c>
      <c r="T669" s="16">
        <v>3415439.2982456102</v>
      </c>
      <c r="U669" s="16">
        <v>2100597.3245613999</v>
      </c>
      <c r="V669" s="16">
        <v>0.38081642095632801</v>
      </c>
      <c r="W669" s="16">
        <v>3384513.3081900198</v>
      </c>
      <c r="X669" s="16">
        <v>1221191.22254421</v>
      </c>
      <c r="Y669" s="16">
        <v>2163322.0856458</v>
      </c>
      <c r="Z669" s="16">
        <v>0.63918262055902797</v>
      </c>
      <c r="AA669" s="16">
        <v>201979.64912280699</v>
      </c>
      <c r="AB669" s="16">
        <v>201979.64912280699</v>
      </c>
      <c r="AC669" s="16">
        <v>0</v>
      </c>
      <c r="AD669" s="16">
        <v>0</v>
      </c>
      <c r="AE669" s="16">
        <v>20169.131776501999</v>
      </c>
      <c r="AF669" s="16">
        <v>20169.131776501999</v>
      </c>
      <c r="AG669" s="16">
        <v>0</v>
      </c>
      <c r="AH669" s="16">
        <v>0</v>
      </c>
      <c r="AI669" s="16">
        <v>1740579.6525392199</v>
      </c>
      <c r="AJ669" s="16">
        <v>-422742.43310657598</v>
      </c>
      <c r="AK669" s="16">
        <v>20169.131776501999</v>
      </c>
      <c r="AL669" s="16">
        <v>20169.131776501999</v>
      </c>
      <c r="AM669" s="16">
        <v>20169.131776501999</v>
      </c>
      <c r="AN669" s="16">
        <v>20169.131776501999</v>
      </c>
      <c r="AO669" s="16">
        <v>20169.131776501999</v>
      </c>
      <c r="AP669" s="16">
        <v>20169.131776501999</v>
      </c>
      <c r="AQ669" s="16">
        <v>20169.131776501999</v>
      </c>
      <c r="AR669" s="16">
        <v>20169.131776501999</v>
      </c>
      <c r="AS669" s="16">
        <v>20169.131776501999</v>
      </c>
      <c r="AT669" s="16">
        <v>20169.131776501999</v>
      </c>
      <c r="AU669" s="16">
        <v>201979.64912280699</v>
      </c>
      <c r="AV669" s="16">
        <v>201979.64912280699</v>
      </c>
      <c r="AW669" s="16">
        <v>201979.64912280699</v>
      </c>
      <c r="AX669" s="16">
        <v>201979.64912280699</v>
      </c>
      <c r="AY669" s="16">
        <v>201979.64912280699</v>
      </c>
      <c r="AZ669" s="16">
        <v>201979.64912280699</v>
      </c>
      <c r="BA669" s="16">
        <v>201979.64912280699</v>
      </c>
      <c r="BB669" s="16">
        <v>201979.64912280699</v>
      </c>
      <c r="BC669" s="16">
        <v>201979.64912280699</v>
      </c>
      <c r="BD669" s="16">
        <v>201979.64912280699</v>
      </c>
    </row>
    <row r="670" spans="1:56" x14ac:dyDescent="0.25">
      <c r="A670" s="16" t="s">
        <v>487</v>
      </c>
      <c r="B670" s="16">
        <v>13889</v>
      </c>
      <c r="C670" s="16">
        <v>0</v>
      </c>
      <c r="D670" s="16">
        <v>0</v>
      </c>
      <c r="E670" s="16">
        <v>0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 t="s">
        <v>797</v>
      </c>
      <c r="N670" s="16" t="s">
        <v>806</v>
      </c>
      <c r="O670" s="16" t="s">
        <v>3</v>
      </c>
      <c r="P670" s="16">
        <v>13889</v>
      </c>
      <c r="Q670" s="16">
        <v>800000</v>
      </c>
      <c r="R670" s="16">
        <v>65644.7799422799</v>
      </c>
      <c r="S670" s="16">
        <v>8715831.4035087693</v>
      </c>
      <c r="T670" s="16">
        <v>4690807.8070175396</v>
      </c>
      <c r="U670" s="16">
        <v>4025023.5964912302</v>
      </c>
      <c r="V670" s="16">
        <v>0.461806041231001</v>
      </c>
      <c r="W670" s="16">
        <v>13705948.812682999</v>
      </c>
      <c r="X670" s="16">
        <v>3641591.8367620101</v>
      </c>
      <c r="Y670" s="16">
        <v>10064356.975920999</v>
      </c>
      <c r="Z670" s="16">
        <v>0.734305746611851</v>
      </c>
      <c r="AA670" s="16">
        <v>549526.71052631503</v>
      </c>
      <c r="AB670" s="16">
        <v>401620</v>
      </c>
      <c r="AC670" s="16">
        <v>147906.710526315</v>
      </c>
      <c r="AD670" s="16">
        <v>0.26915290502377198</v>
      </c>
      <c r="AE670" s="16">
        <v>361630.478912297</v>
      </c>
      <c r="AF670" s="16">
        <v>240470.32701790301</v>
      </c>
      <c r="AG670" s="16">
        <v>121160.151894393</v>
      </c>
      <c r="AH670" s="16">
        <v>0.33503855166969299</v>
      </c>
      <c r="AI670" s="16">
        <v>9404357.1959787793</v>
      </c>
      <c r="AJ670" s="16">
        <v>-538839.62804788596</v>
      </c>
      <c r="AK670" s="16">
        <v>361630.478912297</v>
      </c>
      <c r="AL670" s="16">
        <v>361630.478912297</v>
      </c>
      <c r="AM670" s="16">
        <v>361630.478912297</v>
      </c>
      <c r="AN670" s="16">
        <v>361630.478912297</v>
      </c>
      <c r="AO670" s="16">
        <v>361630.478912297</v>
      </c>
      <c r="AP670" s="16">
        <v>361630.478912297</v>
      </c>
      <c r="AQ670" s="16">
        <v>361630.478912297</v>
      </c>
      <c r="AR670" s="16">
        <v>361630.478912297</v>
      </c>
      <c r="AS670" s="16">
        <v>361630.478912297</v>
      </c>
      <c r="AT670" s="16">
        <v>361630.478912297</v>
      </c>
      <c r="AU670" s="16">
        <v>549526.71052631503</v>
      </c>
      <c r="AV670" s="16">
        <v>549526.71052631503</v>
      </c>
      <c r="AW670" s="16">
        <v>549526.71052631503</v>
      </c>
      <c r="AX670" s="16">
        <v>549526.71052631503</v>
      </c>
      <c r="AY670" s="16">
        <v>549526.71052631503</v>
      </c>
      <c r="AZ670" s="16">
        <v>549526.71052631503</v>
      </c>
      <c r="BA670" s="16">
        <v>549526.71052631503</v>
      </c>
      <c r="BB670" s="16">
        <v>549526.71052631503</v>
      </c>
      <c r="BC670" s="16">
        <v>549526.71052631503</v>
      </c>
      <c r="BD670" s="16">
        <v>549526.71052631503</v>
      </c>
    </row>
    <row r="671" spans="1:56" x14ac:dyDescent="0.25">
      <c r="A671" s="16" t="s">
        <v>748</v>
      </c>
      <c r="B671" s="16">
        <v>13895</v>
      </c>
      <c r="C671" s="16">
        <v>0</v>
      </c>
      <c r="D671" s="16">
        <v>0</v>
      </c>
      <c r="E671" s="16">
        <v>0</v>
      </c>
      <c r="F671" s="16">
        <v>0</v>
      </c>
      <c r="G671" s="16">
        <v>0</v>
      </c>
      <c r="H671" s="16">
        <v>0</v>
      </c>
      <c r="I671" s="16">
        <v>0</v>
      </c>
      <c r="J671" s="16">
        <v>0</v>
      </c>
      <c r="K671" s="16">
        <v>0</v>
      </c>
      <c r="L671" s="16">
        <v>0</v>
      </c>
      <c r="M671" s="16" t="s">
        <v>797</v>
      </c>
      <c r="N671" s="16" t="s">
        <v>806</v>
      </c>
      <c r="O671" s="16" t="s">
        <v>3</v>
      </c>
      <c r="P671" s="16">
        <v>13895</v>
      </c>
      <c r="Q671" s="16">
        <v>800000</v>
      </c>
      <c r="R671" s="16">
        <v>28133.477118120001</v>
      </c>
      <c r="S671" s="16">
        <v>2793004.38596491</v>
      </c>
      <c r="T671" s="16">
        <v>2792430.2631578902</v>
      </c>
      <c r="U671" s="16">
        <v>574.12280701752695</v>
      </c>
      <c r="V671" s="16">
        <v>2.0555743123875601E-4</v>
      </c>
      <c r="W671" s="16">
        <v>22801515.899379801</v>
      </c>
      <c r="X671" s="16">
        <v>22509393.2525599</v>
      </c>
      <c r="Y671" s="16">
        <v>292122.64681992301</v>
      </c>
      <c r="Z671" s="16">
        <v>1.28115449915269E-2</v>
      </c>
      <c r="AA671" s="16">
        <v>1238815.21929824</v>
      </c>
      <c r="AB671" s="16">
        <v>1238815.21929824</v>
      </c>
      <c r="AC671" s="16">
        <v>0</v>
      </c>
      <c r="AD671" s="16">
        <v>0</v>
      </c>
      <c r="AE671" s="16">
        <v>9798932.8655560296</v>
      </c>
      <c r="AF671" s="16">
        <v>9798932.8655560296</v>
      </c>
      <c r="AG671" s="16">
        <v>0</v>
      </c>
      <c r="AH671" s="16">
        <v>0</v>
      </c>
      <c r="AI671" s="16">
        <v>154429.16970180199</v>
      </c>
      <c r="AJ671" s="16">
        <v>-137693.47711812</v>
      </c>
      <c r="AK671" s="16">
        <v>9798932.8655560296</v>
      </c>
      <c r="AL671" s="16">
        <v>9798932.8655560296</v>
      </c>
      <c r="AM671" s="16">
        <v>9798932.8655560296</v>
      </c>
      <c r="AN671" s="16">
        <v>9798932.8655560296</v>
      </c>
      <c r="AO671" s="16">
        <v>9798932.8655560296</v>
      </c>
      <c r="AP671" s="16">
        <v>9798932.8655560296</v>
      </c>
      <c r="AQ671" s="16">
        <v>9798932.8655560296</v>
      </c>
      <c r="AR671" s="16">
        <v>9798932.8655560296</v>
      </c>
      <c r="AS671" s="16">
        <v>9798932.8655560296</v>
      </c>
      <c r="AT671" s="16">
        <v>9798932.8655560296</v>
      </c>
      <c r="AU671" s="16">
        <v>1238815.21929824</v>
      </c>
      <c r="AV671" s="16">
        <v>1238815.21929824</v>
      </c>
      <c r="AW671" s="16">
        <v>1238815.21929824</v>
      </c>
      <c r="AX671" s="16">
        <v>1238815.21929824</v>
      </c>
      <c r="AY671" s="16">
        <v>1238815.21929824</v>
      </c>
      <c r="AZ671" s="16">
        <v>1238815.21929824</v>
      </c>
      <c r="BA671" s="16">
        <v>1238815.21929824</v>
      </c>
      <c r="BB671" s="16">
        <v>1238815.21929824</v>
      </c>
      <c r="BC671" s="16">
        <v>1238815.21929824</v>
      </c>
      <c r="BD671" s="16">
        <v>1238815.21929824</v>
      </c>
    </row>
    <row r="672" spans="1:56" x14ac:dyDescent="0.25">
      <c r="A672" s="16" t="s">
        <v>363</v>
      </c>
      <c r="B672" s="16">
        <v>13897</v>
      </c>
      <c r="C672" s="16">
        <v>0</v>
      </c>
      <c r="D672" s="16">
        <v>0</v>
      </c>
      <c r="E672" s="16">
        <v>0</v>
      </c>
      <c r="F672" s="16">
        <v>0</v>
      </c>
      <c r="G672" s="16">
        <v>0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 t="s">
        <v>797</v>
      </c>
      <c r="N672" s="16" t="s">
        <v>806</v>
      </c>
      <c r="O672" s="16" t="s">
        <v>3</v>
      </c>
      <c r="P672" s="16">
        <v>13897</v>
      </c>
      <c r="Q672" s="16">
        <v>800000</v>
      </c>
      <c r="R672" s="16">
        <v>37511.302824159997</v>
      </c>
      <c r="S672" s="16">
        <v>4513280.9649122804</v>
      </c>
      <c r="T672" s="16">
        <v>2550900.8771929801</v>
      </c>
      <c r="U672" s="16">
        <v>1962380.0877192901</v>
      </c>
      <c r="V672" s="16">
        <v>0.43480122398217103</v>
      </c>
      <c r="W672" s="16">
        <v>1993136.97794209</v>
      </c>
      <c r="X672" s="16">
        <v>1052377.5685431601</v>
      </c>
      <c r="Y672" s="16">
        <v>940759.40939893597</v>
      </c>
      <c r="Z672" s="16">
        <v>0.47199937576305601</v>
      </c>
      <c r="AA672" s="16">
        <v>2973790.2631578902</v>
      </c>
      <c r="AB672" s="16">
        <v>1450387.1052631501</v>
      </c>
      <c r="AC672" s="16">
        <v>1523403.1578947301</v>
      </c>
      <c r="AD672" s="16">
        <v>0.51227659756913002</v>
      </c>
      <c r="AE672" s="16">
        <v>862592.35477429896</v>
      </c>
      <c r="AF672" s="16">
        <v>373121.11434480001</v>
      </c>
      <c r="AG672" s="16">
        <v>489471.24042949901</v>
      </c>
      <c r="AH672" s="16">
        <v>0.56744212688689</v>
      </c>
      <c r="AI672" s="16">
        <v>555290.106574776</v>
      </c>
      <c r="AJ672" s="16">
        <v>104001.937605339</v>
      </c>
      <c r="AK672" s="16">
        <v>862592.35477429896</v>
      </c>
      <c r="AL672" s="16">
        <v>862592.35477429896</v>
      </c>
      <c r="AM672" s="16">
        <v>862592.35477429896</v>
      </c>
      <c r="AN672" s="16">
        <v>862592.35477429896</v>
      </c>
      <c r="AO672" s="16">
        <v>862592.35477429896</v>
      </c>
      <c r="AP672" s="16">
        <v>862592.35477429896</v>
      </c>
      <c r="AQ672" s="16">
        <v>862592.35477429896</v>
      </c>
      <c r="AR672" s="16">
        <v>862592.35477429896</v>
      </c>
      <c r="AS672" s="16">
        <v>862592.35477429896</v>
      </c>
      <c r="AT672" s="16">
        <v>862592.35477429896</v>
      </c>
      <c r="AU672" s="16">
        <v>2973790.2631578902</v>
      </c>
      <c r="AV672" s="16">
        <v>2973790.2631578902</v>
      </c>
      <c r="AW672" s="16">
        <v>2973790.2631578902</v>
      </c>
      <c r="AX672" s="16">
        <v>2973790.2631578902</v>
      </c>
      <c r="AY672" s="16">
        <v>2973790.2631578902</v>
      </c>
      <c r="AZ672" s="16">
        <v>2973790.2631578902</v>
      </c>
      <c r="BA672" s="16">
        <v>2973790.2631578902</v>
      </c>
      <c r="BB672" s="16">
        <v>2973790.2631578902</v>
      </c>
      <c r="BC672" s="16">
        <v>2973790.2631578902</v>
      </c>
      <c r="BD672" s="16">
        <v>2973790.2631578902</v>
      </c>
    </row>
    <row r="673" spans="1:56" x14ac:dyDescent="0.25">
      <c r="A673" s="16" t="s">
        <v>749</v>
      </c>
      <c r="B673" s="16">
        <v>13898</v>
      </c>
      <c r="C673" s="16">
        <v>0</v>
      </c>
      <c r="D673" s="16">
        <v>0</v>
      </c>
      <c r="E673" s="16">
        <v>0</v>
      </c>
      <c r="F673" s="16">
        <v>0</v>
      </c>
      <c r="G673" s="16">
        <v>0</v>
      </c>
      <c r="H673" s="16">
        <v>0</v>
      </c>
      <c r="I673" s="16">
        <v>0</v>
      </c>
      <c r="J673" s="16">
        <v>0</v>
      </c>
      <c r="K673" s="16">
        <v>0</v>
      </c>
      <c r="L673" s="16">
        <v>0</v>
      </c>
      <c r="M673" s="16" t="s">
        <v>797</v>
      </c>
      <c r="N673" s="16" t="s">
        <v>806</v>
      </c>
      <c r="O673" s="16" t="s">
        <v>3</v>
      </c>
      <c r="P673" s="16">
        <v>13898</v>
      </c>
      <c r="Q673" s="16">
        <v>800000</v>
      </c>
      <c r="R673" s="16">
        <v>82524.866213151996</v>
      </c>
      <c r="S673" s="16">
        <v>6718907.8947368301</v>
      </c>
      <c r="T673" s="16">
        <v>3238321.6228070101</v>
      </c>
      <c r="U673" s="16">
        <v>3480586.2719298201</v>
      </c>
      <c r="V673" s="16">
        <v>0.51802857346151299</v>
      </c>
      <c r="W673" s="16">
        <v>5833966.4154972397</v>
      </c>
      <c r="X673" s="16">
        <v>1952670.6887206601</v>
      </c>
      <c r="Y673" s="16">
        <v>3881295.7267765701</v>
      </c>
      <c r="Z673" s="16">
        <v>0.66529277859165703</v>
      </c>
      <c r="AA673" s="16">
        <v>248111.66666666599</v>
      </c>
      <c r="AB673" s="16">
        <v>248111.66666666599</v>
      </c>
      <c r="AC673" s="16">
        <v>0</v>
      </c>
      <c r="AD673" s="16">
        <v>0</v>
      </c>
      <c r="AE673" s="16">
        <v>52349.909227858501</v>
      </c>
      <c r="AF673" s="16">
        <v>52349.909227858501</v>
      </c>
      <c r="AG673" s="16">
        <v>0</v>
      </c>
      <c r="AH673" s="16">
        <v>0</v>
      </c>
      <c r="AI673" s="16">
        <v>3048162.8605634202</v>
      </c>
      <c r="AJ673" s="16">
        <v>-833132.86621315195</v>
      </c>
      <c r="AK673" s="16">
        <v>52349.909227858501</v>
      </c>
      <c r="AL673" s="16">
        <v>52349.909227858501</v>
      </c>
      <c r="AM673" s="16">
        <v>52349.909227858501</v>
      </c>
      <c r="AN673" s="16">
        <v>52349.909227858501</v>
      </c>
      <c r="AO673" s="16">
        <v>52349.909227858501</v>
      </c>
      <c r="AP673" s="16">
        <v>52349.909227858501</v>
      </c>
      <c r="AQ673" s="16">
        <v>52349.909227858501</v>
      </c>
      <c r="AR673" s="16">
        <v>52349.909227858501</v>
      </c>
      <c r="AS673" s="16">
        <v>52349.909227858501</v>
      </c>
      <c r="AT673" s="16">
        <v>52349.909227858501</v>
      </c>
      <c r="AU673" s="16">
        <v>248111.66666666599</v>
      </c>
      <c r="AV673" s="16">
        <v>248111.66666666599</v>
      </c>
      <c r="AW673" s="16">
        <v>248111.66666666599</v>
      </c>
      <c r="AX673" s="16">
        <v>248111.66666666599</v>
      </c>
      <c r="AY673" s="16">
        <v>248111.66666666599</v>
      </c>
      <c r="AZ673" s="16">
        <v>248111.66666666599</v>
      </c>
      <c r="BA673" s="16">
        <v>248111.66666666599</v>
      </c>
      <c r="BB673" s="16">
        <v>248111.66666666599</v>
      </c>
      <c r="BC673" s="16">
        <v>248111.66666666599</v>
      </c>
      <c r="BD673" s="16">
        <v>248111.66666666599</v>
      </c>
    </row>
    <row r="674" spans="1:56" x14ac:dyDescent="0.25">
      <c r="A674" s="16" t="s">
        <v>231</v>
      </c>
      <c r="B674" s="16">
        <v>13899</v>
      </c>
      <c r="C674" s="16">
        <v>0</v>
      </c>
      <c r="D674" s="16">
        <v>0</v>
      </c>
      <c r="E674" s="16">
        <v>0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 t="s">
        <v>797</v>
      </c>
      <c r="N674" s="16" t="s">
        <v>806</v>
      </c>
      <c r="O674" s="16" t="s">
        <v>3</v>
      </c>
      <c r="P674" s="16">
        <v>13899</v>
      </c>
      <c r="Q674" s="16">
        <v>800000</v>
      </c>
      <c r="R674" s="16">
        <v>48764.693671407898</v>
      </c>
      <c r="S674" s="16">
        <v>8175045.9210526301</v>
      </c>
      <c r="T674" s="16">
        <v>3366010.8771929801</v>
      </c>
      <c r="U674" s="16">
        <v>4809035.0438596504</v>
      </c>
      <c r="V674" s="16">
        <v>0.58825786305068595</v>
      </c>
      <c r="W674" s="16">
        <v>9950271.6829116791</v>
      </c>
      <c r="X674" s="16">
        <v>3534515.0132803801</v>
      </c>
      <c r="Y674" s="16">
        <v>6415756.6696312902</v>
      </c>
      <c r="Z674" s="16">
        <v>0.64478205963456603</v>
      </c>
      <c r="AA674" s="16">
        <v>4274606.5789473597</v>
      </c>
      <c r="AB674" s="16">
        <v>1316527.5</v>
      </c>
      <c r="AC674" s="16">
        <v>2958079.0789473602</v>
      </c>
      <c r="AD674" s="16">
        <v>0.69201200726074796</v>
      </c>
      <c r="AE674" s="16">
        <v>4889609.5968478704</v>
      </c>
      <c r="AF674" s="16">
        <v>1446356.4836842199</v>
      </c>
      <c r="AG674" s="16">
        <v>3443253.1131636398</v>
      </c>
      <c r="AH674" s="16">
        <v>0.70419796201794205</v>
      </c>
      <c r="AI674" s="16">
        <v>5918660.9759598896</v>
      </c>
      <c r="AJ674" s="16">
        <v>2946157.4194922298</v>
      </c>
      <c r="AK674" s="16">
        <v>4889609.5968478704</v>
      </c>
      <c r="AL674" s="16">
        <v>4889609.5968478704</v>
      </c>
      <c r="AM674" s="16">
        <v>4889609.5968478704</v>
      </c>
      <c r="AN674" s="16">
        <v>4889609.5968478704</v>
      </c>
      <c r="AO674" s="16">
        <v>4889609.5968478704</v>
      </c>
      <c r="AP674" s="16">
        <v>4889609.5968478704</v>
      </c>
      <c r="AQ674" s="16">
        <v>4889609.5968478704</v>
      </c>
      <c r="AR674" s="16">
        <v>4889609.5968478704</v>
      </c>
      <c r="AS674" s="16">
        <v>4889609.5968478704</v>
      </c>
      <c r="AT674" s="16">
        <v>4889609.5968478704</v>
      </c>
      <c r="AU674" s="16">
        <v>4274606.5789473597</v>
      </c>
      <c r="AV674" s="16">
        <v>4274606.5789473597</v>
      </c>
      <c r="AW674" s="16">
        <v>4274606.5789473597</v>
      </c>
      <c r="AX674" s="16">
        <v>4274606.5789473597</v>
      </c>
      <c r="AY674" s="16">
        <v>4274606.5789473597</v>
      </c>
      <c r="AZ674" s="16">
        <v>4274606.5789473597</v>
      </c>
      <c r="BA674" s="16">
        <v>4274606.5789473597</v>
      </c>
      <c r="BB674" s="16">
        <v>4274606.5789473597</v>
      </c>
      <c r="BC674" s="16">
        <v>4274606.5789473597</v>
      </c>
      <c r="BD674" s="16">
        <v>4274606.5789473597</v>
      </c>
    </row>
    <row r="675" spans="1:56" x14ac:dyDescent="0.25">
      <c r="A675" s="16" t="s">
        <v>540</v>
      </c>
      <c r="B675" s="16">
        <v>13900</v>
      </c>
      <c r="C675" s="16">
        <v>0</v>
      </c>
      <c r="D675" s="16">
        <v>0</v>
      </c>
      <c r="E675" s="16">
        <v>0</v>
      </c>
      <c r="F675" s="16">
        <v>0</v>
      </c>
      <c r="G675" s="16">
        <v>0</v>
      </c>
      <c r="H675" s="16">
        <v>0</v>
      </c>
      <c r="I675" s="16">
        <v>0</v>
      </c>
      <c r="J675" s="16">
        <v>0</v>
      </c>
      <c r="K675" s="16">
        <v>0</v>
      </c>
      <c r="L675" s="16">
        <v>0</v>
      </c>
      <c r="M675" s="16" t="s">
        <v>797</v>
      </c>
      <c r="N675" s="16" t="s">
        <v>806</v>
      </c>
      <c r="O675" s="16" t="s">
        <v>3</v>
      </c>
      <c r="P675" s="16">
        <v>13900</v>
      </c>
      <c r="Q675" s="16">
        <v>800000</v>
      </c>
      <c r="R675" s="16">
        <v>84400.431354359898</v>
      </c>
      <c r="S675" s="16">
        <v>1879018.33333333</v>
      </c>
      <c r="T675" s="16">
        <v>1335873.8596491199</v>
      </c>
      <c r="U675" s="16">
        <v>543144.47368421103</v>
      </c>
      <c r="V675" s="16">
        <v>0.28905757014125799</v>
      </c>
      <c r="W675" s="16">
        <v>2424626.7793458798</v>
      </c>
      <c r="X675" s="16">
        <v>885938.55781196698</v>
      </c>
      <c r="Y675" s="16">
        <v>1538688.2215339099</v>
      </c>
      <c r="Z675" s="16">
        <v>0.63460827647421403</v>
      </c>
      <c r="AA675" s="16">
        <v>143874.82456140299</v>
      </c>
      <c r="AB675" s="16">
        <v>95312.324561403497</v>
      </c>
      <c r="AC675" s="16">
        <v>48562.5</v>
      </c>
      <c r="AD675" s="16">
        <v>0.33753299194658098</v>
      </c>
      <c r="AE675" s="16">
        <v>110584.87837994299</v>
      </c>
      <c r="AF675" s="16">
        <v>70985.907020053506</v>
      </c>
      <c r="AG675" s="16">
        <v>39598.9713598897</v>
      </c>
      <c r="AH675" s="16">
        <v>0.35808667459792298</v>
      </c>
      <c r="AI675" s="16">
        <v>689427.79017955705</v>
      </c>
      <c r="AJ675" s="16">
        <v>-809661.45999447</v>
      </c>
      <c r="AK675" s="16">
        <v>110584.87837994299</v>
      </c>
      <c r="AL675" s="16">
        <v>110584.87837994299</v>
      </c>
      <c r="AM675" s="16">
        <v>110584.87837994299</v>
      </c>
      <c r="AN675" s="16">
        <v>110584.87837994299</v>
      </c>
      <c r="AO675" s="16">
        <v>110584.87837994299</v>
      </c>
      <c r="AP675" s="16">
        <v>110584.87837994299</v>
      </c>
      <c r="AQ675" s="16">
        <v>110584.87837994299</v>
      </c>
      <c r="AR675" s="16">
        <v>110584.87837994299</v>
      </c>
      <c r="AS675" s="16">
        <v>110584.87837994299</v>
      </c>
      <c r="AT675" s="16">
        <v>110584.87837994299</v>
      </c>
      <c r="AU675" s="16">
        <v>143874.82456140299</v>
      </c>
      <c r="AV675" s="16">
        <v>143874.82456140299</v>
      </c>
      <c r="AW675" s="16">
        <v>143874.82456140299</v>
      </c>
      <c r="AX675" s="16">
        <v>143874.82456140299</v>
      </c>
      <c r="AY675" s="16">
        <v>143874.82456140299</v>
      </c>
      <c r="AZ675" s="16">
        <v>143874.82456140299</v>
      </c>
      <c r="BA675" s="16">
        <v>143874.82456140299</v>
      </c>
      <c r="BB675" s="16">
        <v>143874.82456140299</v>
      </c>
      <c r="BC675" s="16">
        <v>143874.82456140299</v>
      </c>
      <c r="BD675" s="16">
        <v>143874.82456140299</v>
      </c>
    </row>
    <row r="676" spans="1:56" x14ac:dyDescent="0.25">
      <c r="A676" s="16" t="s">
        <v>201</v>
      </c>
      <c r="B676" s="16">
        <v>13911</v>
      </c>
      <c r="C676" s="16">
        <v>0</v>
      </c>
      <c r="D676" s="16">
        <v>0</v>
      </c>
      <c r="E676" s="16">
        <v>0</v>
      </c>
      <c r="F676" s="16">
        <v>0</v>
      </c>
      <c r="G676" s="16">
        <v>0</v>
      </c>
      <c r="H676" s="16">
        <v>0</v>
      </c>
      <c r="I676" s="16">
        <v>0</v>
      </c>
      <c r="J676" s="16">
        <v>0</v>
      </c>
      <c r="K676" s="16">
        <v>0</v>
      </c>
      <c r="L676" s="16">
        <v>0</v>
      </c>
      <c r="M676" s="16" t="s">
        <v>797</v>
      </c>
      <c r="N676" s="16" t="s">
        <v>806</v>
      </c>
      <c r="O676" s="16" t="s">
        <v>3</v>
      </c>
      <c r="P676" s="16">
        <v>13911</v>
      </c>
      <c r="Q676" s="16">
        <v>800000</v>
      </c>
      <c r="R676" s="16">
        <v>65644.7799422799</v>
      </c>
      <c r="S676" s="16">
        <v>23499734.868420999</v>
      </c>
      <c r="T676" s="16">
        <v>10456105.219298201</v>
      </c>
      <c r="U676" s="16">
        <v>13043629.6491227</v>
      </c>
      <c r="V676" s="16">
        <v>0.55505433240656699</v>
      </c>
      <c r="W676" s="16">
        <v>8293901.8776244596</v>
      </c>
      <c r="X676" s="16">
        <v>2701961.1465190202</v>
      </c>
      <c r="Y676" s="16">
        <v>5591940.7311054301</v>
      </c>
      <c r="Z676" s="16">
        <v>0.67422315981233605</v>
      </c>
      <c r="AA676" s="16">
        <v>17900253.070175398</v>
      </c>
      <c r="AB676" s="16">
        <v>5962152.8947368404</v>
      </c>
      <c r="AC676" s="16">
        <v>11938100.175438499</v>
      </c>
      <c r="AD676" s="16">
        <v>0.66692354173077495</v>
      </c>
      <c r="AE676" s="16">
        <v>6195782.3887861902</v>
      </c>
      <c r="AF676" s="16">
        <v>1857845.8686731199</v>
      </c>
      <c r="AG676" s="16">
        <v>4337936.5201130603</v>
      </c>
      <c r="AH676" s="16">
        <v>0.70014346016482698</v>
      </c>
      <c r="AI676" s="16">
        <v>4928659.9511631504</v>
      </c>
      <c r="AJ676" s="16">
        <v>3674655.7401707801</v>
      </c>
      <c r="AK676" s="16">
        <v>6195782.3887861902</v>
      </c>
      <c r="AL676" s="16">
        <v>6195782.3887861902</v>
      </c>
      <c r="AM676" s="16">
        <v>6195782.3887861902</v>
      </c>
      <c r="AN676" s="16">
        <v>6195782.3887861902</v>
      </c>
      <c r="AO676" s="16">
        <v>6195782.3887861902</v>
      </c>
      <c r="AP676" s="16">
        <v>6195782.3887861902</v>
      </c>
      <c r="AQ676" s="16">
        <v>6195782.3887861902</v>
      </c>
      <c r="AR676" s="16">
        <v>6195782.3887861902</v>
      </c>
      <c r="AS676" s="16">
        <v>6195782.3887861902</v>
      </c>
      <c r="AT676" s="16">
        <v>6195782.3887861902</v>
      </c>
      <c r="AU676" s="16">
        <v>17900253.070175398</v>
      </c>
      <c r="AV676" s="16">
        <v>17900253.070175398</v>
      </c>
      <c r="AW676" s="16">
        <v>17900253.070175398</v>
      </c>
      <c r="AX676" s="16">
        <v>17900253.070175398</v>
      </c>
      <c r="AY676" s="16">
        <v>17900253.070175398</v>
      </c>
      <c r="AZ676" s="16">
        <v>17900253.070175398</v>
      </c>
      <c r="BA676" s="16">
        <v>17900253.070175398</v>
      </c>
      <c r="BB676" s="16">
        <v>17900253.070175398</v>
      </c>
      <c r="BC676" s="16">
        <v>17900253.070175398</v>
      </c>
      <c r="BD676" s="16">
        <v>17900253.070175398</v>
      </c>
    </row>
    <row r="677" spans="1:56" x14ac:dyDescent="0.25">
      <c r="A677" s="16" t="s">
        <v>750</v>
      </c>
      <c r="B677" s="16">
        <v>13919</v>
      </c>
      <c r="C677" s="16">
        <v>0</v>
      </c>
      <c r="D677" s="16">
        <v>0</v>
      </c>
      <c r="E677" s="16">
        <v>0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 t="s">
        <v>797</v>
      </c>
      <c r="N677" s="16" t="s">
        <v>806</v>
      </c>
      <c r="O677" s="16" t="s">
        <v>3</v>
      </c>
      <c r="P677" s="16">
        <v>13919</v>
      </c>
      <c r="Q677" s="16">
        <v>800000</v>
      </c>
      <c r="R677" s="16">
        <v>28133.477118120001</v>
      </c>
      <c r="S677" s="16">
        <v>1284155.8771929799</v>
      </c>
      <c r="T677" s="16">
        <v>1284155.8771929799</v>
      </c>
      <c r="U677" s="16">
        <v>0</v>
      </c>
      <c r="V677" s="16">
        <v>0</v>
      </c>
      <c r="W677" s="16">
        <v>622118.11344536603</v>
      </c>
      <c r="X677" s="16">
        <v>622118.11344536603</v>
      </c>
      <c r="Y677" s="16">
        <v>0</v>
      </c>
      <c r="Z677" s="16">
        <v>0</v>
      </c>
      <c r="AA677" s="16">
        <v>1123494.3421052599</v>
      </c>
      <c r="AB677" s="16">
        <v>1123494.3421052599</v>
      </c>
      <c r="AC677" s="16">
        <v>0</v>
      </c>
      <c r="AD677" s="16">
        <v>0</v>
      </c>
      <c r="AE677" s="16">
        <v>529422.08505676105</v>
      </c>
      <c r="AF677" s="16">
        <v>529422.08505676105</v>
      </c>
      <c r="AG677" s="16">
        <v>0</v>
      </c>
      <c r="AH677" s="16">
        <v>0</v>
      </c>
      <c r="AI677" s="16">
        <v>-137693.47711812</v>
      </c>
      <c r="AJ677" s="16">
        <v>-137693.47711812</v>
      </c>
      <c r="AK677" s="16">
        <v>529422.08505676105</v>
      </c>
      <c r="AL677" s="16">
        <v>529422.08505676105</v>
      </c>
      <c r="AM677" s="16">
        <v>529422.08505676105</v>
      </c>
      <c r="AN677" s="16">
        <v>529422.08505676105</v>
      </c>
      <c r="AO677" s="16">
        <v>529422.08505676105</v>
      </c>
      <c r="AP677" s="16">
        <v>529422.08505676105</v>
      </c>
      <c r="AQ677" s="16">
        <v>529422.08505676105</v>
      </c>
      <c r="AR677" s="16">
        <v>529422.08505676105</v>
      </c>
      <c r="AS677" s="16">
        <v>529422.08505676105</v>
      </c>
      <c r="AT677" s="16">
        <v>529422.08505676105</v>
      </c>
      <c r="AU677" s="16">
        <v>1123494.3421052599</v>
      </c>
      <c r="AV677" s="16">
        <v>1123494.3421052599</v>
      </c>
      <c r="AW677" s="16">
        <v>1123494.3421052599</v>
      </c>
      <c r="AX677" s="16">
        <v>1123494.3421052599</v>
      </c>
      <c r="AY677" s="16">
        <v>1123494.3421052599</v>
      </c>
      <c r="AZ677" s="16">
        <v>1123494.3421052599</v>
      </c>
      <c r="BA677" s="16">
        <v>1123494.3421052599</v>
      </c>
      <c r="BB677" s="16">
        <v>1123494.3421052599</v>
      </c>
      <c r="BC677" s="16">
        <v>1123494.3421052599</v>
      </c>
      <c r="BD677" s="16">
        <v>1123494.3421052599</v>
      </c>
    </row>
    <row r="678" spans="1:56" x14ac:dyDescent="0.25">
      <c r="A678" s="16" t="s">
        <v>315</v>
      </c>
      <c r="B678" s="16">
        <v>13920</v>
      </c>
      <c r="C678" s="16">
        <v>0</v>
      </c>
      <c r="D678" s="16">
        <v>0</v>
      </c>
      <c r="E678" s="16">
        <v>0</v>
      </c>
      <c r="F678" s="16">
        <v>0</v>
      </c>
      <c r="G678" s="16">
        <v>0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 t="s">
        <v>797</v>
      </c>
      <c r="N678" s="16" t="s">
        <v>806</v>
      </c>
      <c r="O678" s="16" t="s">
        <v>3</v>
      </c>
      <c r="P678" s="16">
        <v>13920</v>
      </c>
      <c r="Q678" s="16">
        <v>800000</v>
      </c>
      <c r="R678" s="16">
        <v>58142.519377447898</v>
      </c>
      <c r="S678" s="16">
        <v>12317943.0701754</v>
      </c>
      <c r="T678" s="16">
        <v>9826236.0964912195</v>
      </c>
      <c r="U678" s="16">
        <v>2491706.9736842099</v>
      </c>
      <c r="V678" s="16">
        <v>0.202282715506066</v>
      </c>
      <c r="W678" s="16">
        <v>25707551.3037716</v>
      </c>
      <c r="X678" s="16">
        <v>23309324.997258499</v>
      </c>
      <c r="Y678" s="16">
        <v>2398226.30651314</v>
      </c>
      <c r="Z678" s="16">
        <v>9.3288788114225904E-2</v>
      </c>
      <c r="AA678" s="16">
        <v>3607822.85087719</v>
      </c>
      <c r="AB678" s="16">
        <v>2456926.05263157</v>
      </c>
      <c r="AC678" s="16">
        <v>1150896.79824561</v>
      </c>
      <c r="AD678" s="16">
        <v>0.31900036277163302</v>
      </c>
      <c r="AE678" s="16">
        <v>12231330.4098465</v>
      </c>
      <c r="AF678" s="16">
        <v>11480016.599765699</v>
      </c>
      <c r="AG678" s="16">
        <v>751313.81008076295</v>
      </c>
      <c r="AH678" s="16">
        <v>6.1425354798357298E-2</v>
      </c>
      <c r="AI678" s="16">
        <v>1807175.7871357</v>
      </c>
      <c r="AJ678" s="16">
        <v>160263.29070331401</v>
      </c>
      <c r="AK678" s="16">
        <v>12231330.4098465</v>
      </c>
      <c r="AL678" s="16">
        <v>12231330.4098465</v>
      </c>
      <c r="AM678" s="16">
        <v>12231330.4098465</v>
      </c>
      <c r="AN678" s="16">
        <v>12231330.4098465</v>
      </c>
      <c r="AO678" s="16">
        <v>12231330.4098465</v>
      </c>
      <c r="AP678" s="16">
        <v>12231330.4098465</v>
      </c>
      <c r="AQ678" s="16">
        <v>12231330.4098465</v>
      </c>
      <c r="AR678" s="16">
        <v>12231330.4098465</v>
      </c>
      <c r="AS678" s="16">
        <v>12231330.4098465</v>
      </c>
      <c r="AT678" s="16">
        <v>12231330.4098465</v>
      </c>
      <c r="AU678" s="16">
        <v>3607822.85087719</v>
      </c>
      <c r="AV678" s="16">
        <v>3607822.85087719</v>
      </c>
      <c r="AW678" s="16">
        <v>3607822.85087719</v>
      </c>
      <c r="AX678" s="16">
        <v>3607822.85087719</v>
      </c>
      <c r="AY678" s="16">
        <v>3607822.85087719</v>
      </c>
      <c r="AZ678" s="16">
        <v>3607822.85087719</v>
      </c>
      <c r="BA678" s="16">
        <v>3607822.85087719</v>
      </c>
      <c r="BB678" s="16">
        <v>3607822.85087719</v>
      </c>
      <c r="BC678" s="16">
        <v>3607822.85087719</v>
      </c>
      <c r="BD678" s="16">
        <v>3607822.85087719</v>
      </c>
    </row>
    <row r="679" spans="1:56" x14ac:dyDescent="0.25">
      <c r="A679" s="16" t="s">
        <v>339</v>
      </c>
      <c r="B679" s="16">
        <v>13924</v>
      </c>
      <c r="C679" s="16">
        <v>0</v>
      </c>
      <c r="D679" s="16">
        <v>0</v>
      </c>
      <c r="E679" s="16">
        <v>0</v>
      </c>
      <c r="F679" s="16">
        <v>0</v>
      </c>
      <c r="G679" s="16">
        <v>0</v>
      </c>
      <c r="H679" s="16">
        <v>0</v>
      </c>
      <c r="I679" s="16">
        <v>0</v>
      </c>
      <c r="J679" s="16">
        <v>0</v>
      </c>
      <c r="K679" s="16">
        <v>0</v>
      </c>
      <c r="L679" s="16">
        <v>0</v>
      </c>
      <c r="M679" s="16" t="s">
        <v>797</v>
      </c>
      <c r="N679" s="16" t="s">
        <v>806</v>
      </c>
      <c r="O679" s="16" t="s">
        <v>3</v>
      </c>
      <c r="P679" s="16">
        <v>13924</v>
      </c>
      <c r="Q679" s="16">
        <v>800000</v>
      </c>
      <c r="R679" s="16">
        <v>28133.477118120001</v>
      </c>
      <c r="S679" s="16">
        <v>8571841.9736842103</v>
      </c>
      <c r="T679" s="16">
        <v>6364118.9473684197</v>
      </c>
      <c r="U679" s="16">
        <v>2207723.0263157901</v>
      </c>
      <c r="V679" s="16">
        <v>0.257555264445327</v>
      </c>
      <c r="W679" s="16">
        <v>5737657.3253284898</v>
      </c>
      <c r="X679" s="16">
        <v>3864886.0282124602</v>
      </c>
      <c r="Y679" s="16">
        <v>1872771.29711602</v>
      </c>
      <c r="Z679" s="16">
        <v>0.32639999061094199</v>
      </c>
      <c r="AA679" s="16">
        <v>4514409.9999999898</v>
      </c>
      <c r="AB679" s="16">
        <v>2880843.6842105198</v>
      </c>
      <c r="AC679" s="16">
        <v>1633566.31578947</v>
      </c>
      <c r="AD679" s="16">
        <v>0.36185599353835202</v>
      </c>
      <c r="AE679" s="16">
        <v>1972274.95999489</v>
      </c>
      <c r="AF679" s="16">
        <v>1241582.08025623</v>
      </c>
      <c r="AG679" s="16">
        <v>730692.87973865296</v>
      </c>
      <c r="AH679" s="16">
        <v>0.37048225757555903</v>
      </c>
      <c r="AI679" s="16">
        <v>1649844.8199978999</v>
      </c>
      <c r="AJ679" s="16">
        <v>507766.40262053302</v>
      </c>
      <c r="AK679" s="16">
        <v>1972274.95999489</v>
      </c>
      <c r="AL679" s="16">
        <v>1972274.95999489</v>
      </c>
      <c r="AM679" s="16">
        <v>1972274.95999489</v>
      </c>
      <c r="AN679" s="16">
        <v>1972274.95999489</v>
      </c>
      <c r="AO679" s="16">
        <v>1972274.95999489</v>
      </c>
      <c r="AP679" s="16">
        <v>1972274.95999489</v>
      </c>
      <c r="AQ679" s="16">
        <v>1972274.95999489</v>
      </c>
      <c r="AR679" s="16">
        <v>1972274.95999489</v>
      </c>
      <c r="AS679" s="16">
        <v>1972274.95999489</v>
      </c>
      <c r="AT679" s="16">
        <v>1972274.95999489</v>
      </c>
      <c r="AU679" s="16">
        <v>4514409.9999999898</v>
      </c>
      <c r="AV679" s="16">
        <v>4514409.9999999898</v>
      </c>
      <c r="AW679" s="16">
        <v>4514409.9999999898</v>
      </c>
      <c r="AX679" s="16">
        <v>4514409.9999999898</v>
      </c>
      <c r="AY679" s="16">
        <v>4514409.9999999898</v>
      </c>
      <c r="AZ679" s="16">
        <v>4514409.9999999898</v>
      </c>
      <c r="BA679" s="16">
        <v>4514409.9999999898</v>
      </c>
      <c r="BB679" s="16">
        <v>4514409.9999999898</v>
      </c>
      <c r="BC679" s="16">
        <v>4514409.9999999898</v>
      </c>
      <c r="BD679" s="16">
        <v>4514409.9999999898</v>
      </c>
    </row>
    <row r="680" spans="1:56" x14ac:dyDescent="0.25">
      <c r="A680" s="16" t="s">
        <v>362</v>
      </c>
      <c r="B680" s="16">
        <v>13927</v>
      </c>
      <c r="C680" s="16">
        <v>0</v>
      </c>
      <c r="D680" s="16">
        <v>0</v>
      </c>
      <c r="E680" s="16">
        <v>0</v>
      </c>
      <c r="F680" s="16">
        <v>0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 t="s">
        <v>797</v>
      </c>
      <c r="N680" s="16" t="s">
        <v>806</v>
      </c>
      <c r="O680" s="16" t="s">
        <v>3</v>
      </c>
      <c r="P680" s="16">
        <v>13927</v>
      </c>
      <c r="Q680" s="16">
        <v>800000</v>
      </c>
      <c r="R680" s="16">
        <v>28133.477118120001</v>
      </c>
      <c r="S680" s="16">
        <v>16747641.096491201</v>
      </c>
      <c r="T680" s="16">
        <v>12074415.4385964</v>
      </c>
      <c r="U680" s="16">
        <v>4673225.6578947399</v>
      </c>
      <c r="V680" s="16">
        <v>0.27903784365631101</v>
      </c>
      <c r="W680" s="16">
        <v>13979509.537974801</v>
      </c>
      <c r="X680" s="16">
        <v>8161312.6573706297</v>
      </c>
      <c r="Y680" s="16">
        <v>5818196.88060416</v>
      </c>
      <c r="Z680" s="16">
        <v>0.41619463578455701</v>
      </c>
      <c r="AA680" s="16">
        <v>1728615</v>
      </c>
      <c r="AB680" s="16">
        <v>1317873.3771929799</v>
      </c>
      <c r="AC680" s="16">
        <v>410741.622807017</v>
      </c>
      <c r="AD680" s="16">
        <v>0.23761313121025601</v>
      </c>
      <c r="AE680" s="16">
        <v>1032028.08507604</v>
      </c>
      <c r="AF680" s="16">
        <v>666344.99081791495</v>
      </c>
      <c r="AG680" s="16">
        <v>365683.09425812803</v>
      </c>
      <c r="AH680" s="16">
        <v>0.35433444064769098</v>
      </c>
      <c r="AI680" s="16">
        <v>5680503.4034860404</v>
      </c>
      <c r="AJ680" s="16">
        <v>227989.61714000799</v>
      </c>
      <c r="AK680" s="16">
        <v>1032028.08507604</v>
      </c>
      <c r="AL680" s="16">
        <v>1032028.08507604</v>
      </c>
      <c r="AM680" s="16">
        <v>1032028.08507604</v>
      </c>
      <c r="AN680" s="16">
        <v>1032028.08507604</v>
      </c>
      <c r="AO680" s="16">
        <v>1032028.08507604</v>
      </c>
      <c r="AP680" s="16">
        <v>1032028.08507604</v>
      </c>
      <c r="AQ680" s="16">
        <v>1032028.08507604</v>
      </c>
      <c r="AR680" s="16">
        <v>1032028.08507604</v>
      </c>
      <c r="AS680" s="16">
        <v>1032028.08507604</v>
      </c>
      <c r="AT680" s="16">
        <v>1032028.08507604</v>
      </c>
      <c r="AU680" s="16">
        <v>1728615</v>
      </c>
      <c r="AV680" s="16">
        <v>1728615</v>
      </c>
      <c r="AW680" s="16">
        <v>1728615</v>
      </c>
      <c r="AX680" s="16">
        <v>1728615</v>
      </c>
      <c r="AY680" s="16">
        <v>1728615</v>
      </c>
      <c r="AZ680" s="16">
        <v>1728615</v>
      </c>
      <c r="BA680" s="16">
        <v>1728615</v>
      </c>
      <c r="BB680" s="16">
        <v>1728615</v>
      </c>
      <c r="BC680" s="16">
        <v>1728615</v>
      </c>
      <c r="BD680" s="16">
        <v>1728615</v>
      </c>
    </row>
    <row r="681" spans="1:56" x14ac:dyDescent="0.25">
      <c r="A681" s="16" t="s">
        <v>903</v>
      </c>
      <c r="B681" s="16">
        <v>13928</v>
      </c>
      <c r="C681" s="16">
        <v>0</v>
      </c>
      <c r="D681" s="16">
        <v>0</v>
      </c>
      <c r="E681" s="16">
        <v>0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 t="s">
        <v>797</v>
      </c>
      <c r="N681" s="16" t="s">
        <v>806</v>
      </c>
      <c r="O681" s="16" t="s">
        <v>3</v>
      </c>
      <c r="P681" s="16">
        <v>13928</v>
      </c>
      <c r="Q681" s="16">
        <v>800000</v>
      </c>
      <c r="R681" s="16">
        <v>28133.477118120001</v>
      </c>
      <c r="S681" s="16">
        <v>3077.5438596491199</v>
      </c>
      <c r="T681" s="16">
        <v>3077.5438596491199</v>
      </c>
      <c r="U681" s="16">
        <v>0</v>
      </c>
      <c r="V681" s="16">
        <v>0</v>
      </c>
      <c r="W681" s="16">
        <v>1944.85088742876</v>
      </c>
      <c r="X681" s="16">
        <v>1944.85088742876</v>
      </c>
      <c r="Y681" s="16">
        <v>0</v>
      </c>
      <c r="Z681" s="16">
        <v>0</v>
      </c>
      <c r="AA681" s="16">
        <v>0</v>
      </c>
      <c r="AB681" s="16">
        <v>0</v>
      </c>
      <c r="AC681" s="16">
        <v>0</v>
      </c>
      <c r="AD681" s="16">
        <v>0</v>
      </c>
      <c r="AE681" s="16">
        <v>0</v>
      </c>
      <c r="AF681" s="16">
        <v>0</v>
      </c>
      <c r="AG681" s="16">
        <v>0</v>
      </c>
      <c r="AH681" s="16">
        <v>0</v>
      </c>
      <c r="AI681" s="16">
        <v>-137693.47711812</v>
      </c>
      <c r="AJ681" s="16">
        <v>-137693.47711812</v>
      </c>
      <c r="AK681" s="16">
        <v>0</v>
      </c>
      <c r="AL681" s="16">
        <v>0</v>
      </c>
      <c r="AM681" s="16">
        <v>0</v>
      </c>
      <c r="AN681" s="16">
        <v>0</v>
      </c>
      <c r="AO681" s="16">
        <v>0</v>
      </c>
      <c r="AP681" s="16">
        <v>0</v>
      </c>
      <c r="AQ681" s="16">
        <v>0</v>
      </c>
      <c r="AR681" s="16">
        <v>0</v>
      </c>
      <c r="AS681" s="16">
        <v>0</v>
      </c>
      <c r="AT681" s="16">
        <v>0</v>
      </c>
      <c r="AU681" s="16">
        <v>0</v>
      </c>
      <c r="AV681" s="16">
        <v>0</v>
      </c>
      <c r="AW681" s="16">
        <v>0</v>
      </c>
      <c r="AX681" s="16">
        <v>0</v>
      </c>
      <c r="AY681" s="16">
        <v>0</v>
      </c>
      <c r="AZ681" s="16">
        <v>0</v>
      </c>
      <c r="BA681" s="16">
        <v>0</v>
      </c>
      <c r="BB681" s="16">
        <v>0</v>
      </c>
      <c r="BC681" s="16">
        <v>0</v>
      </c>
      <c r="BD681" s="16">
        <v>0</v>
      </c>
    </row>
    <row r="682" spans="1:56" x14ac:dyDescent="0.25">
      <c r="A682" s="16" t="s">
        <v>904</v>
      </c>
      <c r="B682" s="16">
        <v>13929</v>
      </c>
      <c r="C682" s="16">
        <v>0</v>
      </c>
      <c r="D682" s="16">
        <v>0</v>
      </c>
      <c r="E682" s="16">
        <v>0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 t="s">
        <v>797</v>
      </c>
      <c r="N682" s="16" t="s">
        <v>806</v>
      </c>
      <c r="O682" s="16" t="s">
        <v>3</v>
      </c>
      <c r="P682" s="16">
        <v>13929</v>
      </c>
      <c r="Q682" s="16">
        <v>800000</v>
      </c>
      <c r="R682" s="16">
        <v>28133.477118120001</v>
      </c>
      <c r="S682" s="16">
        <v>12386.973684210499</v>
      </c>
      <c r="T682" s="16">
        <v>12386.973684210499</v>
      </c>
      <c r="U682" s="16">
        <v>0</v>
      </c>
      <c r="V682" s="16">
        <v>0</v>
      </c>
      <c r="W682" s="16">
        <v>610.95334751606003</v>
      </c>
      <c r="X682" s="16">
        <v>610.95334751606003</v>
      </c>
      <c r="Y682" s="16">
        <v>0</v>
      </c>
      <c r="Z682" s="16">
        <v>0</v>
      </c>
      <c r="AA682" s="16">
        <v>0</v>
      </c>
      <c r="AB682" s="16">
        <v>0</v>
      </c>
      <c r="AC682" s="16">
        <v>0</v>
      </c>
      <c r="AD682" s="16">
        <v>0</v>
      </c>
      <c r="AE682" s="16">
        <v>0</v>
      </c>
      <c r="AF682" s="16">
        <v>0</v>
      </c>
      <c r="AG682" s="16">
        <v>0</v>
      </c>
      <c r="AH682" s="16">
        <v>0</v>
      </c>
      <c r="AI682" s="16">
        <v>-137693.47711812</v>
      </c>
      <c r="AJ682" s="16">
        <v>-137693.47711812</v>
      </c>
      <c r="AK682" s="16">
        <v>0</v>
      </c>
      <c r="AL682" s="16">
        <v>0</v>
      </c>
      <c r="AM682" s="16">
        <v>0</v>
      </c>
      <c r="AN682" s="16">
        <v>0</v>
      </c>
      <c r="AO682" s="16">
        <v>0</v>
      </c>
      <c r="AP682" s="16">
        <v>0</v>
      </c>
      <c r="AQ682" s="16">
        <v>0</v>
      </c>
      <c r="AR682" s="16">
        <v>0</v>
      </c>
      <c r="AS682" s="16">
        <v>0</v>
      </c>
      <c r="AT682" s="16">
        <v>0</v>
      </c>
      <c r="AU682" s="16">
        <v>0</v>
      </c>
      <c r="AV682" s="16">
        <v>0</v>
      </c>
      <c r="AW682" s="16">
        <v>0</v>
      </c>
      <c r="AX682" s="16">
        <v>0</v>
      </c>
      <c r="AY682" s="16">
        <v>0</v>
      </c>
      <c r="AZ682" s="16">
        <v>0</v>
      </c>
      <c r="BA682" s="16">
        <v>0</v>
      </c>
      <c r="BB682" s="16">
        <v>0</v>
      </c>
      <c r="BC682" s="16">
        <v>0</v>
      </c>
      <c r="BD682" s="16">
        <v>0</v>
      </c>
    </row>
    <row r="683" spans="1:56" x14ac:dyDescent="0.25">
      <c r="A683" s="16" t="s">
        <v>519</v>
      </c>
      <c r="B683" s="16">
        <v>13932</v>
      </c>
      <c r="C683" s="16">
        <v>0</v>
      </c>
      <c r="D683" s="16">
        <v>0</v>
      </c>
      <c r="E683" s="16">
        <v>0</v>
      </c>
      <c r="F683" s="16">
        <v>0</v>
      </c>
      <c r="G683" s="16">
        <v>0</v>
      </c>
      <c r="H683" s="16">
        <v>0</v>
      </c>
      <c r="I683" s="16">
        <v>0</v>
      </c>
      <c r="J683" s="16">
        <v>0</v>
      </c>
      <c r="K683" s="16">
        <v>0</v>
      </c>
      <c r="L683" s="16">
        <v>0</v>
      </c>
      <c r="M683" s="16" t="s">
        <v>797</v>
      </c>
      <c r="N683" s="16" t="s">
        <v>806</v>
      </c>
      <c r="O683" s="16" t="s">
        <v>3</v>
      </c>
      <c r="P683" s="16">
        <v>13932</v>
      </c>
      <c r="Q683" s="16">
        <v>800000</v>
      </c>
      <c r="R683" s="16">
        <v>28133.477118120001</v>
      </c>
      <c r="S683" s="16">
        <v>3506709.6491228002</v>
      </c>
      <c r="T683" s="16">
        <v>3162271.66666666</v>
      </c>
      <c r="U683" s="16">
        <v>344437.982456139</v>
      </c>
      <c r="V683" s="16">
        <v>9.8222555306881398E-2</v>
      </c>
      <c r="W683" s="16">
        <v>1156772.46586228</v>
      </c>
      <c r="X683" s="16">
        <v>712407.60741376295</v>
      </c>
      <c r="Y683" s="16">
        <v>444364.85844852403</v>
      </c>
      <c r="Z683" s="16">
        <v>0.38414197395101601</v>
      </c>
      <c r="AA683" s="16">
        <v>451351.35964912199</v>
      </c>
      <c r="AB683" s="16">
        <v>394333.684210526</v>
      </c>
      <c r="AC683" s="16">
        <v>57017.675438596503</v>
      </c>
      <c r="AD683" s="16">
        <v>0.12632658397865801</v>
      </c>
      <c r="AE683" s="16">
        <v>176568.562431625</v>
      </c>
      <c r="AF683" s="16">
        <v>99805.558116504093</v>
      </c>
      <c r="AG683" s="16">
        <v>76763.004315120997</v>
      </c>
      <c r="AH683" s="16">
        <v>0.434748990748831</v>
      </c>
      <c r="AI683" s="16">
        <v>275195.38133040402</v>
      </c>
      <c r="AJ683" s="16">
        <v>-92406.472802998906</v>
      </c>
      <c r="AK683" s="16">
        <v>176568.562431625</v>
      </c>
      <c r="AL683" s="16">
        <v>176568.562431625</v>
      </c>
      <c r="AM683" s="16">
        <v>176568.562431625</v>
      </c>
      <c r="AN683" s="16">
        <v>176568.562431625</v>
      </c>
      <c r="AO683" s="16">
        <v>176568.562431625</v>
      </c>
      <c r="AP683" s="16">
        <v>176568.562431625</v>
      </c>
      <c r="AQ683" s="16">
        <v>176568.562431625</v>
      </c>
      <c r="AR683" s="16">
        <v>176568.562431625</v>
      </c>
      <c r="AS683" s="16">
        <v>176568.562431625</v>
      </c>
      <c r="AT683" s="16">
        <v>176568.562431625</v>
      </c>
      <c r="AU683" s="16">
        <v>451351.35964912199</v>
      </c>
      <c r="AV683" s="16">
        <v>451351.35964912199</v>
      </c>
      <c r="AW683" s="16">
        <v>451351.35964912199</v>
      </c>
      <c r="AX683" s="16">
        <v>451351.35964912199</v>
      </c>
      <c r="AY683" s="16">
        <v>451351.35964912199</v>
      </c>
      <c r="AZ683" s="16">
        <v>451351.35964912199</v>
      </c>
      <c r="BA683" s="16">
        <v>451351.35964912199</v>
      </c>
      <c r="BB683" s="16">
        <v>451351.35964912199</v>
      </c>
      <c r="BC683" s="16">
        <v>451351.35964912199</v>
      </c>
      <c r="BD683" s="16">
        <v>451351.35964912199</v>
      </c>
    </row>
    <row r="684" spans="1:56" x14ac:dyDescent="0.25">
      <c r="A684" s="16" t="s">
        <v>751</v>
      </c>
      <c r="B684" s="16">
        <v>13934</v>
      </c>
      <c r="C684" s="16">
        <v>0</v>
      </c>
      <c r="D684" s="16">
        <v>0</v>
      </c>
      <c r="E684" s="16">
        <v>0</v>
      </c>
      <c r="F684" s="16">
        <v>0</v>
      </c>
      <c r="G684" s="16">
        <v>0</v>
      </c>
      <c r="H684" s="16">
        <v>0</v>
      </c>
      <c r="I684" s="16">
        <v>0</v>
      </c>
      <c r="J684" s="16">
        <v>0</v>
      </c>
      <c r="K684" s="16">
        <v>0</v>
      </c>
      <c r="L684" s="16">
        <v>0</v>
      </c>
      <c r="M684" s="16" t="s">
        <v>797</v>
      </c>
      <c r="N684" s="16" t="s">
        <v>806</v>
      </c>
      <c r="O684" s="16" t="s">
        <v>3</v>
      </c>
      <c r="P684" s="16">
        <v>13934</v>
      </c>
      <c r="Q684" s="16">
        <v>800000</v>
      </c>
      <c r="R684" s="16">
        <v>45013.563388991897</v>
      </c>
      <c r="S684" s="16">
        <v>2669442.4561403501</v>
      </c>
      <c r="T684" s="16">
        <v>2114508.7719298201</v>
      </c>
      <c r="U684" s="16">
        <v>554933.68421052699</v>
      </c>
      <c r="V684" s="16">
        <v>0.20788374101642301</v>
      </c>
      <c r="W684" s="16">
        <v>2253571.7429611799</v>
      </c>
      <c r="X684" s="16">
        <v>938019.17971551395</v>
      </c>
      <c r="Y684" s="16">
        <v>1315552.5632456699</v>
      </c>
      <c r="Z684" s="16">
        <v>0.58376333806752401</v>
      </c>
      <c r="AA684" s="16">
        <v>13270.789473684201</v>
      </c>
      <c r="AB684" s="16">
        <v>13270.789473684201</v>
      </c>
      <c r="AC684" s="16">
        <v>0</v>
      </c>
      <c r="AD684" s="16">
        <v>0</v>
      </c>
      <c r="AE684" s="16">
        <v>196.58504519300399</v>
      </c>
      <c r="AF684" s="16">
        <v>196.58504519300399</v>
      </c>
      <c r="AG684" s="16">
        <v>0</v>
      </c>
      <c r="AH684" s="16">
        <v>0</v>
      </c>
      <c r="AI684" s="16">
        <v>860168.999856679</v>
      </c>
      <c r="AJ684" s="16">
        <v>-455383.56338899198</v>
      </c>
      <c r="AK684" s="16">
        <v>196.58504519300399</v>
      </c>
      <c r="AL684" s="16">
        <v>196.58504519300399</v>
      </c>
      <c r="AM684" s="16">
        <v>196.58504519300399</v>
      </c>
      <c r="AN684" s="16">
        <v>196.58504519300399</v>
      </c>
      <c r="AO684" s="16">
        <v>196.58504519300399</v>
      </c>
      <c r="AP684" s="16">
        <v>196.58504519300399</v>
      </c>
      <c r="AQ684" s="16">
        <v>196.58504519300399</v>
      </c>
      <c r="AR684" s="16">
        <v>196.58504519300399</v>
      </c>
      <c r="AS684" s="16">
        <v>196.58504519300399</v>
      </c>
      <c r="AT684" s="16">
        <v>196.58504519300399</v>
      </c>
      <c r="AU684" s="16">
        <v>13270.789473684201</v>
      </c>
      <c r="AV684" s="16">
        <v>13270.789473684201</v>
      </c>
      <c r="AW684" s="16">
        <v>13270.789473684201</v>
      </c>
      <c r="AX684" s="16">
        <v>13270.789473684201</v>
      </c>
      <c r="AY684" s="16">
        <v>13270.789473684201</v>
      </c>
      <c r="AZ684" s="16">
        <v>13270.789473684201</v>
      </c>
      <c r="BA684" s="16">
        <v>13270.789473684201</v>
      </c>
      <c r="BB684" s="16">
        <v>13270.789473684201</v>
      </c>
      <c r="BC684" s="16">
        <v>13270.789473684201</v>
      </c>
      <c r="BD684" s="16">
        <v>13270.789473684201</v>
      </c>
    </row>
    <row r="685" spans="1:56" x14ac:dyDescent="0.25">
      <c r="A685" s="16" t="s">
        <v>752</v>
      </c>
      <c r="B685" s="16">
        <v>13942</v>
      </c>
      <c r="C685" s="16">
        <v>0</v>
      </c>
      <c r="D685" s="16">
        <v>0</v>
      </c>
      <c r="E685" s="16">
        <v>0</v>
      </c>
      <c r="F685" s="16">
        <v>0</v>
      </c>
      <c r="G685" s="16">
        <v>0</v>
      </c>
      <c r="H685" s="16">
        <v>0</v>
      </c>
      <c r="I685" s="16">
        <v>0</v>
      </c>
      <c r="J685" s="16">
        <v>0</v>
      </c>
      <c r="K685" s="16">
        <v>0</v>
      </c>
      <c r="L685" s="16">
        <v>0</v>
      </c>
      <c r="M685" s="16" t="s">
        <v>797</v>
      </c>
      <c r="N685" s="16" t="s">
        <v>806</v>
      </c>
      <c r="O685" s="16" t="s">
        <v>3</v>
      </c>
      <c r="P685" s="16">
        <v>13942</v>
      </c>
      <c r="Q685" s="16">
        <v>800000</v>
      </c>
      <c r="R685" s="16">
        <v>60018.084518656004</v>
      </c>
      <c r="S685" s="16">
        <v>711090.307017543</v>
      </c>
      <c r="T685" s="16">
        <v>641717.938596491</v>
      </c>
      <c r="U685" s="16">
        <v>69372.368421052495</v>
      </c>
      <c r="V685" s="16">
        <v>9.7557747217810201E-2</v>
      </c>
      <c r="W685" s="16">
        <v>714106.22297934105</v>
      </c>
      <c r="X685" s="16">
        <v>379791.93361481797</v>
      </c>
      <c r="Y685" s="16">
        <v>334314.28936452302</v>
      </c>
      <c r="Z685" s="16">
        <v>0.46815764742914801</v>
      </c>
      <c r="AA685" s="16">
        <v>119532.10526315701</v>
      </c>
      <c r="AB685" s="16">
        <v>119532.10526315701</v>
      </c>
      <c r="AC685" s="16">
        <v>0</v>
      </c>
      <c r="AD685" s="16">
        <v>0</v>
      </c>
      <c r="AE685" s="16">
        <v>36552.199738754403</v>
      </c>
      <c r="AF685" s="16">
        <v>36552.199738754403</v>
      </c>
      <c r="AG685" s="16">
        <v>0</v>
      </c>
      <c r="AH685" s="16">
        <v>0</v>
      </c>
      <c r="AI685" s="16">
        <v>-275951.79515413201</v>
      </c>
      <c r="AJ685" s="16">
        <v>-610266.08451865602</v>
      </c>
      <c r="AK685" s="16">
        <v>36552.199738754403</v>
      </c>
      <c r="AL685" s="16">
        <v>36552.199738754403</v>
      </c>
      <c r="AM685" s="16">
        <v>36552.199738754403</v>
      </c>
      <c r="AN685" s="16">
        <v>36552.199738754403</v>
      </c>
      <c r="AO685" s="16">
        <v>36552.199738754403</v>
      </c>
      <c r="AP685" s="16">
        <v>36552.199738754403</v>
      </c>
      <c r="AQ685" s="16">
        <v>36552.199738754403</v>
      </c>
      <c r="AR685" s="16">
        <v>36552.199738754403</v>
      </c>
      <c r="AS685" s="16">
        <v>36552.199738754403</v>
      </c>
      <c r="AT685" s="16">
        <v>36552.199738754403</v>
      </c>
      <c r="AU685" s="16">
        <v>119532.10526315701</v>
      </c>
      <c r="AV685" s="16">
        <v>119532.10526315701</v>
      </c>
      <c r="AW685" s="16">
        <v>119532.10526315701</v>
      </c>
      <c r="AX685" s="16">
        <v>119532.10526315701</v>
      </c>
      <c r="AY685" s="16">
        <v>119532.10526315701</v>
      </c>
      <c r="AZ685" s="16">
        <v>119532.10526315701</v>
      </c>
      <c r="BA685" s="16">
        <v>119532.10526315701</v>
      </c>
      <c r="BB685" s="16">
        <v>119532.10526315701</v>
      </c>
      <c r="BC685" s="16">
        <v>119532.10526315701</v>
      </c>
      <c r="BD685" s="16">
        <v>119532.10526315701</v>
      </c>
    </row>
    <row r="686" spans="1:56" x14ac:dyDescent="0.25">
      <c r="A686" s="16" t="s">
        <v>753</v>
      </c>
      <c r="B686" s="16">
        <v>13943</v>
      </c>
      <c r="C686" s="16">
        <v>0</v>
      </c>
      <c r="D686" s="16">
        <v>0</v>
      </c>
      <c r="E686" s="16">
        <v>0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 t="s">
        <v>797</v>
      </c>
      <c r="N686" s="16" t="s">
        <v>806</v>
      </c>
      <c r="O686" s="16" t="s">
        <v>3</v>
      </c>
      <c r="P686" s="16">
        <v>13943</v>
      </c>
      <c r="Q686" s="16">
        <v>800000</v>
      </c>
      <c r="R686" s="16">
        <v>28133.477118120001</v>
      </c>
      <c r="S686" s="16">
        <v>361601.97368420998</v>
      </c>
      <c r="T686" s="16">
        <v>361601.97368420998</v>
      </c>
      <c r="U686" s="16">
        <v>0</v>
      </c>
      <c r="V686" s="16">
        <v>0</v>
      </c>
      <c r="W686" s="16">
        <v>321336.246765438</v>
      </c>
      <c r="X686" s="16">
        <v>321336.246765438</v>
      </c>
      <c r="Y686" s="16">
        <v>0</v>
      </c>
      <c r="Z686" s="16">
        <v>0</v>
      </c>
      <c r="AA686" s="16">
        <v>32272.587719298201</v>
      </c>
      <c r="AB686" s="16">
        <v>32272.587719298201</v>
      </c>
      <c r="AC686" s="16">
        <v>0</v>
      </c>
      <c r="AD686" s="16">
        <v>0</v>
      </c>
      <c r="AE686" s="16">
        <v>621.930959092291</v>
      </c>
      <c r="AF686" s="16">
        <v>621.930959092291</v>
      </c>
      <c r="AG686" s="16">
        <v>0</v>
      </c>
      <c r="AH686" s="16">
        <v>0</v>
      </c>
      <c r="AI686" s="16">
        <v>-205393.47711812</v>
      </c>
      <c r="AJ686" s="16">
        <v>-205393.47711812</v>
      </c>
      <c r="AK686" s="16">
        <v>621.930959092291</v>
      </c>
      <c r="AL686" s="16">
        <v>621.930959092291</v>
      </c>
      <c r="AM686" s="16">
        <v>621.930959092291</v>
      </c>
      <c r="AN686" s="16">
        <v>621.930959092291</v>
      </c>
      <c r="AO686" s="16">
        <v>621.930959092291</v>
      </c>
      <c r="AP686" s="16">
        <v>621.930959092291</v>
      </c>
      <c r="AQ686" s="16">
        <v>621.930959092291</v>
      </c>
      <c r="AR686" s="16">
        <v>621.930959092291</v>
      </c>
      <c r="AS686" s="16">
        <v>621.930959092291</v>
      </c>
      <c r="AT686" s="16">
        <v>621.930959092291</v>
      </c>
      <c r="AU686" s="16">
        <v>32272.587719298201</v>
      </c>
      <c r="AV686" s="16">
        <v>32272.587719298201</v>
      </c>
      <c r="AW686" s="16">
        <v>32272.587719298201</v>
      </c>
      <c r="AX686" s="16">
        <v>32272.587719298201</v>
      </c>
      <c r="AY686" s="16">
        <v>32272.587719298201</v>
      </c>
      <c r="AZ686" s="16">
        <v>32272.587719298201</v>
      </c>
      <c r="BA686" s="16">
        <v>32272.587719298201</v>
      </c>
      <c r="BB686" s="16">
        <v>32272.587719298201</v>
      </c>
      <c r="BC686" s="16">
        <v>32272.587719298201</v>
      </c>
      <c r="BD686" s="16">
        <v>32272.587719298201</v>
      </c>
    </row>
    <row r="687" spans="1:56" x14ac:dyDescent="0.25">
      <c r="A687" s="16" t="s">
        <v>754</v>
      </c>
      <c r="B687" s="16">
        <v>13944</v>
      </c>
      <c r="C687" s="16">
        <v>0</v>
      </c>
      <c r="D687" s="16">
        <v>0</v>
      </c>
      <c r="E687" s="16">
        <v>0</v>
      </c>
      <c r="F687" s="16">
        <v>0</v>
      </c>
      <c r="G687" s="16">
        <v>0</v>
      </c>
      <c r="H687" s="16">
        <v>0</v>
      </c>
      <c r="I687" s="16">
        <v>0</v>
      </c>
      <c r="J687" s="16">
        <v>0</v>
      </c>
      <c r="K687" s="16">
        <v>0</v>
      </c>
      <c r="L687" s="16">
        <v>0</v>
      </c>
      <c r="M687" s="16" t="s">
        <v>797</v>
      </c>
      <c r="N687" s="16" t="s">
        <v>806</v>
      </c>
      <c r="O687" s="16" t="s">
        <v>3</v>
      </c>
      <c r="P687" s="16">
        <v>13944</v>
      </c>
      <c r="Q687" s="16">
        <v>800000</v>
      </c>
      <c r="R687" s="16">
        <v>28133.477118120001</v>
      </c>
      <c r="S687" s="16">
        <v>78780.350877192905</v>
      </c>
      <c r="T687" s="16">
        <v>61317.587719298201</v>
      </c>
      <c r="U687" s="16">
        <v>17462.7631578947</v>
      </c>
      <c r="V687" s="16">
        <v>0.22166394238477799</v>
      </c>
      <c r="W687" s="16">
        <v>164944.86145798999</v>
      </c>
      <c r="X687" s="16">
        <v>101591.47131710099</v>
      </c>
      <c r="Y687" s="16">
        <v>63353.390140888798</v>
      </c>
      <c r="Z687" s="16">
        <v>0.38408829217771101</v>
      </c>
      <c r="AA687" s="16">
        <v>2944.0789473684199</v>
      </c>
      <c r="AB687" s="16">
        <v>2944.0789473684199</v>
      </c>
      <c r="AC687" s="16">
        <v>0</v>
      </c>
      <c r="AD687" s="16">
        <v>0</v>
      </c>
      <c r="AE687" s="16">
        <v>79.180614843137107</v>
      </c>
      <c r="AF687" s="16">
        <v>79.180614843137107</v>
      </c>
      <c r="AG687" s="16">
        <v>0</v>
      </c>
      <c r="AH687" s="16">
        <v>0</v>
      </c>
      <c r="AI687" s="16">
        <v>-74340.0869772312</v>
      </c>
      <c r="AJ687" s="16">
        <v>-137693.47711812</v>
      </c>
      <c r="AK687" s="16">
        <v>79.180614843137107</v>
      </c>
      <c r="AL687" s="16">
        <v>79.180614843137107</v>
      </c>
      <c r="AM687" s="16">
        <v>79.180614843137107</v>
      </c>
      <c r="AN687" s="16">
        <v>79.180614843137107</v>
      </c>
      <c r="AO687" s="16">
        <v>79.180614843137107</v>
      </c>
      <c r="AP687" s="16">
        <v>79.180614843137107</v>
      </c>
      <c r="AQ687" s="16">
        <v>79.180614843137107</v>
      </c>
      <c r="AR687" s="16">
        <v>79.180614843137107</v>
      </c>
      <c r="AS687" s="16">
        <v>79.180614843137107</v>
      </c>
      <c r="AT687" s="16">
        <v>79.180614843137107</v>
      </c>
      <c r="AU687" s="16">
        <v>2944.0789473684199</v>
      </c>
      <c r="AV687" s="16">
        <v>2944.0789473684199</v>
      </c>
      <c r="AW687" s="16">
        <v>2944.0789473684199</v>
      </c>
      <c r="AX687" s="16">
        <v>2944.0789473684199</v>
      </c>
      <c r="AY687" s="16">
        <v>2944.0789473684199</v>
      </c>
      <c r="AZ687" s="16">
        <v>2944.0789473684199</v>
      </c>
      <c r="BA687" s="16">
        <v>2944.0789473684199</v>
      </c>
      <c r="BB687" s="16">
        <v>2944.0789473684199</v>
      </c>
      <c r="BC687" s="16">
        <v>2944.0789473684199</v>
      </c>
      <c r="BD687" s="16">
        <v>2944.0789473684199</v>
      </c>
    </row>
    <row r="688" spans="1:56" x14ac:dyDescent="0.25">
      <c r="A688" s="16" t="s">
        <v>517</v>
      </c>
      <c r="B688" s="16">
        <v>13946</v>
      </c>
      <c r="C688" s="16">
        <v>0</v>
      </c>
      <c r="D688" s="16">
        <v>0</v>
      </c>
      <c r="E688" s="16">
        <v>0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 t="s">
        <v>797</v>
      </c>
      <c r="N688" s="16" t="s">
        <v>806</v>
      </c>
      <c r="O688" s="16" t="s">
        <v>3</v>
      </c>
      <c r="P688" s="16">
        <v>13946</v>
      </c>
      <c r="Q688" s="16">
        <v>800000</v>
      </c>
      <c r="R688" s="16">
        <v>54391.389095031896</v>
      </c>
      <c r="S688" s="16">
        <v>13319482.1491227</v>
      </c>
      <c r="T688" s="16">
        <v>11581648.114034999</v>
      </c>
      <c r="U688" s="16">
        <v>1737834.03508773</v>
      </c>
      <c r="V688" s="16">
        <v>0.13047309314515501</v>
      </c>
      <c r="W688" s="16">
        <v>6104295.2133572297</v>
      </c>
      <c r="X688" s="16">
        <v>4246849.5787658701</v>
      </c>
      <c r="Y688" s="16">
        <v>1857445.6345913501</v>
      </c>
      <c r="Z688" s="16">
        <v>0.30428502712761102</v>
      </c>
      <c r="AA688" s="16">
        <v>8823480.7456140295</v>
      </c>
      <c r="AB688" s="16">
        <v>8820291.2719298191</v>
      </c>
      <c r="AC688" s="16">
        <v>3189.4736842103298</v>
      </c>
      <c r="AD688" s="16">
        <v>3.6147567792854798E-4</v>
      </c>
      <c r="AE688" s="16">
        <v>3457480.2234988702</v>
      </c>
      <c r="AF688" s="16">
        <v>3385449.9150084802</v>
      </c>
      <c r="AG688" s="16">
        <v>72030.308490391806</v>
      </c>
      <c r="AH688" s="16">
        <v>2.0833180187361699E-2</v>
      </c>
      <c r="AI688" s="16">
        <v>1309265.2454963201</v>
      </c>
      <c r="AJ688" s="16">
        <v>-476150.08060464001</v>
      </c>
      <c r="AK688" s="16">
        <v>3457480.2234988702</v>
      </c>
      <c r="AL688" s="16">
        <v>3457480.2234988702</v>
      </c>
      <c r="AM688" s="16">
        <v>3457480.2234988702</v>
      </c>
      <c r="AN688" s="16">
        <v>3457480.2234988702</v>
      </c>
      <c r="AO688" s="16">
        <v>3457480.2234988702</v>
      </c>
      <c r="AP688" s="16">
        <v>3457480.2234988702</v>
      </c>
      <c r="AQ688" s="16">
        <v>3457480.2234988702</v>
      </c>
      <c r="AR688" s="16">
        <v>3457480.2234988702</v>
      </c>
      <c r="AS688" s="16">
        <v>3457480.2234988702</v>
      </c>
      <c r="AT688" s="16">
        <v>3457480.2234988702</v>
      </c>
      <c r="AU688" s="16">
        <v>8823480.7456140295</v>
      </c>
      <c r="AV688" s="16">
        <v>8823480.7456140295</v>
      </c>
      <c r="AW688" s="16">
        <v>8823480.7456140295</v>
      </c>
      <c r="AX688" s="16">
        <v>8823480.7456140295</v>
      </c>
      <c r="AY688" s="16">
        <v>8823480.7456140295</v>
      </c>
      <c r="AZ688" s="16">
        <v>8823480.7456140295</v>
      </c>
      <c r="BA688" s="16">
        <v>8823480.7456140295</v>
      </c>
      <c r="BB688" s="16">
        <v>8823480.7456140295</v>
      </c>
      <c r="BC688" s="16">
        <v>8823480.7456140295</v>
      </c>
      <c r="BD688" s="16">
        <v>8823480.7456140295</v>
      </c>
    </row>
    <row r="689" spans="1:56" x14ac:dyDescent="0.25">
      <c r="A689" s="16" t="s">
        <v>561</v>
      </c>
      <c r="B689" s="16">
        <v>13951</v>
      </c>
      <c r="C689" s="16">
        <v>0</v>
      </c>
      <c r="D689" s="16">
        <v>0</v>
      </c>
      <c r="E689" s="16">
        <v>0</v>
      </c>
      <c r="F689" s="16">
        <v>0</v>
      </c>
      <c r="G689" s="16">
        <v>0</v>
      </c>
      <c r="H689" s="16">
        <v>0</v>
      </c>
      <c r="I689" s="16">
        <v>0</v>
      </c>
      <c r="J689" s="16">
        <v>0</v>
      </c>
      <c r="K689" s="16">
        <v>0</v>
      </c>
      <c r="L689" s="16">
        <v>0</v>
      </c>
      <c r="M689" s="16" t="s">
        <v>797</v>
      </c>
      <c r="N689" s="16" t="s">
        <v>806</v>
      </c>
      <c r="O689" s="16" t="s">
        <v>3</v>
      </c>
      <c r="P689" s="16">
        <v>13951</v>
      </c>
      <c r="Q689" s="16">
        <v>800000</v>
      </c>
      <c r="R689" s="16">
        <v>28133.477118120001</v>
      </c>
      <c r="S689" s="16">
        <v>866513.46491227997</v>
      </c>
      <c r="T689" s="16">
        <v>723430.92105263099</v>
      </c>
      <c r="U689" s="16">
        <v>143082.54385964901</v>
      </c>
      <c r="V689" s="16">
        <v>0.165124432168095</v>
      </c>
      <c r="W689" s="16">
        <v>1114937.1523583799</v>
      </c>
      <c r="X689" s="16">
        <v>943916.02188730496</v>
      </c>
      <c r="Y689" s="16">
        <v>171021.130471079</v>
      </c>
      <c r="Z689" s="16">
        <v>0.15339082576029001</v>
      </c>
      <c r="AA689" s="16">
        <v>123225.26315789401</v>
      </c>
      <c r="AB689" s="16">
        <v>98167.368421052597</v>
      </c>
      <c r="AC689" s="16">
        <v>25057.8947368421</v>
      </c>
      <c r="AD689" s="16">
        <v>0.20335030410715499</v>
      </c>
      <c r="AE689" s="16">
        <v>85296.500734323301</v>
      </c>
      <c r="AF689" s="16">
        <v>67557.120741195293</v>
      </c>
      <c r="AG689" s="16">
        <v>17739.379993127899</v>
      </c>
      <c r="AH689" s="16">
        <v>0.207973127155375</v>
      </c>
      <c r="AI689" s="16">
        <v>33327.653352959001</v>
      </c>
      <c r="AJ689" s="16">
        <v>-119954.097124992</v>
      </c>
      <c r="AK689" s="16">
        <v>85296.500734323301</v>
      </c>
      <c r="AL689" s="16">
        <v>85296.500734323301</v>
      </c>
      <c r="AM689" s="16">
        <v>85296.500734323301</v>
      </c>
      <c r="AN689" s="16">
        <v>85296.500734323301</v>
      </c>
      <c r="AO689" s="16">
        <v>85296.500734323301</v>
      </c>
      <c r="AP689" s="16">
        <v>85296.500734323301</v>
      </c>
      <c r="AQ689" s="16">
        <v>85296.500734323301</v>
      </c>
      <c r="AR689" s="16">
        <v>85296.500734323301</v>
      </c>
      <c r="AS689" s="16">
        <v>85296.500734323301</v>
      </c>
      <c r="AT689" s="16">
        <v>85296.500734323301</v>
      </c>
      <c r="AU689" s="16">
        <v>123225.26315789401</v>
      </c>
      <c r="AV689" s="16">
        <v>123225.26315789401</v>
      </c>
      <c r="AW689" s="16">
        <v>123225.26315789401</v>
      </c>
      <c r="AX689" s="16">
        <v>123225.26315789401</v>
      </c>
      <c r="AY689" s="16">
        <v>123225.26315789401</v>
      </c>
      <c r="AZ689" s="16">
        <v>123225.26315789401</v>
      </c>
      <c r="BA689" s="16">
        <v>123225.26315789401</v>
      </c>
      <c r="BB689" s="16">
        <v>123225.26315789401</v>
      </c>
      <c r="BC689" s="16">
        <v>123225.26315789401</v>
      </c>
      <c r="BD689" s="16">
        <v>123225.26315789401</v>
      </c>
    </row>
    <row r="690" spans="1:56" x14ac:dyDescent="0.25">
      <c r="A690" s="16" t="s">
        <v>853</v>
      </c>
      <c r="B690" s="16">
        <v>13952</v>
      </c>
      <c r="C690" s="16">
        <v>0</v>
      </c>
      <c r="D690" s="16">
        <v>0</v>
      </c>
      <c r="E690" s="16">
        <v>0</v>
      </c>
      <c r="F690" s="16">
        <v>0</v>
      </c>
      <c r="G690" s="16">
        <v>0</v>
      </c>
      <c r="H690" s="16">
        <v>0</v>
      </c>
      <c r="I690" s="16">
        <v>0</v>
      </c>
      <c r="J690" s="16">
        <v>0</v>
      </c>
      <c r="K690" s="16">
        <v>0</v>
      </c>
      <c r="L690" s="16">
        <v>0</v>
      </c>
      <c r="M690" s="16" t="s">
        <v>797</v>
      </c>
      <c r="N690" s="16" t="s">
        <v>806</v>
      </c>
      <c r="O690" s="16" t="s">
        <v>3</v>
      </c>
      <c r="P690" s="16">
        <v>13952</v>
      </c>
      <c r="Q690" s="16">
        <v>800000</v>
      </c>
      <c r="R690" s="16">
        <v>28133.477118120001</v>
      </c>
      <c r="S690" s="16">
        <v>380522.71929824498</v>
      </c>
      <c r="T690" s="16">
        <v>380522.71929824498</v>
      </c>
      <c r="U690" s="16">
        <v>0</v>
      </c>
      <c r="V690" s="16">
        <v>0</v>
      </c>
      <c r="W690" s="16">
        <v>125569.54357674799</v>
      </c>
      <c r="X690" s="16">
        <v>125569.54357674799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16">
        <v>0</v>
      </c>
      <c r="AE690" s="16">
        <v>0</v>
      </c>
      <c r="AF690" s="16">
        <v>0</v>
      </c>
      <c r="AG690" s="16">
        <v>0</v>
      </c>
      <c r="AH690" s="16">
        <v>0</v>
      </c>
      <c r="AI690" s="16">
        <v>-137693.47711812</v>
      </c>
      <c r="AJ690" s="16">
        <v>-137693.47711812</v>
      </c>
      <c r="AK690" s="16">
        <v>0</v>
      </c>
      <c r="AL690" s="16">
        <v>0</v>
      </c>
      <c r="AM690" s="16">
        <v>0</v>
      </c>
      <c r="AN690" s="16">
        <v>0</v>
      </c>
      <c r="AO690" s="16">
        <v>0</v>
      </c>
      <c r="AP690" s="16">
        <v>0</v>
      </c>
      <c r="AQ690" s="16">
        <v>0</v>
      </c>
      <c r="AR690" s="16">
        <v>0</v>
      </c>
      <c r="AS690" s="16">
        <v>0</v>
      </c>
      <c r="AT690" s="16">
        <v>0</v>
      </c>
      <c r="AU690" s="16">
        <v>0</v>
      </c>
      <c r="AV690" s="16">
        <v>0</v>
      </c>
      <c r="AW690" s="16">
        <v>0</v>
      </c>
      <c r="AX690" s="16">
        <v>0</v>
      </c>
      <c r="AY690" s="16">
        <v>0</v>
      </c>
      <c r="AZ690" s="16">
        <v>0</v>
      </c>
      <c r="BA690" s="16">
        <v>0</v>
      </c>
      <c r="BB690" s="16">
        <v>0</v>
      </c>
      <c r="BC690" s="16">
        <v>0</v>
      </c>
      <c r="BD690" s="16">
        <v>0</v>
      </c>
    </row>
    <row r="691" spans="1:56" x14ac:dyDescent="0.25">
      <c r="A691" s="16" t="s">
        <v>755</v>
      </c>
      <c r="B691" s="16">
        <v>13953</v>
      </c>
      <c r="C691" s="16">
        <v>0</v>
      </c>
      <c r="D691" s="16">
        <v>0</v>
      </c>
      <c r="E691" s="16">
        <v>0</v>
      </c>
      <c r="F691" s="16">
        <v>0</v>
      </c>
      <c r="G691" s="16">
        <v>0</v>
      </c>
      <c r="H691" s="16">
        <v>0</v>
      </c>
      <c r="I691" s="16">
        <v>0</v>
      </c>
      <c r="J691" s="16">
        <v>0</v>
      </c>
      <c r="K691" s="16">
        <v>0</v>
      </c>
      <c r="L691" s="16">
        <v>0</v>
      </c>
      <c r="M691" s="16" t="s">
        <v>797</v>
      </c>
      <c r="N691" s="16" t="s">
        <v>806</v>
      </c>
      <c r="O691" s="16" t="s">
        <v>3</v>
      </c>
      <c r="P691" s="16">
        <v>13953</v>
      </c>
      <c r="Q691" s="16">
        <v>800000</v>
      </c>
      <c r="R691" s="16">
        <v>28133.477118120001</v>
      </c>
      <c r="S691" s="16">
        <v>3068211.8421052601</v>
      </c>
      <c r="T691" s="16">
        <v>3014027.8947368399</v>
      </c>
      <c r="U691" s="16">
        <v>54183.9473684201</v>
      </c>
      <c r="V691" s="16">
        <v>1.7659780405267399E-2</v>
      </c>
      <c r="W691" s="16">
        <v>9245999.1779305805</v>
      </c>
      <c r="X691" s="16">
        <v>8831888.4122679401</v>
      </c>
      <c r="Y691" s="16">
        <v>414110.76566263201</v>
      </c>
      <c r="Z691" s="16">
        <v>4.4788103231836698E-2</v>
      </c>
      <c r="AA691" s="16">
        <v>1576905.61403508</v>
      </c>
      <c r="AB691" s="16">
        <v>1576829.3421052599</v>
      </c>
      <c r="AC691" s="16">
        <v>76.271929824724793</v>
      </c>
      <c r="AD691" s="16">
        <v>4.8368100884335901E-5</v>
      </c>
      <c r="AE691" s="16">
        <v>3338559.5765269198</v>
      </c>
      <c r="AF691" s="16">
        <v>3233564.5144860302</v>
      </c>
      <c r="AG691" s="16">
        <v>104995.06204089599</v>
      </c>
      <c r="AH691" s="16">
        <v>3.14492102459712E-2</v>
      </c>
      <c r="AI691" s="16">
        <v>260351.288544512</v>
      </c>
      <c r="AJ691" s="16">
        <v>-48764.415077223799</v>
      </c>
      <c r="AK691" s="16">
        <v>3338559.5765269198</v>
      </c>
      <c r="AL691" s="16">
        <v>3338559.5765269198</v>
      </c>
      <c r="AM691" s="16">
        <v>3338559.5765269198</v>
      </c>
      <c r="AN691" s="16">
        <v>3338559.5765269198</v>
      </c>
      <c r="AO691" s="16">
        <v>3338559.5765269198</v>
      </c>
      <c r="AP691" s="16">
        <v>3338559.5765269198</v>
      </c>
      <c r="AQ691" s="16">
        <v>3338559.5765269198</v>
      </c>
      <c r="AR691" s="16">
        <v>3338559.5765269198</v>
      </c>
      <c r="AS691" s="16">
        <v>3338559.5765269198</v>
      </c>
      <c r="AT691" s="16">
        <v>3338559.5765269198</v>
      </c>
      <c r="AU691" s="16">
        <v>1576905.61403508</v>
      </c>
      <c r="AV691" s="16">
        <v>1576905.61403508</v>
      </c>
      <c r="AW691" s="16">
        <v>1576905.61403508</v>
      </c>
      <c r="AX691" s="16">
        <v>1576905.61403508</v>
      </c>
      <c r="AY691" s="16">
        <v>1576905.61403508</v>
      </c>
      <c r="AZ691" s="16">
        <v>1576905.61403508</v>
      </c>
      <c r="BA691" s="16">
        <v>1576905.61403508</v>
      </c>
      <c r="BB691" s="16">
        <v>1576905.61403508</v>
      </c>
      <c r="BC691" s="16">
        <v>1576905.61403508</v>
      </c>
      <c r="BD691" s="16">
        <v>1576905.61403508</v>
      </c>
    </row>
    <row r="692" spans="1:56" x14ac:dyDescent="0.25">
      <c r="A692" s="16" t="s">
        <v>756</v>
      </c>
      <c r="B692" s="16">
        <v>13954</v>
      </c>
      <c r="C692" s="16">
        <v>0</v>
      </c>
      <c r="D692" s="16">
        <v>0</v>
      </c>
      <c r="E692" s="16">
        <v>0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 t="s">
        <v>797</v>
      </c>
      <c r="N692" s="16" t="s">
        <v>806</v>
      </c>
      <c r="O692" s="16" t="s">
        <v>3</v>
      </c>
      <c r="P692" s="16">
        <v>13954</v>
      </c>
      <c r="Q692" s="16">
        <v>800000</v>
      </c>
      <c r="R692" s="16">
        <v>28133.477118120001</v>
      </c>
      <c r="S692" s="16">
        <v>391655.438596491</v>
      </c>
      <c r="T692" s="16">
        <v>391655.438596491</v>
      </c>
      <c r="U692" s="16">
        <v>0</v>
      </c>
      <c r="V692" s="16">
        <v>0</v>
      </c>
      <c r="W692" s="16">
        <v>792694.40667819197</v>
      </c>
      <c r="X692" s="16">
        <v>792694.40667819197</v>
      </c>
      <c r="Y692" s="16">
        <v>0</v>
      </c>
      <c r="Z692" s="16">
        <v>0</v>
      </c>
      <c r="AA692" s="16">
        <v>128596.57894736801</v>
      </c>
      <c r="AB692" s="16">
        <v>128596.57894736801</v>
      </c>
      <c r="AC692" s="16">
        <v>0</v>
      </c>
      <c r="AD692" s="16">
        <v>0</v>
      </c>
      <c r="AE692" s="16">
        <v>81615.792864683404</v>
      </c>
      <c r="AF692" s="16">
        <v>81615.792864683404</v>
      </c>
      <c r="AG692" s="16">
        <v>0</v>
      </c>
      <c r="AH692" s="16">
        <v>0</v>
      </c>
      <c r="AI692" s="16">
        <v>-137693.47711812</v>
      </c>
      <c r="AJ692" s="16">
        <v>-137693.47711812</v>
      </c>
      <c r="AK692" s="16">
        <v>81615.792864683404</v>
      </c>
      <c r="AL692" s="16">
        <v>81615.792864683404</v>
      </c>
      <c r="AM692" s="16">
        <v>81615.792864683404</v>
      </c>
      <c r="AN692" s="16">
        <v>81615.792864683404</v>
      </c>
      <c r="AO692" s="16">
        <v>81615.792864683404</v>
      </c>
      <c r="AP692" s="16">
        <v>81615.792864683404</v>
      </c>
      <c r="AQ692" s="16">
        <v>81615.792864683404</v>
      </c>
      <c r="AR692" s="16">
        <v>81615.792864683404</v>
      </c>
      <c r="AS692" s="16">
        <v>81615.792864683404</v>
      </c>
      <c r="AT692" s="16">
        <v>81615.792864683404</v>
      </c>
      <c r="AU692" s="16">
        <v>128596.57894736801</v>
      </c>
      <c r="AV692" s="16">
        <v>128596.57894736801</v>
      </c>
      <c r="AW692" s="16">
        <v>128596.57894736801</v>
      </c>
      <c r="AX692" s="16">
        <v>128596.57894736801</v>
      </c>
      <c r="AY692" s="16">
        <v>128596.57894736801</v>
      </c>
      <c r="AZ692" s="16">
        <v>128596.57894736801</v>
      </c>
      <c r="BA692" s="16">
        <v>128596.57894736801</v>
      </c>
      <c r="BB692" s="16">
        <v>128596.57894736801</v>
      </c>
      <c r="BC692" s="16">
        <v>128596.57894736801</v>
      </c>
      <c r="BD692" s="16">
        <v>128596.57894736801</v>
      </c>
    </row>
    <row r="693" spans="1:56" x14ac:dyDescent="0.25">
      <c r="A693" s="16" t="s">
        <v>757</v>
      </c>
      <c r="B693" s="16">
        <v>13955</v>
      </c>
      <c r="C693" s="16">
        <v>0</v>
      </c>
      <c r="D693" s="16">
        <v>0</v>
      </c>
      <c r="E693" s="16">
        <v>0</v>
      </c>
      <c r="F693" s="16">
        <v>0</v>
      </c>
      <c r="G693" s="16">
        <v>0</v>
      </c>
      <c r="H693" s="16">
        <v>0</v>
      </c>
      <c r="I693" s="16">
        <v>0</v>
      </c>
      <c r="J693" s="16">
        <v>0</v>
      </c>
      <c r="K693" s="16">
        <v>0</v>
      </c>
      <c r="L693" s="16">
        <v>0</v>
      </c>
      <c r="M693" s="16" t="s">
        <v>797</v>
      </c>
      <c r="N693" s="16" t="s">
        <v>806</v>
      </c>
      <c r="O693" s="16" t="s">
        <v>3</v>
      </c>
      <c r="P693" s="16">
        <v>13955</v>
      </c>
      <c r="Q693" s="16">
        <v>800000</v>
      </c>
      <c r="R693" s="16">
        <v>28133.477118120001</v>
      </c>
      <c r="S693" s="16">
        <v>5923597.7631578799</v>
      </c>
      <c r="T693" s="16">
        <v>3112075.5701754401</v>
      </c>
      <c r="U693" s="16">
        <v>2811522.1929824399</v>
      </c>
      <c r="V693" s="16">
        <v>0.47463084182873599</v>
      </c>
      <c r="W693" s="16">
        <v>9204156.6586086191</v>
      </c>
      <c r="X693" s="16">
        <v>2824871.3076842399</v>
      </c>
      <c r="Y693" s="16">
        <v>6379285.3509243699</v>
      </c>
      <c r="Z693" s="16">
        <v>0.69308743728930799</v>
      </c>
      <c r="AA693" s="16">
        <v>734321.88596491201</v>
      </c>
      <c r="AB693" s="16">
        <v>734321.88596491201</v>
      </c>
      <c r="AC693" s="16">
        <v>0</v>
      </c>
      <c r="AD693" s="16">
        <v>0</v>
      </c>
      <c r="AE693" s="16">
        <v>10920.054430669899</v>
      </c>
      <c r="AF693" s="16">
        <v>10920.054430669899</v>
      </c>
      <c r="AG693" s="16">
        <v>0</v>
      </c>
      <c r="AH693" s="16">
        <v>0</v>
      </c>
      <c r="AI693" s="16">
        <v>6241591.8738062503</v>
      </c>
      <c r="AJ693" s="16">
        <v>-137693.47711812</v>
      </c>
      <c r="AK693" s="16">
        <v>10920.054430669899</v>
      </c>
      <c r="AL693" s="16">
        <v>10920.054430669899</v>
      </c>
      <c r="AM693" s="16">
        <v>10920.054430669899</v>
      </c>
      <c r="AN693" s="16">
        <v>10920.054430669899</v>
      </c>
      <c r="AO693" s="16">
        <v>10920.054430669899</v>
      </c>
      <c r="AP693" s="16">
        <v>10920.054430669899</v>
      </c>
      <c r="AQ693" s="16">
        <v>10920.054430669899</v>
      </c>
      <c r="AR693" s="16">
        <v>10920.054430669899</v>
      </c>
      <c r="AS693" s="16">
        <v>10920.054430669899</v>
      </c>
      <c r="AT693" s="16">
        <v>10920.054430669899</v>
      </c>
      <c r="AU693" s="16">
        <v>734321.88596491201</v>
      </c>
      <c r="AV693" s="16">
        <v>734321.88596491201</v>
      </c>
      <c r="AW693" s="16">
        <v>734321.88596491201</v>
      </c>
      <c r="AX693" s="16">
        <v>734321.88596491201</v>
      </c>
      <c r="AY693" s="16">
        <v>734321.88596491201</v>
      </c>
      <c r="AZ693" s="16">
        <v>734321.88596491201</v>
      </c>
      <c r="BA693" s="16">
        <v>734321.88596491201</v>
      </c>
      <c r="BB693" s="16">
        <v>734321.88596491201</v>
      </c>
      <c r="BC693" s="16">
        <v>734321.88596491201</v>
      </c>
      <c r="BD693" s="16">
        <v>734321.88596491201</v>
      </c>
    </row>
    <row r="694" spans="1:56" x14ac:dyDescent="0.25">
      <c r="A694" s="16" t="s">
        <v>854</v>
      </c>
      <c r="B694" s="16">
        <v>13957</v>
      </c>
      <c r="C694" s="16">
        <v>0</v>
      </c>
      <c r="D694" s="16">
        <v>0</v>
      </c>
      <c r="E694" s="16">
        <v>0</v>
      </c>
      <c r="F694" s="16">
        <v>0</v>
      </c>
      <c r="G694" s="16">
        <v>0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 t="s">
        <v>797</v>
      </c>
      <c r="N694" s="16" t="s">
        <v>806</v>
      </c>
      <c r="O694" s="16" t="s">
        <v>3</v>
      </c>
      <c r="P694" s="16">
        <v>13957</v>
      </c>
      <c r="Q694" s="16">
        <v>800000</v>
      </c>
      <c r="R694" s="16">
        <v>28133.477118120001</v>
      </c>
      <c r="S694" s="16">
        <v>1537.80701754385</v>
      </c>
      <c r="T694" s="16">
        <v>1537.80701754385</v>
      </c>
      <c r="U694" s="16">
        <v>0</v>
      </c>
      <c r="V694" s="16">
        <v>0</v>
      </c>
      <c r="W694" s="16">
        <v>37.717707390123302</v>
      </c>
      <c r="X694" s="16">
        <v>37.717707390123302</v>
      </c>
      <c r="Y694" s="16">
        <v>0</v>
      </c>
      <c r="Z694" s="16">
        <v>0</v>
      </c>
      <c r="AA694" s="16">
        <v>0</v>
      </c>
      <c r="AB694" s="16">
        <v>0</v>
      </c>
      <c r="AC694" s="16">
        <v>0</v>
      </c>
      <c r="AD694" s="16">
        <v>0</v>
      </c>
      <c r="AE694" s="16">
        <v>0</v>
      </c>
      <c r="AF694" s="16">
        <v>0</v>
      </c>
      <c r="AG694" s="16">
        <v>0</v>
      </c>
      <c r="AH694" s="16">
        <v>0</v>
      </c>
      <c r="AI694" s="16">
        <v>-164923.47711812</v>
      </c>
      <c r="AJ694" s="16">
        <v>-164923.47711812</v>
      </c>
      <c r="AK694" s="16">
        <v>0</v>
      </c>
      <c r="AL694" s="16">
        <v>0</v>
      </c>
      <c r="AM694" s="16">
        <v>0</v>
      </c>
      <c r="AN694" s="16">
        <v>0</v>
      </c>
      <c r="AO694" s="16">
        <v>0</v>
      </c>
      <c r="AP694" s="16">
        <v>0</v>
      </c>
      <c r="AQ694" s="16">
        <v>0</v>
      </c>
      <c r="AR694" s="16">
        <v>0</v>
      </c>
      <c r="AS694" s="16">
        <v>0</v>
      </c>
      <c r="AT694" s="16">
        <v>0</v>
      </c>
      <c r="AU694" s="16">
        <v>0</v>
      </c>
      <c r="AV694" s="16">
        <v>0</v>
      </c>
      <c r="AW694" s="16">
        <v>0</v>
      </c>
      <c r="AX694" s="16">
        <v>0</v>
      </c>
      <c r="AY694" s="16">
        <v>0</v>
      </c>
      <c r="AZ694" s="16">
        <v>0</v>
      </c>
      <c r="BA694" s="16">
        <v>0</v>
      </c>
      <c r="BB694" s="16">
        <v>0</v>
      </c>
      <c r="BC694" s="16">
        <v>0</v>
      </c>
      <c r="BD694" s="16">
        <v>0</v>
      </c>
    </row>
    <row r="695" spans="1:56" x14ac:dyDescent="0.25">
      <c r="A695" s="16" t="s">
        <v>258</v>
      </c>
      <c r="B695" s="16">
        <v>13959</v>
      </c>
      <c r="C695" s="16">
        <v>0</v>
      </c>
      <c r="D695" s="16">
        <v>0</v>
      </c>
      <c r="E695" s="16">
        <v>0</v>
      </c>
      <c r="F695" s="16">
        <v>0</v>
      </c>
      <c r="G695" s="16">
        <v>0</v>
      </c>
      <c r="H695" s="16">
        <v>0</v>
      </c>
      <c r="I695" s="16">
        <v>0</v>
      </c>
      <c r="J695" s="16">
        <v>0</v>
      </c>
      <c r="K695" s="16">
        <v>0</v>
      </c>
      <c r="L695" s="16">
        <v>0</v>
      </c>
      <c r="M695" s="16" t="s">
        <v>797</v>
      </c>
      <c r="N695" s="16" t="s">
        <v>806</v>
      </c>
      <c r="O695" s="16" t="s">
        <v>3</v>
      </c>
      <c r="P695" s="16">
        <v>13959</v>
      </c>
      <c r="Q695" s="16">
        <v>800000</v>
      </c>
      <c r="R695" s="16">
        <v>28133.477118120001</v>
      </c>
      <c r="S695" s="16">
        <v>10862266.1403508</v>
      </c>
      <c r="T695" s="16">
        <v>7674043.9473684197</v>
      </c>
      <c r="U695" s="16">
        <v>3188222.1929824599</v>
      </c>
      <c r="V695" s="16">
        <v>0.29351354052529899</v>
      </c>
      <c r="W695" s="16">
        <v>7572800.5364139602</v>
      </c>
      <c r="X695" s="16">
        <v>4135751.01058754</v>
      </c>
      <c r="Y695" s="16">
        <v>3437049.5258264099</v>
      </c>
      <c r="Z695" s="16">
        <v>0.45386769522045201</v>
      </c>
      <c r="AA695" s="16">
        <v>5517163.55263157</v>
      </c>
      <c r="AB695" s="16">
        <v>3032920.9649122702</v>
      </c>
      <c r="AC695" s="16">
        <v>2484242.5877192901</v>
      </c>
      <c r="AD695" s="16">
        <v>0.45027532064630599</v>
      </c>
      <c r="AE695" s="16">
        <v>4148567.5962023898</v>
      </c>
      <c r="AF695" s="16">
        <v>2148617.0265434599</v>
      </c>
      <c r="AG695" s="16">
        <v>1999950.5696589299</v>
      </c>
      <c r="AH695" s="16">
        <v>0.48208219422281801</v>
      </c>
      <c r="AI695" s="16">
        <v>3164419.0487082899</v>
      </c>
      <c r="AJ695" s="16">
        <v>1727320.0925408099</v>
      </c>
      <c r="AK695" s="16">
        <v>4148567.5962023898</v>
      </c>
      <c r="AL695" s="16">
        <v>4148567.5962023898</v>
      </c>
      <c r="AM695" s="16">
        <v>4148567.5962023898</v>
      </c>
      <c r="AN695" s="16">
        <v>4148567.5962023898</v>
      </c>
      <c r="AO695" s="16">
        <v>4148567.5962023898</v>
      </c>
      <c r="AP695" s="16">
        <v>4148567.5962023898</v>
      </c>
      <c r="AQ695" s="16">
        <v>4148567.5962023898</v>
      </c>
      <c r="AR695" s="16">
        <v>4148567.5962023898</v>
      </c>
      <c r="AS695" s="16">
        <v>4148567.5962023898</v>
      </c>
      <c r="AT695" s="16">
        <v>4148567.5962023898</v>
      </c>
      <c r="AU695" s="16">
        <v>5517163.55263157</v>
      </c>
      <c r="AV695" s="16">
        <v>5517163.55263157</v>
      </c>
      <c r="AW695" s="16">
        <v>5517163.55263157</v>
      </c>
      <c r="AX695" s="16">
        <v>5517163.55263157</v>
      </c>
      <c r="AY695" s="16">
        <v>5517163.55263157</v>
      </c>
      <c r="AZ695" s="16">
        <v>5517163.55263157</v>
      </c>
      <c r="BA695" s="16">
        <v>5517163.55263157</v>
      </c>
      <c r="BB695" s="16">
        <v>5517163.55263157</v>
      </c>
      <c r="BC695" s="16">
        <v>5517163.55263157</v>
      </c>
      <c r="BD695" s="16">
        <v>5517163.55263157</v>
      </c>
    </row>
    <row r="696" spans="1:56" x14ac:dyDescent="0.25">
      <c r="A696" s="16" t="s">
        <v>310</v>
      </c>
      <c r="B696" s="16">
        <v>13961</v>
      </c>
      <c r="C696" s="16">
        <v>0</v>
      </c>
      <c r="D696" s="16">
        <v>0</v>
      </c>
      <c r="E696" s="16">
        <v>0</v>
      </c>
      <c r="F696" s="16">
        <v>0</v>
      </c>
      <c r="G696" s="16">
        <v>0</v>
      </c>
      <c r="H696" s="16">
        <v>0</v>
      </c>
      <c r="I696" s="16">
        <v>0</v>
      </c>
      <c r="J696" s="16">
        <v>0</v>
      </c>
      <c r="K696" s="16">
        <v>0</v>
      </c>
      <c r="L696" s="16">
        <v>0</v>
      </c>
      <c r="M696" s="16" t="s">
        <v>797</v>
      </c>
      <c r="N696" s="16" t="s">
        <v>806</v>
      </c>
      <c r="O696" s="16" t="s">
        <v>3</v>
      </c>
      <c r="P696" s="16">
        <v>13961</v>
      </c>
      <c r="Q696" s="16">
        <v>800000</v>
      </c>
      <c r="R696" s="16">
        <v>76898.170789527998</v>
      </c>
      <c r="S696" s="16">
        <v>16663150.4385964</v>
      </c>
      <c r="T696" s="16">
        <v>10932202.280701701</v>
      </c>
      <c r="U696" s="16">
        <v>5730948.1578947296</v>
      </c>
      <c r="V696" s="16">
        <v>0.34392944953676102</v>
      </c>
      <c r="W696" s="16">
        <v>13196770.5890295</v>
      </c>
      <c r="X696" s="16">
        <v>3877220.9086523899</v>
      </c>
      <c r="Y696" s="16">
        <v>9319549.6803771891</v>
      </c>
      <c r="Z696" s="16">
        <v>0.70619926424457802</v>
      </c>
      <c r="AA696" s="16">
        <v>2004460.61403508</v>
      </c>
      <c r="AB696" s="16">
        <v>1436025.7894736801</v>
      </c>
      <c r="AC696" s="16">
        <v>568434.82456140302</v>
      </c>
      <c r="AD696" s="16">
        <v>0.28358493081942499</v>
      </c>
      <c r="AE696" s="16">
        <v>1120753.3545880001</v>
      </c>
      <c r="AF696" s="16">
        <v>293538.20464633201</v>
      </c>
      <c r="AG696" s="16">
        <v>827215.14994167502</v>
      </c>
      <c r="AH696" s="16">
        <v>0.73808848892159795</v>
      </c>
      <c r="AI696" s="16">
        <v>8541747.5095876604</v>
      </c>
      <c r="AJ696" s="16">
        <v>49412.979152147098</v>
      </c>
      <c r="AK696" s="16">
        <v>1120753.3545880001</v>
      </c>
      <c r="AL696" s="16">
        <v>1120753.3545880001</v>
      </c>
      <c r="AM696" s="16">
        <v>1120753.3545880001</v>
      </c>
      <c r="AN696" s="16">
        <v>1120753.3545880001</v>
      </c>
      <c r="AO696" s="16">
        <v>1120753.3545880001</v>
      </c>
      <c r="AP696" s="16">
        <v>1120753.3545880001</v>
      </c>
      <c r="AQ696" s="16">
        <v>1120753.3545880001</v>
      </c>
      <c r="AR696" s="16">
        <v>1120753.3545880001</v>
      </c>
      <c r="AS696" s="16">
        <v>1120753.3545880001</v>
      </c>
      <c r="AT696" s="16">
        <v>1120753.3545880001</v>
      </c>
      <c r="AU696" s="16">
        <v>2004460.61403508</v>
      </c>
      <c r="AV696" s="16">
        <v>2004460.61403508</v>
      </c>
      <c r="AW696" s="16">
        <v>2004460.61403508</v>
      </c>
      <c r="AX696" s="16">
        <v>2004460.61403508</v>
      </c>
      <c r="AY696" s="16">
        <v>2004460.61403508</v>
      </c>
      <c r="AZ696" s="16">
        <v>2004460.61403508</v>
      </c>
      <c r="BA696" s="16">
        <v>2004460.61403508</v>
      </c>
      <c r="BB696" s="16">
        <v>2004460.61403508</v>
      </c>
      <c r="BC696" s="16">
        <v>2004460.61403508</v>
      </c>
      <c r="BD696" s="16">
        <v>2004460.61403508</v>
      </c>
    </row>
    <row r="697" spans="1:56" x14ac:dyDescent="0.25">
      <c r="A697" s="16" t="s">
        <v>174</v>
      </c>
      <c r="B697" s="16">
        <v>13962</v>
      </c>
      <c r="C697" s="16">
        <v>0</v>
      </c>
      <c r="D697" s="16">
        <v>0</v>
      </c>
      <c r="E697" s="16">
        <v>0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 t="s">
        <v>797</v>
      </c>
      <c r="N697" s="16" t="s">
        <v>806</v>
      </c>
      <c r="O697" s="16" t="s">
        <v>3</v>
      </c>
      <c r="P697" s="16">
        <v>13962</v>
      </c>
      <c r="Q697" s="16">
        <v>800000</v>
      </c>
      <c r="R697" s="16">
        <v>48764.693671407898</v>
      </c>
      <c r="S697" s="16">
        <v>25844651.1403508</v>
      </c>
      <c r="T697" s="16">
        <v>11104106.4035087</v>
      </c>
      <c r="U697" s="16">
        <v>14740544.7368421</v>
      </c>
      <c r="V697" s="16">
        <v>0.57035185566223101</v>
      </c>
      <c r="W697" s="16">
        <v>19386047.409463201</v>
      </c>
      <c r="X697" s="16">
        <v>7063013.0176509004</v>
      </c>
      <c r="Y697" s="16">
        <v>12323034.3918123</v>
      </c>
      <c r="Z697" s="16">
        <v>0.63566513232588495</v>
      </c>
      <c r="AA697" s="16">
        <v>15004893.6403508</v>
      </c>
      <c r="AB697" s="16">
        <v>5523806.0964912204</v>
      </c>
      <c r="AC697" s="16">
        <v>9481087.5438596494</v>
      </c>
      <c r="AD697" s="16">
        <v>0.63186636114256001</v>
      </c>
      <c r="AE697" s="16">
        <v>8288406.5588625697</v>
      </c>
      <c r="AF697" s="16">
        <v>3210175.5804237602</v>
      </c>
      <c r="AG697" s="16">
        <v>5078230.9784388104</v>
      </c>
      <c r="AH697" s="16">
        <v>0.61269086432648401</v>
      </c>
      <c r="AI697" s="16">
        <v>11830184.698140901</v>
      </c>
      <c r="AJ697" s="16">
        <v>4585381.2847673995</v>
      </c>
      <c r="AK697" s="16">
        <v>8288406.5588625697</v>
      </c>
      <c r="AL697" s="16">
        <v>8288406.5588625697</v>
      </c>
      <c r="AM697" s="16">
        <v>8288406.5588625697</v>
      </c>
      <c r="AN697" s="16">
        <v>8288406.5588625697</v>
      </c>
      <c r="AO697" s="16">
        <v>8288406.5588625697</v>
      </c>
      <c r="AP697" s="16">
        <v>8288406.5588625697</v>
      </c>
      <c r="AQ697" s="16">
        <v>8288406.5588625697</v>
      </c>
      <c r="AR697" s="16">
        <v>8288406.5588625697</v>
      </c>
      <c r="AS697" s="16">
        <v>8288406.5588625697</v>
      </c>
      <c r="AT697" s="16">
        <v>8288406.5588625697</v>
      </c>
      <c r="AU697" s="16">
        <v>15004893.6403508</v>
      </c>
      <c r="AV697" s="16">
        <v>15004893.6403508</v>
      </c>
      <c r="AW697" s="16">
        <v>15004893.6403508</v>
      </c>
      <c r="AX697" s="16">
        <v>15004893.6403508</v>
      </c>
      <c r="AY697" s="16">
        <v>15004893.6403508</v>
      </c>
      <c r="AZ697" s="16">
        <v>15004893.6403508</v>
      </c>
      <c r="BA697" s="16">
        <v>15004893.6403508</v>
      </c>
      <c r="BB697" s="16">
        <v>15004893.6403508</v>
      </c>
      <c r="BC697" s="16">
        <v>15004893.6403508</v>
      </c>
      <c r="BD697" s="16">
        <v>15004893.6403508</v>
      </c>
    </row>
    <row r="698" spans="1:56" x14ac:dyDescent="0.25">
      <c r="A698" s="16" t="s">
        <v>758</v>
      </c>
      <c r="B698" s="16">
        <v>13963</v>
      </c>
      <c r="C698" s="16">
        <v>0</v>
      </c>
      <c r="D698" s="16">
        <v>0</v>
      </c>
      <c r="E698" s="16">
        <v>0</v>
      </c>
      <c r="F698" s="16">
        <v>0</v>
      </c>
      <c r="G698" s="16">
        <v>0</v>
      </c>
      <c r="H698" s="16">
        <v>0</v>
      </c>
      <c r="I698" s="16">
        <v>0</v>
      </c>
      <c r="J698" s="16">
        <v>0</v>
      </c>
      <c r="K698" s="16">
        <v>0</v>
      </c>
      <c r="L698" s="16">
        <v>0</v>
      </c>
      <c r="M698" s="16" t="s">
        <v>797</v>
      </c>
      <c r="N698" s="16" t="s">
        <v>806</v>
      </c>
      <c r="O698" s="16" t="s">
        <v>3</v>
      </c>
      <c r="P698" s="16">
        <v>13963</v>
      </c>
      <c r="Q698" s="16">
        <v>800000</v>
      </c>
      <c r="R698" s="16">
        <v>28133.477118120001</v>
      </c>
      <c r="S698" s="16">
        <v>2395109.5614034999</v>
      </c>
      <c r="T698" s="16">
        <v>2300660.0438596401</v>
      </c>
      <c r="U698" s="16">
        <v>94449.517543859707</v>
      </c>
      <c r="V698" s="16">
        <v>3.94343202774044E-2</v>
      </c>
      <c r="W698" s="16">
        <v>5151574.8368224902</v>
      </c>
      <c r="X698" s="16">
        <v>4902943.8825176004</v>
      </c>
      <c r="Y698" s="16">
        <v>248630.95430488899</v>
      </c>
      <c r="Z698" s="16">
        <v>4.8263096660796201E-2</v>
      </c>
      <c r="AA698" s="16">
        <v>1087299.2105263099</v>
      </c>
      <c r="AB698" s="16">
        <v>1064864.8245614001</v>
      </c>
      <c r="AC698" s="16">
        <v>22434.385964912301</v>
      </c>
      <c r="AD698" s="16">
        <v>2.0633130004805902E-2</v>
      </c>
      <c r="AE698" s="16">
        <v>4019500.7311316198</v>
      </c>
      <c r="AF698" s="16">
        <v>3929747.4539426998</v>
      </c>
      <c r="AG698" s="16">
        <v>89753.277188919907</v>
      </c>
      <c r="AH698" s="16">
        <v>2.2329459102661001E-2</v>
      </c>
      <c r="AI698" s="16">
        <v>99310.477186769698</v>
      </c>
      <c r="AJ698" s="16">
        <v>-59567.199929199996</v>
      </c>
      <c r="AK698" s="16">
        <v>4019500.7311316198</v>
      </c>
      <c r="AL698" s="16">
        <v>4019500.7311316198</v>
      </c>
      <c r="AM698" s="16">
        <v>4019500.7311316198</v>
      </c>
      <c r="AN698" s="16">
        <v>4019500.7311316198</v>
      </c>
      <c r="AO698" s="16">
        <v>4019500.7311316198</v>
      </c>
      <c r="AP698" s="16">
        <v>4019500.7311316198</v>
      </c>
      <c r="AQ698" s="16">
        <v>4019500.7311316198</v>
      </c>
      <c r="AR698" s="16">
        <v>4019500.7311316198</v>
      </c>
      <c r="AS698" s="16">
        <v>4019500.7311316198</v>
      </c>
      <c r="AT698" s="16">
        <v>4019500.7311316198</v>
      </c>
      <c r="AU698" s="16">
        <v>1087299.2105263099</v>
      </c>
      <c r="AV698" s="16">
        <v>1087299.2105263099</v>
      </c>
      <c r="AW698" s="16">
        <v>1087299.2105263099</v>
      </c>
      <c r="AX698" s="16">
        <v>1087299.2105263099</v>
      </c>
      <c r="AY698" s="16">
        <v>1087299.2105263099</v>
      </c>
      <c r="AZ698" s="16">
        <v>1087299.2105263099</v>
      </c>
      <c r="BA698" s="16">
        <v>1087299.2105263099</v>
      </c>
      <c r="BB698" s="16">
        <v>1087299.2105263099</v>
      </c>
      <c r="BC698" s="16">
        <v>1087299.2105263099</v>
      </c>
      <c r="BD698" s="16">
        <v>1087299.2105263099</v>
      </c>
    </row>
    <row r="699" spans="1:56" x14ac:dyDescent="0.25">
      <c r="A699" s="16" t="s">
        <v>555</v>
      </c>
      <c r="B699" s="16">
        <v>13964</v>
      </c>
      <c r="C699" s="16">
        <v>0</v>
      </c>
      <c r="D699" s="16">
        <v>0</v>
      </c>
      <c r="E699" s="16">
        <v>0</v>
      </c>
      <c r="F699" s="16">
        <v>0</v>
      </c>
      <c r="G699" s="16">
        <v>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 t="s">
        <v>797</v>
      </c>
      <c r="N699" s="16" t="s">
        <v>806</v>
      </c>
      <c r="O699" s="16" t="s">
        <v>3</v>
      </c>
      <c r="P699" s="16">
        <v>13964</v>
      </c>
      <c r="Q699" s="16">
        <v>800000</v>
      </c>
      <c r="R699" s="16">
        <v>28133.477118120001</v>
      </c>
      <c r="S699" s="16">
        <v>3428290.70175438</v>
      </c>
      <c r="T699" s="16">
        <v>2720980.5263157799</v>
      </c>
      <c r="U699" s="16">
        <v>707310.17543859803</v>
      </c>
      <c r="V699" s="16">
        <v>0.20631569402111699</v>
      </c>
      <c r="W699" s="16">
        <v>4763101.9201596295</v>
      </c>
      <c r="X699" s="16">
        <v>3567543.9340419802</v>
      </c>
      <c r="Y699" s="16">
        <v>1195557.98611764</v>
      </c>
      <c r="Z699" s="16">
        <v>0.25100407384891299</v>
      </c>
      <c r="AA699" s="16">
        <v>448428.42105263099</v>
      </c>
      <c r="AB699" s="16">
        <v>446277.368421052</v>
      </c>
      <c r="AC699" s="16">
        <v>2151.0526315789298</v>
      </c>
      <c r="AD699" s="16">
        <v>4.7968695350076003E-3</v>
      </c>
      <c r="AE699" s="16">
        <v>136024.97557312899</v>
      </c>
      <c r="AF699" s="16">
        <v>107616.98262064801</v>
      </c>
      <c r="AG699" s="16">
        <v>28407.992952481101</v>
      </c>
      <c r="AH699" s="16">
        <v>0.208843948199853</v>
      </c>
      <c r="AI699" s="16">
        <v>1009820.50899952</v>
      </c>
      <c r="AJ699" s="16">
        <v>-157329.48416563799</v>
      </c>
      <c r="AK699" s="16">
        <v>136024.97557312899</v>
      </c>
      <c r="AL699" s="16">
        <v>136024.97557312899</v>
      </c>
      <c r="AM699" s="16">
        <v>136024.97557312899</v>
      </c>
      <c r="AN699" s="16">
        <v>136024.97557312899</v>
      </c>
      <c r="AO699" s="16">
        <v>136024.97557312899</v>
      </c>
      <c r="AP699" s="16">
        <v>136024.97557312899</v>
      </c>
      <c r="AQ699" s="16">
        <v>136024.97557312899</v>
      </c>
      <c r="AR699" s="16">
        <v>136024.97557312899</v>
      </c>
      <c r="AS699" s="16">
        <v>136024.97557312899</v>
      </c>
      <c r="AT699" s="16">
        <v>136024.97557312899</v>
      </c>
      <c r="AU699" s="16">
        <v>448428.42105263099</v>
      </c>
      <c r="AV699" s="16">
        <v>448428.42105263099</v>
      </c>
      <c r="AW699" s="16">
        <v>448428.42105263099</v>
      </c>
      <c r="AX699" s="16">
        <v>448428.42105263099</v>
      </c>
      <c r="AY699" s="16">
        <v>448428.42105263099</v>
      </c>
      <c r="AZ699" s="16">
        <v>448428.42105263099</v>
      </c>
      <c r="BA699" s="16">
        <v>448428.42105263099</v>
      </c>
      <c r="BB699" s="16">
        <v>448428.42105263099</v>
      </c>
      <c r="BC699" s="16">
        <v>448428.42105263099</v>
      </c>
      <c r="BD699" s="16">
        <v>448428.42105263099</v>
      </c>
    </row>
    <row r="700" spans="1:56" x14ac:dyDescent="0.25">
      <c r="A700" s="16" t="s">
        <v>759</v>
      </c>
      <c r="B700" s="16">
        <v>13971</v>
      </c>
      <c r="C700" s="16">
        <v>0</v>
      </c>
      <c r="D700" s="16">
        <v>0</v>
      </c>
      <c r="E700" s="16">
        <v>0</v>
      </c>
      <c r="F700" s="16">
        <v>0</v>
      </c>
      <c r="G700" s="16">
        <v>0</v>
      </c>
      <c r="H700" s="16">
        <v>0</v>
      </c>
      <c r="I700" s="16">
        <v>0</v>
      </c>
      <c r="J700" s="16">
        <v>0</v>
      </c>
      <c r="K700" s="16">
        <v>0</v>
      </c>
      <c r="L700" s="16">
        <v>0</v>
      </c>
      <c r="M700" s="16" t="s">
        <v>797</v>
      </c>
      <c r="N700" s="16" t="s">
        <v>806</v>
      </c>
      <c r="O700" s="16" t="s">
        <v>3</v>
      </c>
      <c r="P700" s="16">
        <v>13971</v>
      </c>
      <c r="Q700" s="16">
        <v>800000</v>
      </c>
      <c r="R700" s="16">
        <v>28133.477118120001</v>
      </c>
      <c r="S700" s="16">
        <v>1287166.66666666</v>
      </c>
      <c r="T700" s="16">
        <v>256503.552631578</v>
      </c>
      <c r="U700" s="16">
        <v>1030663.11403508</v>
      </c>
      <c r="V700" s="16">
        <v>0.80072234678370102</v>
      </c>
      <c r="W700" s="16">
        <v>1175028.3859914499</v>
      </c>
      <c r="X700" s="16">
        <v>234748.58643683299</v>
      </c>
      <c r="Y700" s="16">
        <v>940279.79955462401</v>
      </c>
      <c r="Z700" s="16">
        <v>0.80021879536232698</v>
      </c>
      <c r="AA700" s="16">
        <v>3365.9210526315701</v>
      </c>
      <c r="AB700" s="16">
        <v>3365.9210526315701</v>
      </c>
      <c r="AC700" s="16">
        <v>0</v>
      </c>
      <c r="AD700" s="16">
        <v>0</v>
      </c>
      <c r="AE700" s="16">
        <v>89.441956907340398</v>
      </c>
      <c r="AF700" s="16">
        <v>89.441956907340398</v>
      </c>
      <c r="AG700" s="16">
        <v>0</v>
      </c>
      <c r="AH700" s="16">
        <v>0</v>
      </c>
      <c r="AI700" s="16">
        <v>802586.32243650395</v>
      </c>
      <c r="AJ700" s="16">
        <v>-137693.47711812</v>
      </c>
      <c r="AK700" s="16">
        <v>89.441956907340398</v>
      </c>
      <c r="AL700" s="16">
        <v>89.441956907340398</v>
      </c>
      <c r="AM700" s="16">
        <v>89.441956907340398</v>
      </c>
      <c r="AN700" s="16">
        <v>89.441956907340398</v>
      </c>
      <c r="AO700" s="16">
        <v>89.441956907340398</v>
      </c>
      <c r="AP700" s="16">
        <v>89.441956907340398</v>
      </c>
      <c r="AQ700" s="16">
        <v>89.441956907340398</v>
      </c>
      <c r="AR700" s="16">
        <v>89.441956907340398</v>
      </c>
      <c r="AS700" s="16">
        <v>89.441956907340398</v>
      </c>
      <c r="AT700" s="16">
        <v>89.441956907340398</v>
      </c>
      <c r="AU700" s="16">
        <v>3365.9210526315701</v>
      </c>
      <c r="AV700" s="16">
        <v>3365.9210526315701</v>
      </c>
      <c r="AW700" s="16">
        <v>3365.9210526315701</v>
      </c>
      <c r="AX700" s="16">
        <v>3365.9210526315701</v>
      </c>
      <c r="AY700" s="16">
        <v>3365.9210526315701</v>
      </c>
      <c r="AZ700" s="16">
        <v>3365.9210526315701</v>
      </c>
      <c r="BA700" s="16">
        <v>3365.9210526315701</v>
      </c>
      <c r="BB700" s="16">
        <v>3365.9210526315701</v>
      </c>
      <c r="BC700" s="16">
        <v>3365.9210526315701</v>
      </c>
      <c r="BD700" s="16">
        <v>3365.9210526315701</v>
      </c>
    </row>
    <row r="701" spans="1:56" x14ac:dyDescent="0.25">
      <c r="A701" s="16" t="s">
        <v>321</v>
      </c>
      <c r="B701" s="16">
        <v>13972</v>
      </c>
      <c r="C701" s="16">
        <v>0</v>
      </c>
      <c r="D701" s="16">
        <v>0</v>
      </c>
      <c r="E701" s="16">
        <v>0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 t="s">
        <v>797</v>
      </c>
      <c r="N701" s="16" t="s">
        <v>806</v>
      </c>
      <c r="O701" s="16" t="s">
        <v>3</v>
      </c>
      <c r="P701" s="16">
        <v>13972</v>
      </c>
      <c r="Q701" s="16">
        <v>800000</v>
      </c>
      <c r="R701" s="16">
        <v>82524.866213151996</v>
      </c>
      <c r="S701" s="16">
        <v>8281394.1666666605</v>
      </c>
      <c r="T701" s="16">
        <v>4761447.5877192896</v>
      </c>
      <c r="U701" s="16">
        <v>3519946.5789473602</v>
      </c>
      <c r="V701" s="16">
        <v>0.42504275344306802</v>
      </c>
      <c r="W701" s="16">
        <v>6263814.5395183703</v>
      </c>
      <c r="X701" s="16">
        <v>2592596.3384461198</v>
      </c>
      <c r="Y701" s="16">
        <v>3671218.20107225</v>
      </c>
      <c r="Z701" s="16">
        <v>0.58609944114892798</v>
      </c>
      <c r="AA701" s="16">
        <v>3012786.1842105198</v>
      </c>
      <c r="AB701" s="16">
        <v>1670731.6228070101</v>
      </c>
      <c r="AC701" s="16">
        <v>1342054.5614034999</v>
      </c>
      <c r="AD701" s="16">
        <v>0.44545297254646699</v>
      </c>
      <c r="AE701" s="16">
        <v>1704896.3331579401</v>
      </c>
      <c r="AF701" s="16">
        <v>866684.92348927096</v>
      </c>
      <c r="AG701" s="16">
        <v>838211.40966866899</v>
      </c>
      <c r="AH701" s="16">
        <v>0.491649488222002</v>
      </c>
      <c r="AI701" s="16">
        <v>2841752.3348591002</v>
      </c>
      <c r="AJ701" s="16">
        <v>8745.5434555179199</v>
      </c>
      <c r="AK701" s="16">
        <v>1704896.3331579401</v>
      </c>
      <c r="AL701" s="16">
        <v>1704896.3331579401</v>
      </c>
      <c r="AM701" s="16">
        <v>1704896.3331579401</v>
      </c>
      <c r="AN701" s="16">
        <v>1704896.3331579401</v>
      </c>
      <c r="AO701" s="16">
        <v>1704896.3331579401</v>
      </c>
      <c r="AP701" s="16">
        <v>1704896.3331579401</v>
      </c>
      <c r="AQ701" s="16">
        <v>1704896.3331579401</v>
      </c>
      <c r="AR701" s="16">
        <v>1704896.3331579401</v>
      </c>
      <c r="AS701" s="16">
        <v>1704896.3331579401</v>
      </c>
      <c r="AT701" s="16">
        <v>1704896.3331579401</v>
      </c>
      <c r="AU701" s="16">
        <v>3012786.1842105198</v>
      </c>
      <c r="AV701" s="16">
        <v>3012786.1842105198</v>
      </c>
      <c r="AW701" s="16">
        <v>3012786.1842105198</v>
      </c>
      <c r="AX701" s="16">
        <v>3012786.1842105198</v>
      </c>
      <c r="AY701" s="16">
        <v>3012786.1842105198</v>
      </c>
      <c r="AZ701" s="16">
        <v>3012786.1842105198</v>
      </c>
      <c r="BA701" s="16">
        <v>3012786.1842105198</v>
      </c>
      <c r="BB701" s="16">
        <v>3012786.1842105198</v>
      </c>
      <c r="BC701" s="16">
        <v>3012786.1842105198</v>
      </c>
      <c r="BD701" s="16">
        <v>3012786.1842105198</v>
      </c>
    </row>
    <row r="702" spans="1:56" x14ac:dyDescent="0.25">
      <c r="A702" s="16" t="s">
        <v>760</v>
      </c>
      <c r="B702" s="16">
        <v>13980</v>
      </c>
      <c r="C702" s="16">
        <v>0</v>
      </c>
      <c r="D702" s="16">
        <v>0</v>
      </c>
      <c r="E702" s="16">
        <v>0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 t="s">
        <v>797</v>
      </c>
      <c r="N702" s="16" t="s">
        <v>806</v>
      </c>
      <c r="O702" s="16" t="s">
        <v>3</v>
      </c>
      <c r="P702" s="16">
        <v>13980</v>
      </c>
      <c r="Q702" s="16">
        <v>800000</v>
      </c>
      <c r="R702" s="16">
        <v>28133.477118120001</v>
      </c>
      <c r="S702" s="16">
        <v>105146.008771929</v>
      </c>
      <c r="T702" s="16">
        <v>105125.657894736</v>
      </c>
      <c r="U702" s="16">
        <v>20.350877193006401</v>
      </c>
      <c r="V702" s="16">
        <v>1.93548736948723E-4</v>
      </c>
      <c r="W702" s="16">
        <v>213667.25328624499</v>
      </c>
      <c r="X702" s="16">
        <v>213191.805705451</v>
      </c>
      <c r="Y702" s="16">
        <v>475.44758079471598</v>
      </c>
      <c r="Z702" s="16">
        <v>2.2251775762651299E-3</v>
      </c>
      <c r="AA702" s="16">
        <v>9451.0087719298208</v>
      </c>
      <c r="AB702" s="16">
        <v>9451.0087719298208</v>
      </c>
      <c r="AC702" s="16">
        <v>0</v>
      </c>
      <c r="AD702" s="16">
        <v>0</v>
      </c>
      <c r="AE702" s="16">
        <v>116605.083190498</v>
      </c>
      <c r="AF702" s="16">
        <v>116605.083190498</v>
      </c>
      <c r="AG702" s="16">
        <v>0</v>
      </c>
      <c r="AH702" s="16">
        <v>0</v>
      </c>
      <c r="AI702" s="16">
        <v>-137218.029537325</v>
      </c>
      <c r="AJ702" s="16">
        <v>-137693.47711812</v>
      </c>
      <c r="AK702" s="16">
        <v>116605.083190498</v>
      </c>
      <c r="AL702" s="16">
        <v>116605.083190498</v>
      </c>
      <c r="AM702" s="16">
        <v>116605.083190498</v>
      </c>
      <c r="AN702" s="16">
        <v>116605.083190498</v>
      </c>
      <c r="AO702" s="16">
        <v>116605.083190498</v>
      </c>
      <c r="AP702" s="16">
        <v>116605.083190498</v>
      </c>
      <c r="AQ702" s="16">
        <v>116605.083190498</v>
      </c>
      <c r="AR702" s="16">
        <v>116605.083190498</v>
      </c>
      <c r="AS702" s="16">
        <v>116605.083190498</v>
      </c>
      <c r="AT702" s="16">
        <v>116605.083190498</v>
      </c>
      <c r="AU702" s="16">
        <v>9451.0087719298208</v>
      </c>
      <c r="AV702" s="16">
        <v>9451.0087719298208</v>
      </c>
      <c r="AW702" s="16">
        <v>9451.0087719298208</v>
      </c>
      <c r="AX702" s="16">
        <v>9451.0087719298208</v>
      </c>
      <c r="AY702" s="16">
        <v>9451.0087719298208</v>
      </c>
      <c r="AZ702" s="16">
        <v>9451.0087719298208</v>
      </c>
      <c r="BA702" s="16">
        <v>9451.0087719298208</v>
      </c>
      <c r="BB702" s="16">
        <v>9451.0087719298208</v>
      </c>
      <c r="BC702" s="16">
        <v>9451.0087719298208</v>
      </c>
      <c r="BD702" s="16">
        <v>9451.0087719298208</v>
      </c>
    </row>
    <row r="703" spans="1:56" x14ac:dyDescent="0.25">
      <c r="A703" s="16" t="s">
        <v>761</v>
      </c>
      <c r="B703" s="16">
        <v>13982</v>
      </c>
      <c r="C703" s="16">
        <v>0</v>
      </c>
      <c r="D703" s="16">
        <v>0</v>
      </c>
      <c r="E703" s="16">
        <v>0</v>
      </c>
      <c r="F703" s="16">
        <v>0</v>
      </c>
      <c r="G703" s="16">
        <v>0</v>
      </c>
      <c r="H703" s="16">
        <v>0</v>
      </c>
      <c r="I703" s="16">
        <v>0</v>
      </c>
      <c r="J703" s="16">
        <v>0</v>
      </c>
      <c r="K703" s="16">
        <v>0</v>
      </c>
      <c r="L703" s="16">
        <v>0</v>
      </c>
      <c r="M703" s="16" t="s">
        <v>797</v>
      </c>
      <c r="N703" s="16" t="s">
        <v>806</v>
      </c>
      <c r="O703" s="16" t="s">
        <v>3</v>
      </c>
      <c r="P703" s="16">
        <v>13982</v>
      </c>
      <c r="Q703" s="16">
        <v>800000</v>
      </c>
      <c r="R703" s="16">
        <v>28133.477118120001</v>
      </c>
      <c r="S703" s="16">
        <v>531474.38596491201</v>
      </c>
      <c r="T703" s="16">
        <v>531474.38596491201</v>
      </c>
      <c r="U703" s="16">
        <v>0</v>
      </c>
      <c r="V703" s="16">
        <v>0</v>
      </c>
      <c r="W703" s="16">
        <v>323141.47302645998</v>
      </c>
      <c r="X703" s="16">
        <v>323141.47302645998</v>
      </c>
      <c r="Y703" s="16">
        <v>0</v>
      </c>
      <c r="Z703" s="16">
        <v>0</v>
      </c>
      <c r="AA703" s="16">
        <v>453226.49122806999</v>
      </c>
      <c r="AB703" s="16">
        <v>453226.49122806999</v>
      </c>
      <c r="AC703" s="16">
        <v>0</v>
      </c>
      <c r="AD703" s="16">
        <v>0</v>
      </c>
      <c r="AE703" s="16">
        <v>278129.171275776</v>
      </c>
      <c r="AF703" s="16">
        <v>278129.171275776</v>
      </c>
      <c r="AG703" s="16">
        <v>0</v>
      </c>
      <c r="AH703" s="16">
        <v>0</v>
      </c>
      <c r="AI703" s="16">
        <v>-137693.47711812</v>
      </c>
      <c r="AJ703" s="16">
        <v>-137693.47711812</v>
      </c>
      <c r="AK703" s="16">
        <v>278129.171275776</v>
      </c>
      <c r="AL703" s="16">
        <v>278129.171275776</v>
      </c>
      <c r="AM703" s="16">
        <v>278129.171275776</v>
      </c>
      <c r="AN703" s="16">
        <v>278129.171275776</v>
      </c>
      <c r="AO703" s="16">
        <v>278129.171275776</v>
      </c>
      <c r="AP703" s="16">
        <v>278129.171275776</v>
      </c>
      <c r="AQ703" s="16">
        <v>278129.171275776</v>
      </c>
      <c r="AR703" s="16">
        <v>278129.171275776</v>
      </c>
      <c r="AS703" s="16">
        <v>278129.171275776</v>
      </c>
      <c r="AT703" s="16">
        <v>278129.171275776</v>
      </c>
      <c r="AU703" s="16">
        <v>453226.49122806999</v>
      </c>
      <c r="AV703" s="16">
        <v>453226.49122806999</v>
      </c>
      <c r="AW703" s="16">
        <v>453226.49122806999</v>
      </c>
      <c r="AX703" s="16">
        <v>453226.49122806999</v>
      </c>
      <c r="AY703" s="16">
        <v>453226.49122806999</v>
      </c>
      <c r="AZ703" s="16">
        <v>453226.49122806999</v>
      </c>
      <c r="BA703" s="16">
        <v>453226.49122806999</v>
      </c>
      <c r="BB703" s="16">
        <v>453226.49122806999</v>
      </c>
      <c r="BC703" s="16">
        <v>453226.49122806999</v>
      </c>
      <c r="BD703" s="16">
        <v>453226.49122806999</v>
      </c>
    </row>
    <row r="704" spans="1:56" x14ac:dyDescent="0.25">
      <c r="A704" s="16" t="s">
        <v>211</v>
      </c>
      <c r="B704" s="16">
        <v>13983</v>
      </c>
      <c r="C704" s="16">
        <v>0</v>
      </c>
      <c r="D704" s="16">
        <v>0</v>
      </c>
      <c r="E704" s="16">
        <v>0</v>
      </c>
      <c r="F704" s="16">
        <v>0</v>
      </c>
      <c r="G704" s="16">
        <v>0</v>
      </c>
      <c r="H704" s="16">
        <v>0</v>
      </c>
      <c r="I704" s="16">
        <v>0</v>
      </c>
      <c r="J704" s="16">
        <v>0</v>
      </c>
      <c r="K704" s="16">
        <v>0</v>
      </c>
      <c r="L704" s="16">
        <v>0</v>
      </c>
      <c r="M704" s="16" t="s">
        <v>797</v>
      </c>
      <c r="N704" s="16" t="s">
        <v>806</v>
      </c>
      <c r="O704" s="16" t="s">
        <v>3</v>
      </c>
      <c r="P704" s="16">
        <v>13983</v>
      </c>
      <c r="Q704" s="16">
        <v>800000</v>
      </c>
      <c r="R704" s="16">
        <v>28133.477118120001</v>
      </c>
      <c r="S704" s="16">
        <v>19012964.429824501</v>
      </c>
      <c r="T704" s="16">
        <v>10102272.6315789</v>
      </c>
      <c r="U704" s="16">
        <v>8910691.7982455902</v>
      </c>
      <c r="V704" s="16">
        <v>0.46866399141145398</v>
      </c>
      <c r="W704" s="16">
        <v>9893374.8288806397</v>
      </c>
      <c r="X704" s="16">
        <v>4284049.18861394</v>
      </c>
      <c r="Y704" s="16">
        <v>5609325.6402666997</v>
      </c>
      <c r="Z704" s="16">
        <v>0.56697797640214798</v>
      </c>
      <c r="AA704" s="16">
        <v>12667404.342105201</v>
      </c>
      <c r="AB704" s="16">
        <v>5326661.4035087703</v>
      </c>
      <c r="AC704" s="16">
        <v>7340742.9385964796</v>
      </c>
      <c r="AD704" s="16">
        <v>0.57949858868849302</v>
      </c>
      <c r="AE704" s="16">
        <v>5078547.0877735103</v>
      </c>
      <c r="AF704" s="16">
        <v>2017458.5626161699</v>
      </c>
      <c r="AG704" s="16">
        <v>3061088.5251573301</v>
      </c>
      <c r="AH704" s="16">
        <v>0.602748871331101</v>
      </c>
      <c r="AI704" s="16">
        <v>5454601.1631485801</v>
      </c>
      <c r="AJ704" s="16">
        <v>2906364.04803921</v>
      </c>
      <c r="AK704" s="16">
        <v>5078547.0877735103</v>
      </c>
      <c r="AL704" s="16">
        <v>5078547.0877735103</v>
      </c>
      <c r="AM704" s="16">
        <v>5078547.0877735103</v>
      </c>
      <c r="AN704" s="16">
        <v>5078547.0877735103</v>
      </c>
      <c r="AO704" s="16">
        <v>5078547.0877735103</v>
      </c>
      <c r="AP704" s="16">
        <v>5078547.0877735103</v>
      </c>
      <c r="AQ704" s="16">
        <v>5078547.0877735103</v>
      </c>
      <c r="AR704" s="16">
        <v>5078547.0877735103</v>
      </c>
      <c r="AS704" s="16">
        <v>5078547.0877735103</v>
      </c>
      <c r="AT704" s="16">
        <v>5078547.0877735103</v>
      </c>
      <c r="AU704" s="16">
        <v>12667404.342105201</v>
      </c>
      <c r="AV704" s="16">
        <v>12667404.342105201</v>
      </c>
      <c r="AW704" s="16">
        <v>12667404.342105201</v>
      </c>
      <c r="AX704" s="16">
        <v>12667404.342105201</v>
      </c>
      <c r="AY704" s="16">
        <v>12667404.342105201</v>
      </c>
      <c r="AZ704" s="16">
        <v>12667404.342105201</v>
      </c>
      <c r="BA704" s="16">
        <v>12667404.342105201</v>
      </c>
      <c r="BB704" s="16">
        <v>12667404.342105201</v>
      </c>
      <c r="BC704" s="16">
        <v>12667404.342105201</v>
      </c>
      <c r="BD704" s="16">
        <v>12667404.342105201</v>
      </c>
    </row>
    <row r="705" spans="1:56" x14ac:dyDescent="0.25">
      <c r="A705" s="16" t="s">
        <v>762</v>
      </c>
      <c r="B705" s="16">
        <v>13985</v>
      </c>
      <c r="C705" s="16">
        <v>0</v>
      </c>
      <c r="D705" s="16">
        <v>0</v>
      </c>
      <c r="E705" s="16">
        <v>0</v>
      </c>
      <c r="F705" s="16">
        <v>0</v>
      </c>
      <c r="G705" s="16">
        <v>0</v>
      </c>
      <c r="H705" s="16">
        <v>0</v>
      </c>
      <c r="I705" s="16">
        <v>0</v>
      </c>
      <c r="J705" s="16">
        <v>0</v>
      </c>
      <c r="K705" s="16">
        <v>0</v>
      </c>
      <c r="L705" s="16">
        <v>0</v>
      </c>
      <c r="M705" s="16" t="s">
        <v>797</v>
      </c>
      <c r="N705" s="16" t="s">
        <v>806</v>
      </c>
      <c r="O705" s="16" t="s">
        <v>3</v>
      </c>
      <c r="P705" s="16">
        <v>13985</v>
      </c>
      <c r="Q705" s="16">
        <v>800000</v>
      </c>
      <c r="R705" s="16">
        <v>50640.258812615997</v>
      </c>
      <c r="S705" s="16">
        <v>7187597.85087719</v>
      </c>
      <c r="T705" s="16">
        <v>3612932.3684210498</v>
      </c>
      <c r="U705" s="16">
        <v>3574665.4824561402</v>
      </c>
      <c r="V705" s="16">
        <v>0.49733799199963302</v>
      </c>
      <c r="W705" s="16">
        <v>5651313.5469417498</v>
      </c>
      <c r="X705" s="16">
        <v>1686587.0701721101</v>
      </c>
      <c r="Y705" s="16">
        <v>3964726.4767696401</v>
      </c>
      <c r="Z705" s="16">
        <v>0.70155839767821404</v>
      </c>
      <c r="AA705" s="16">
        <v>81917.017543859605</v>
      </c>
      <c r="AB705" s="16">
        <v>81917.017543859605</v>
      </c>
      <c r="AC705" s="16">
        <v>0</v>
      </c>
      <c r="AD705" s="16">
        <v>0</v>
      </c>
      <c r="AE705" s="16">
        <v>1585.3330644591999</v>
      </c>
      <c r="AF705" s="16">
        <v>1585.3330644591999</v>
      </c>
      <c r="AG705" s="16">
        <v>0</v>
      </c>
      <c r="AH705" s="16">
        <v>0</v>
      </c>
      <c r="AI705" s="16">
        <v>3450924.2179570301</v>
      </c>
      <c r="AJ705" s="16">
        <v>-513802.258812616</v>
      </c>
      <c r="AK705" s="16">
        <v>1585.3330644591999</v>
      </c>
      <c r="AL705" s="16">
        <v>1585.3330644591999</v>
      </c>
      <c r="AM705" s="16">
        <v>1585.3330644591999</v>
      </c>
      <c r="AN705" s="16">
        <v>1585.3330644591999</v>
      </c>
      <c r="AO705" s="16">
        <v>1585.3330644591999</v>
      </c>
      <c r="AP705" s="16">
        <v>1585.3330644591999</v>
      </c>
      <c r="AQ705" s="16">
        <v>1585.3330644591999</v>
      </c>
      <c r="AR705" s="16">
        <v>1585.3330644591999</v>
      </c>
      <c r="AS705" s="16">
        <v>1585.3330644591999</v>
      </c>
      <c r="AT705" s="16">
        <v>1585.3330644591999</v>
      </c>
      <c r="AU705" s="16">
        <v>81917.017543859605</v>
      </c>
      <c r="AV705" s="16">
        <v>81917.017543859605</v>
      </c>
      <c r="AW705" s="16">
        <v>81917.017543859605</v>
      </c>
      <c r="AX705" s="16">
        <v>81917.017543859605</v>
      </c>
      <c r="AY705" s="16">
        <v>81917.017543859605</v>
      </c>
      <c r="AZ705" s="16">
        <v>81917.017543859605</v>
      </c>
      <c r="BA705" s="16">
        <v>81917.017543859605</v>
      </c>
      <c r="BB705" s="16">
        <v>81917.017543859605</v>
      </c>
      <c r="BC705" s="16">
        <v>81917.017543859605</v>
      </c>
      <c r="BD705" s="16">
        <v>81917.017543859605</v>
      </c>
    </row>
    <row r="706" spans="1:56" x14ac:dyDescent="0.25">
      <c r="A706" s="16" t="s">
        <v>438</v>
      </c>
      <c r="B706" s="16">
        <v>13990</v>
      </c>
      <c r="C706" s="16">
        <v>0</v>
      </c>
      <c r="D706" s="16">
        <v>0</v>
      </c>
      <c r="E706" s="16">
        <v>0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 t="s">
        <v>797</v>
      </c>
      <c r="N706" s="16" t="s">
        <v>806</v>
      </c>
      <c r="O706" s="16" t="s">
        <v>3</v>
      </c>
      <c r="P706" s="16">
        <v>13990</v>
      </c>
      <c r="Q706" s="16">
        <v>800000</v>
      </c>
      <c r="R706" s="16">
        <v>43137.9982477839</v>
      </c>
      <c r="S706" s="16">
        <v>3695703.55263157</v>
      </c>
      <c r="T706" s="16">
        <v>2197663.7719298201</v>
      </c>
      <c r="U706" s="16">
        <v>1498039.78070175</v>
      </c>
      <c r="V706" s="16">
        <v>0.40534630534287602</v>
      </c>
      <c r="W706" s="16">
        <v>2935918.9391248799</v>
      </c>
      <c r="X706" s="16">
        <v>1091612.89250355</v>
      </c>
      <c r="Y706" s="16">
        <v>1844306.0466213201</v>
      </c>
      <c r="Z706" s="16">
        <v>0.628186978204194</v>
      </c>
      <c r="AA706" s="16">
        <v>371377.14912280702</v>
      </c>
      <c r="AB706" s="16">
        <v>162022.23684210499</v>
      </c>
      <c r="AC706" s="16">
        <v>209354.91228070101</v>
      </c>
      <c r="AD706" s="16">
        <v>0.56372588559958003</v>
      </c>
      <c r="AE706" s="16">
        <v>374599.27294226998</v>
      </c>
      <c r="AF706" s="16">
        <v>164807.10490194699</v>
      </c>
      <c r="AG706" s="16">
        <v>209792.16804032199</v>
      </c>
      <c r="AH706" s="16">
        <v>0.56004424779717499</v>
      </c>
      <c r="AI706" s="16">
        <v>1410068.0483735399</v>
      </c>
      <c r="AJ706" s="16">
        <v>-224445.830207461</v>
      </c>
      <c r="AK706" s="16">
        <v>374599.27294226998</v>
      </c>
      <c r="AL706" s="16">
        <v>374599.27294226998</v>
      </c>
      <c r="AM706" s="16">
        <v>374599.27294226998</v>
      </c>
      <c r="AN706" s="16">
        <v>374599.27294226998</v>
      </c>
      <c r="AO706" s="16">
        <v>374599.27294226998</v>
      </c>
      <c r="AP706" s="16">
        <v>374599.27294226998</v>
      </c>
      <c r="AQ706" s="16">
        <v>374599.27294226998</v>
      </c>
      <c r="AR706" s="16">
        <v>374599.27294226998</v>
      </c>
      <c r="AS706" s="16">
        <v>374599.27294226998</v>
      </c>
      <c r="AT706" s="16">
        <v>374599.27294226998</v>
      </c>
      <c r="AU706" s="16">
        <v>371377.14912280702</v>
      </c>
      <c r="AV706" s="16">
        <v>371377.14912280702</v>
      </c>
      <c r="AW706" s="16">
        <v>371377.14912280702</v>
      </c>
      <c r="AX706" s="16">
        <v>371377.14912280702</v>
      </c>
      <c r="AY706" s="16">
        <v>371377.14912280702</v>
      </c>
      <c r="AZ706" s="16">
        <v>371377.14912280702</v>
      </c>
      <c r="BA706" s="16">
        <v>371377.14912280702</v>
      </c>
      <c r="BB706" s="16">
        <v>371377.14912280702</v>
      </c>
      <c r="BC706" s="16">
        <v>371377.14912280702</v>
      </c>
      <c r="BD706" s="16">
        <v>371377.14912280702</v>
      </c>
    </row>
    <row r="707" spans="1:56" x14ac:dyDescent="0.25">
      <c r="A707" s="16" t="s">
        <v>545</v>
      </c>
      <c r="B707" s="16">
        <v>13991</v>
      </c>
      <c r="C707" s="16">
        <v>0</v>
      </c>
      <c r="D707" s="16">
        <v>0</v>
      </c>
      <c r="E707" s="16">
        <v>0</v>
      </c>
      <c r="F707" s="16">
        <v>0</v>
      </c>
      <c r="G707" s="16">
        <v>0</v>
      </c>
      <c r="H707" s="16">
        <v>0</v>
      </c>
      <c r="I707" s="16">
        <v>0</v>
      </c>
      <c r="J707" s="16">
        <v>0</v>
      </c>
      <c r="K707" s="16">
        <v>0</v>
      </c>
      <c r="L707" s="16">
        <v>0</v>
      </c>
      <c r="M707" s="16" t="s">
        <v>797</v>
      </c>
      <c r="N707" s="16" t="s">
        <v>806</v>
      </c>
      <c r="O707" s="16" t="s">
        <v>3</v>
      </c>
      <c r="P707" s="16">
        <v>13991</v>
      </c>
      <c r="Q707" s="16">
        <v>800000</v>
      </c>
      <c r="R707" s="16">
        <v>76898.170789527998</v>
      </c>
      <c r="S707" s="16">
        <v>1340370.7894736801</v>
      </c>
      <c r="T707" s="16">
        <v>864416.57894736796</v>
      </c>
      <c r="U707" s="16">
        <v>475954.21052631602</v>
      </c>
      <c r="V707" s="16">
        <v>0.35509145250263602</v>
      </c>
      <c r="W707" s="16">
        <v>735984.73939367896</v>
      </c>
      <c r="X707" s="16">
        <v>370570.75292306801</v>
      </c>
      <c r="Y707" s="16">
        <v>365413.98647061002</v>
      </c>
      <c r="Z707" s="16">
        <v>0.49649668928141999</v>
      </c>
      <c r="AA707" s="16">
        <v>4357.6754385964896</v>
      </c>
      <c r="AB707" s="16">
        <v>2379.3859649122801</v>
      </c>
      <c r="AC707" s="16">
        <v>1978.28947368421</v>
      </c>
      <c r="AD707" s="16">
        <v>0.45397815912636502</v>
      </c>
      <c r="AE707" s="16">
        <v>76190.474822344695</v>
      </c>
      <c r="AF707" s="16">
        <v>41601.663319533</v>
      </c>
      <c r="AG707" s="16">
        <v>34588.811502811703</v>
      </c>
      <c r="AH707" s="16">
        <v>0.45397815912636502</v>
      </c>
      <c r="AI707" s="16">
        <v>-407563.18431891699</v>
      </c>
      <c r="AJ707" s="16">
        <v>-738388.35928671598</v>
      </c>
      <c r="AK707" s="16">
        <v>76190.474822344695</v>
      </c>
      <c r="AL707" s="16">
        <v>76190.474822344695</v>
      </c>
      <c r="AM707" s="16">
        <v>76190.474822344695</v>
      </c>
      <c r="AN707" s="16">
        <v>76190.474822344695</v>
      </c>
      <c r="AO707" s="16">
        <v>76190.474822344695</v>
      </c>
      <c r="AP707" s="16">
        <v>76190.474822344695</v>
      </c>
      <c r="AQ707" s="16">
        <v>76190.474822344695</v>
      </c>
      <c r="AR707" s="16">
        <v>76190.474822344695</v>
      </c>
      <c r="AS707" s="16">
        <v>76190.474822344695</v>
      </c>
      <c r="AT707" s="16">
        <v>76190.474822344695</v>
      </c>
      <c r="AU707" s="16">
        <v>4357.6754385964896</v>
      </c>
      <c r="AV707" s="16">
        <v>4357.6754385964896</v>
      </c>
      <c r="AW707" s="16">
        <v>4357.6754385964896</v>
      </c>
      <c r="AX707" s="16">
        <v>4357.6754385964896</v>
      </c>
      <c r="AY707" s="16">
        <v>4357.6754385964896</v>
      </c>
      <c r="AZ707" s="16">
        <v>4357.6754385964896</v>
      </c>
      <c r="BA707" s="16">
        <v>4357.6754385964896</v>
      </c>
      <c r="BB707" s="16">
        <v>4357.6754385964896</v>
      </c>
      <c r="BC707" s="16">
        <v>4357.6754385964896</v>
      </c>
      <c r="BD707" s="16">
        <v>4357.6754385964896</v>
      </c>
    </row>
    <row r="708" spans="1:56" x14ac:dyDescent="0.25">
      <c r="A708" s="16" t="s">
        <v>906</v>
      </c>
      <c r="B708" s="16">
        <v>13994</v>
      </c>
      <c r="C708" s="16">
        <v>0</v>
      </c>
      <c r="D708" s="16">
        <v>0</v>
      </c>
      <c r="E708" s="16">
        <v>0</v>
      </c>
      <c r="F708" s="16">
        <v>0</v>
      </c>
      <c r="G708" s="16">
        <v>0</v>
      </c>
      <c r="H708" s="16">
        <v>0</v>
      </c>
      <c r="I708" s="16">
        <v>0</v>
      </c>
      <c r="J708" s="16">
        <v>0</v>
      </c>
      <c r="K708" s="16">
        <v>0</v>
      </c>
      <c r="L708" s="16">
        <v>0</v>
      </c>
      <c r="M708" s="16" t="s">
        <v>797</v>
      </c>
      <c r="N708" s="16" t="s">
        <v>806</v>
      </c>
      <c r="O708" s="16" t="s">
        <v>3</v>
      </c>
      <c r="P708" s="16">
        <v>13994</v>
      </c>
      <c r="Q708" s="16">
        <v>800000</v>
      </c>
      <c r="R708" s="16">
        <v>28133.477118120001</v>
      </c>
      <c r="S708" s="16">
        <v>2678.9473684210502</v>
      </c>
      <c r="T708" s="16">
        <v>2678.9473684210502</v>
      </c>
      <c r="U708" s="16">
        <v>0</v>
      </c>
      <c r="V708" s="16">
        <v>0</v>
      </c>
      <c r="W708" s="16">
        <v>71.424507956137603</v>
      </c>
      <c r="X708" s="16">
        <v>71.424507956137603</v>
      </c>
      <c r="Y708" s="16">
        <v>0</v>
      </c>
      <c r="Z708" s="16">
        <v>0</v>
      </c>
      <c r="AA708" s="16">
        <v>0</v>
      </c>
      <c r="AB708" s="16">
        <v>0</v>
      </c>
      <c r="AC708" s="16">
        <v>0</v>
      </c>
      <c r="AD708" s="16">
        <v>0</v>
      </c>
      <c r="AE708" s="16">
        <v>0</v>
      </c>
      <c r="AF708" s="16">
        <v>0</v>
      </c>
      <c r="AG708" s="16">
        <v>0</v>
      </c>
      <c r="AH708" s="16">
        <v>0</v>
      </c>
      <c r="AI708" s="16">
        <v>-137693.47711812</v>
      </c>
      <c r="AJ708" s="16">
        <v>-137693.47711812</v>
      </c>
      <c r="AK708" s="16">
        <v>0</v>
      </c>
      <c r="AL708" s="16">
        <v>0</v>
      </c>
      <c r="AM708" s="16">
        <v>0</v>
      </c>
      <c r="AN708" s="16">
        <v>0</v>
      </c>
      <c r="AO708" s="16">
        <v>0</v>
      </c>
      <c r="AP708" s="16">
        <v>0</v>
      </c>
      <c r="AQ708" s="16">
        <v>0</v>
      </c>
      <c r="AR708" s="16">
        <v>0</v>
      </c>
      <c r="AS708" s="16">
        <v>0</v>
      </c>
      <c r="AT708" s="16">
        <v>0</v>
      </c>
      <c r="AU708" s="16">
        <v>0</v>
      </c>
      <c r="AV708" s="16">
        <v>0</v>
      </c>
      <c r="AW708" s="16">
        <v>0</v>
      </c>
      <c r="AX708" s="16">
        <v>0</v>
      </c>
      <c r="AY708" s="16">
        <v>0</v>
      </c>
      <c r="AZ708" s="16">
        <v>0</v>
      </c>
      <c r="BA708" s="16">
        <v>0</v>
      </c>
      <c r="BB708" s="16">
        <v>0</v>
      </c>
      <c r="BC708" s="16">
        <v>0</v>
      </c>
      <c r="BD708" s="16">
        <v>0</v>
      </c>
    </row>
    <row r="709" spans="1:56" x14ac:dyDescent="0.25">
      <c r="A709" s="16" t="s">
        <v>764</v>
      </c>
      <c r="B709" s="16">
        <v>14000</v>
      </c>
      <c r="C709" s="16">
        <v>0</v>
      </c>
      <c r="D709" s="16">
        <v>0</v>
      </c>
      <c r="E709" s="16">
        <v>0</v>
      </c>
      <c r="F709" s="16">
        <v>0</v>
      </c>
      <c r="G709" s="16">
        <v>0</v>
      </c>
      <c r="H709" s="16">
        <v>0</v>
      </c>
      <c r="I709" s="16">
        <v>0</v>
      </c>
      <c r="J709" s="16">
        <v>0</v>
      </c>
      <c r="K709" s="16">
        <v>0</v>
      </c>
      <c r="L709" s="16">
        <v>0</v>
      </c>
      <c r="M709" s="16" t="s">
        <v>797</v>
      </c>
      <c r="N709" s="16" t="s">
        <v>806</v>
      </c>
      <c r="O709" s="16" t="s">
        <v>3</v>
      </c>
      <c r="P709" s="16">
        <v>14000</v>
      </c>
      <c r="Q709" s="16">
        <v>800000</v>
      </c>
      <c r="R709" s="16">
        <v>28133.477118120001</v>
      </c>
      <c r="S709" s="16">
        <v>3177579.0350877098</v>
      </c>
      <c r="T709" s="16">
        <v>2258843.3333333302</v>
      </c>
      <c r="U709" s="16">
        <v>918735.70175438304</v>
      </c>
      <c r="V709" s="16">
        <v>0.28913071606070101</v>
      </c>
      <c r="W709" s="16">
        <v>2581258.71673278</v>
      </c>
      <c r="X709" s="16">
        <v>1269045.4035388301</v>
      </c>
      <c r="Y709" s="16">
        <v>1312213.3131939401</v>
      </c>
      <c r="Z709" s="16">
        <v>0.50836179445618601</v>
      </c>
      <c r="AA709" s="16">
        <v>175520.526315789</v>
      </c>
      <c r="AB709" s="16">
        <v>175520.526315789</v>
      </c>
      <c r="AC709" s="16">
        <v>0</v>
      </c>
      <c r="AD709" s="16">
        <v>0</v>
      </c>
      <c r="AE709" s="16">
        <v>185072.525392485</v>
      </c>
      <c r="AF709" s="16">
        <v>185072.525392485</v>
      </c>
      <c r="AG709" s="16">
        <v>0</v>
      </c>
      <c r="AH709" s="16">
        <v>0</v>
      </c>
      <c r="AI709" s="16">
        <v>1056150.83607582</v>
      </c>
      <c r="AJ709" s="16">
        <v>-256062.47711812</v>
      </c>
      <c r="AK709" s="16">
        <v>185072.525392485</v>
      </c>
      <c r="AL709" s="16">
        <v>185072.525392485</v>
      </c>
      <c r="AM709" s="16">
        <v>185072.525392485</v>
      </c>
      <c r="AN709" s="16">
        <v>185072.525392485</v>
      </c>
      <c r="AO709" s="16">
        <v>185072.525392485</v>
      </c>
      <c r="AP709" s="16">
        <v>185072.525392485</v>
      </c>
      <c r="AQ709" s="16">
        <v>185072.525392485</v>
      </c>
      <c r="AR709" s="16">
        <v>185072.525392485</v>
      </c>
      <c r="AS709" s="16">
        <v>185072.525392485</v>
      </c>
      <c r="AT709" s="16">
        <v>185072.525392485</v>
      </c>
      <c r="AU709" s="16">
        <v>175520.526315789</v>
      </c>
      <c r="AV709" s="16">
        <v>175520.526315789</v>
      </c>
      <c r="AW709" s="16">
        <v>175520.526315789</v>
      </c>
      <c r="AX709" s="16">
        <v>175520.526315789</v>
      </c>
      <c r="AY709" s="16">
        <v>175520.526315789</v>
      </c>
      <c r="AZ709" s="16">
        <v>175520.526315789</v>
      </c>
      <c r="BA709" s="16">
        <v>175520.526315789</v>
      </c>
      <c r="BB709" s="16">
        <v>175520.526315789</v>
      </c>
      <c r="BC709" s="16">
        <v>175520.526315789</v>
      </c>
      <c r="BD709" s="16">
        <v>175520.526315789</v>
      </c>
    </row>
    <row r="710" spans="1:56" x14ac:dyDescent="0.25">
      <c r="A710" s="16" t="s">
        <v>765</v>
      </c>
      <c r="B710" s="16">
        <v>14001</v>
      </c>
      <c r="C710" s="16">
        <v>0</v>
      </c>
      <c r="D710" s="16">
        <v>0</v>
      </c>
      <c r="E710" s="16">
        <v>0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 t="s">
        <v>797</v>
      </c>
      <c r="N710" s="16" t="s">
        <v>806</v>
      </c>
      <c r="O710" s="16" t="s">
        <v>3</v>
      </c>
      <c r="P710" s="16">
        <v>14001</v>
      </c>
      <c r="Q710" s="16">
        <v>800000</v>
      </c>
      <c r="R710" s="16">
        <v>28133.477118120001</v>
      </c>
      <c r="S710" s="16">
        <v>489142.76315789402</v>
      </c>
      <c r="T710" s="16">
        <v>430444.29824561399</v>
      </c>
      <c r="U710" s="16">
        <v>58698.464912280702</v>
      </c>
      <c r="V710" s="16">
        <v>0.12000272585722099</v>
      </c>
      <c r="W710" s="16">
        <v>714700.10678044998</v>
      </c>
      <c r="X710" s="16">
        <v>652886.90827624896</v>
      </c>
      <c r="Y710" s="16">
        <v>61813.1985042011</v>
      </c>
      <c r="Z710" s="16">
        <v>8.6488301761496106E-2</v>
      </c>
      <c r="AA710" s="16">
        <v>108517.06140350801</v>
      </c>
      <c r="AB710" s="16">
        <v>108517.06140350801</v>
      </c>
      <c r="AC710" s="16">
        <v>0</v>
      </c>
      <c r="AD710" s="16">
        <v>0</v>
      </c>
      <c r="AE710" s="16">
        <v>14034.688988375799</v>
      </c>
      <c r="AF710" s="16">
        <v>14034.688988375799</v>
      </c>
      <c r="AG710" s="16">
        <v>0</v>
      </c>
      <c r="AH710" s="16">
        <v>0</v>
      </c>
      <c r="AI710" s="16">
        <v>-75880.278613918897</v>
      </c>
      <c r="AJ710" s="16">
        <v>-137693.47711812</v>
      </c>
      <c r="AK710" s="16">
        <v>14034.688988375799</v>
      </c>
      <c r="AL710" s="16">
        <v>14034.688988375799</v>
      </c>
      <c r="AM710" s="16">
        <v>14034.688988375799</v>
      </c>
      <c r="AN710" s="16">
        <v>14034.688988375799</v>
      </c>
      <c r="AO710" s="16">
        <v>14034.688988375799</v>
      </c>
      <c r="AP710" s="16">
        <v>14034.688988375799</v>
      </c>
      <c r="AQ710" s="16">
        <v>14034.688988375799</v>
      </c>
      <c r="AR710" s="16">
        <v>14034.688988375799</v>
      </c>
      <c r="AS710" s="16">
        <v>14034.688988375799</v>
      </c>
      <c r="AT710" s="16">
        <v>14034.688988375799</v>
      </c>
      <c r="AU710" s="16">
        <v>108517.06140350801</v>
      </c>
      <c r="AV710" s="16">
        <v>108517.06140350801</v>
      </c>
      <c r="AW710" s="16">
        <v>108517.06140350801</v>
      </c>
      <c r="AX710" s="16">
        <v>108517.06140350801</v>
      </c>
      <c r="AY710" s="16">
        <v>108517.06140350801</v>
      </c>
      <c r="AZ710" s="16">
        <v>108517.06140350801</v>
      </c>
      <c r="BA710" s="16">
        <v>108517.06140350801</v>
      </c>
      <c r="BB710" s="16">
        <v>108517.06140350801</v>
      </c>
      <c r="BC710" s="16">
        <v>108517.06140350801</v>
      </c>
      <c r="BD710" s="16">
        <v>108517.06140350801</v>
      </c>
    </row>
    <row r="711" spans="1:56" x14ac:dyDescent="0.25">
      <c r="A711" s="16" t="s">
        <v>766</v>
      </c>
      <c r="B711" s="16">
        <v>14002</v>
      </c>
      <c r="C711" s="16">
        <v>0</v>
      </c>
      <c r="D711" s="16">
        <v>0</v>
      </c>
      <c r="E711" s="16">
        <v>0</v>
      </c>
      <c r="F711" s="16">
        <v>0</v>
      </c>
      <c r="G711" s="16">
        <v>0</v>
      </c>
      <c r="H711" s="16">
        <v>0</v>
      </c>
      <c r="I711" s="16">
        <v>0</v>
      </c>
      <c r="J711" s="16">
        <v>0</v>
      </c>
      <c r="K711" s="16">
        <v>0</v>
      </c>
      <c r="L711" s="16">
        <v>0</v>
      </c>
      <c r="M711" s="16" t="s">
        <v>797</v>
      </c>
      <c r="N711" s="16" t="s">
        <v>806</v>
      </c>
      <c r="O711" s="16" t="s">
        <v>3</v>
      </c>
      <c r="P711" s="16">
        <v>14002</v>
      </c>
      <c r="Q711" s="16">
        <v>800000</v>
      </c>
      <c r="R711" s="16">
        <v>30009.042259328002</v>
      </c>
      <c r="S711" s="16">
        <v>2798251.7543859598</v>
      </c>
      <c r="T711" s="16">
        <v>2371981.0964912199</v>
      </c>
      <c r="U711" s="16">
        <v>426270.65789473703</v>
      </c>
      <c r="V711" s="16">
        <v>0.15233463437541001</v>
      </c>
      <c r="W711" s="16">
        <v>1009264.77658489</v>
      </c>
      <c r="X711" s="16">
        <v>557420.40364207502</v>
      </c>
      <c r="Y711" s="16">
        <v>451844.37294281798</v>
      </c>
      <c r="Z711" s="16">
        <v>0.44769656429678401</v>
      </c>
      <c r="AA711" s="16">
        <v>1786.6666666666599</v>
      </c>
      <c r="AB711" s="16">
        <v>1786.6666666666599</v>
      </c>
      <c r="AC711" s="16">
        <v>0</v>
      </c>
      <c r="AD711" s="16">
        <v>0</v>
      </c>
      <c r="AE711" s="16">
        <v>74.1954498945599</v>
      </c>
      <c r="AF711" s="16">
        <v>74.1954498945599</v>
      </c>
      <c r="AG711" s="16">
        <v>0</v>
      </c>
      <c r="AH711" s="16">
        <v>0</v>
      </c>
      <c r="AI711" s="16">
        <v>147869.33068349</v>
      </c>
      <c r="AJ711" s="16">
        <v>-303975.04225932801</v>
      </c>
      <c r="AK711" s="16">
        <v>74.1954498945599</v>
      </c>
      <c r="AL711" s="16">
        <v>74.1954498945599</v>
      </c>
      <c r="AM711" s="16">
        <v>74.1954498945599</v>
      </c>
      <c r="AN711" s="16">
        <v>74.1954498945599</v>
      </c>
      <c r="AO711" s="16">
        <v>74.1954498945599</v>
      </c>
      <c r="AP711" s="16">
        <v>74.1954498945599</v>
      </c>
      <c r="AQ711" s="16">
        <v>74.1954498945599</v>
      </c>
      <c r="AR711" s="16">
        <v>74.1954498945599</v>
      </c>
      <c r="AS711" s="16">
        <v>74.1954498945599</v>
      </c>
      <c r="AT711" s="16">
        <v>74.1954498945599</v>
      </c>
      <c r="AU711" s="16">
        <v>1786.6666666666599</v>
      </c>
      <c r="AV711" s="16">
        <v>1786.6666666666599</v>
      </c>
      <c r="AW711" s="16">
        <v>1786.6666666666599</v>
      </c>
      <c r="AX711" s="16">
        <v>1786.6666666666599</v>
      </c>
      <c r="AY711" s="16">
        <v>1786.6666666666599</v>
      </c>
      <c r="AZ711" s="16">
        <v>1786.6666666666599</v>
      </c>
      <c r="BA711" s="16">
        <v>1786.6666666666599</v>
      </c>
      <c r="BB711" s="16">
        <v>1786.6666666666599</v>
      </c>
      <c r="BC711" s="16">
        <v>1786.6666666666599</v>
      </c>
      <c r="BD711" s="16">
        <v>1786.6666666666599</v>
      </c>
    </row>
    <row r="712" spans="1:56" x14ac:dyDescent="0.25">
      <c r="A712" s="16" t="s">
        <v>856</v>
      </c>
      <c r="B712" s="16">
        <v>14004</v>
      </c>
      <c r="C712" s="16">
        <v>0</v>
      </c>
      <c r="D712" s="16">
        <v>0</v>
      </c>
      <c r="E712" s="16">
        <v>0</v>
      </c>
      <c r="F712" s="16">
        <v>0</v>
      </c>
      <c r="G712" s="16">
        <v>0</v>
      </c>
      <c r="H712" s="16">
        <v>0</v>
      </c>
      <c r="I712" s="16">
        <v>0</v>
      </c>
      <c r="J712" s="16">
        <v>0</v>
      </c>
      <c r="K712" s="16">
        <v>0</v>
      </c>
      <c r="L712" s="16">
        <v>0</v>
      </c>
      <c r="M712" s="16" t="s">
        <v>797</v>
      </c>
      <c r="N712" s="16" t="s">
        <v>806</v>
      </c>
      <c r="O712" s="16" t="s">
        <v>3</v>
      </c>
      <c r="P712" s="16">
        <v>14004</v>
      </c>
      <c r="Q712" s="16">
        <v>800000</v>
      </c>
      <c r="R712" s="16">
        <v>28133.477118120001</v>
      </c>
      <c r="S712" s="16">
        <v>319914.95614035003</v>
      </c>
      <c r="T712" s="16">
        <v>137692.85087719199</v>
      </c>
      <c r="U712" s="16">
        <v>182222.10526315699</v>
      </c>
      <c r="V712" s="16">
        <v>0.56959545580987003</v>
      </c>
      <c r="W712" s="16">
        <v>5778220.2591439905</v>
      </c>
      <c r="X712" s="16">
        <v>2443109.8226006702</v>
      </c>
      <c r="Y712" s="16">
        <v>3335110.4365433198</v>
      </c>
      <c r="Z712" s="16">
        <v>0.577186449627899</v>
      </c>
      <c r="AA712" s="16">
        <v>0</v>
      </c>
      <c r="AB712" s="16">
        <v>0</v>
      </c>
      <c r="AC712" s="16">
        <v>0</v>
      </c>
      <c r="AD712" s="16">
        <v>0</v>
      </c>
      <c r="AE712" s="16">
        <v>0</v>
      </c>
      <c r="AF712" s="16">
        <v>0</v>
      </c>
      <c r="AG712" s="16">
        <v>0</v>
      </c>
      <c r="AH712" s="16">
        <v>0</v>
      </c>
      <c r="AI712" s="16">
        <v>3197416.9594251998</v>
      </c>
      <c r="AJ712" s="16">
        <v>-137693.47711812</v>
      </c>
      <c r="AK712" s="16">
        <v>0</v>
      </c>
      <c r="AL712" s="16">
        <v>0</v>
      </c>
      <c r="AM712" s="16">
        <v>0</v>
      </c>
      <c r="AN712" s="16">
        <v>0</v>
      </c>
      <c r="AO712" s="16">
        <v>0</v>
      </c>
      <c r="AP712" s="16">
        <v>0</v>
      </c>
      <c r="AQ712" s="16">
        <v>0</v>
      </c>
      <c r="AR712" s="16">
        <v>0</v>
      </c>
      <c r="AS712" s="16">
        <v>0</v>
      </c>
      <c r="AT712" s="16">
        <v>0</v>
      </c>
      <c r="AU712" s="16">
        <v>0</v>
      </c>
      <c r="AV712" s="16">
        <v>0</v>
      </c>
      <c r="AW712" s="16">
        <v>0</v>
      </c>
      <c r="AX712" s="16">
        <v>0</v>
      </c>
      <c r="AY712" s="16">
        <v>0</v>
      </c>
      <c r="AZ712" s="16">
        <v>0</v>
      </c>
      <c r="BA712" s="16">
        <v>0</v>
      </c>
      <c r="BB712" s="16">
        <v>0</v>
      </c>
      <c r="BC712" s="16">
        <v>0</v>
      </c>
      <c r="BD712" s="16">
        <v>0</v>
      </c>
    </row>
    <row r="713" spans="1:56" x14ac:dyDescent="0.25">
      <c r="A713" s="16" t="s">
        <v>767</v>
      </c>
      <c r="B713" s="16">
        <v>14010</v>
      </c>
      <c r="C713" s="16">
        <v>0</v>
      </c>
      <c r="D713" s="16">
        <v>0</v>
      </c>
      <c r="E713" s="16">
        <v>0</v>
      </c>
      <c r="F713" s="16">
        <v>0</v>
      </c>
      <c r="G713" s="16">
        <v>0</v>
      </c>
      <c r="H713" s="16">
        <v>0</v>
      </c>
      <c r="I713" s="16">
        <v>0</v>
      </c>
      <c r="J713" s="16">
        <v>0</v>
      </c>
      <c r="K713" s="16">
        <v>0</v>
      </c>
      <c r="L713" s="16">
        <v>0</v>
      </c>
      <c r="M713" s="16" t="s">
        <v>797</v>
      </c>
      <c r="N713" s="16" t="s">
        <v>806</v>
      </c>
      <c r="O713" s="16" t="s">
        <v>3</v>
      </c>
      <c r="P713" s="16">
        <v>14010</v>
      </c>
      <c r="Q713" s="16">
        <v>800000</v>
      </c>
      <c r="R713" s="16">
        <v>28133.477118120001</v>
      </c>
      <c r="S713" s="16">
        <v>92454.517543859605</v>
      </c>
      <c r="T713" s="16">
        <v>92454.517543859605</v>
      </c>
      <c r="U713" s="16">
        <v>0</v>
      </c>
      <c r="V713" s="16">
        <v>0</v>
      </c>
      <c r="W713" s="16">
        <v>104856.822531183</v>
      </c>
      <c r="X713" s="16">
        <v>104856.822531183</v>
      </c>
      <c r="Y713" s="16">
        <v>0</v>
      </c>
      <c r="Z713" s="16">
        <v>0</v>
      </c>
      <c r="AA713" s="16">
        <v>31914.0350877192</v>
      </c>
      <c r="AB713" s="16">
        <v>31914.0350877192</v>
      </c>
      <c r="AC713" s="16">
        <v>0</v>
      </c>
      <c r="AD713" s="16">
        <v>0</v>
      </c>
      <c r="AE713" s="16">
        <v>1264.7641834004401</v>
      </c>
      <c r="AF713" s="16">
        <v>1264.7641834004401</v>
      </c>
      <c r="AG713" s="16">
        <v>0</v>
      </c>
      <c r="AH713" s="16">
        <v>0</v>
      </c>
      <c r="AI713" s="16">
        <v>-137693.47711812</v>
      </c>
      <c r="AJ713" s="16">
        <v>-137693.47711812</v>
      </c>
      <c r="AK713" s="16">
        <v>1264.7641834004401</v>
      </c>
      <c r="AL713" s="16">
        <v>1264.7641834004401</v>
      </c>
      <c r="AM713" s="16">
        <v>1264.7641834004401</v>
      </c>
      <c r="AN713" s="16">
        <v>1264.7641834004401</v>
      </c>
      <c r="AO713" s="16">
        <v>1264.7641834004401</v>
      </c>
      <c r="AP713" s="16">
        <v>1264.7641834004401</v>
      </c>
      <c r="AQ713" s="16">
        <v>1264.7641834004401</v>
      </c>
      <c r="AR713" s="16">
        <v>1264.7641834004401</v>
      </c>
      <c r="AS713" s="16">
        <v>1264.7641834004401</v>
      </c>
      <c r="AT713" s="16">
        <v>1264.7641834004401</v>
      </c>
      <c r="AU713" s="16">
        <v>31914.0350877192</v>
      </c>
      <c r="AV713" s="16">
        <v>31914.0350877192</v>
      </c>
      <c r="AW713" s="16">
        <v>31914.0350877192</v>
      </c>
      <c r="AX713" s="16">
        <v>31914.0350877192</v>
      </c>
      <c r="AY713" s="16">
        <v>31914.0350877192</v>
      </c>
      <c r="AZ713" s="16">
        <v>31914.0350877192</v>
      </c>
      <c r="BA713" s="16">
        <v>31914.0350877192</v>
      </c>
      <c r="BB713" s="16">
        <v>31914.0350877192</v>
      </c>
      <c r="BC713" s="16">
        <v>31914.0350877192</v>
      </c>
      <c r="BD713" s="16">
        <v>31914.0350877192</v>
      </c>
    </row>
    <row r="714" spans="1:56" x14ac:dyDescent="0.25">
      <c r="A714" s="16" t="s">
        <v>154</v>
      </c>
      <c r="B714" s="16">
        <v>14011</v>
      </c>
      <c r="C714" s="16">
        <v>0</v>
      </c>
      <c r="D714" s="16">
        <v>0</v>
      </c>
      <c r="E714" s="16">
        <v>0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 t="s">
        <v>797</v>
      </c>
      <c r="N714" s="16" t="s">
        <v>806</v>
      </c>
      <c r="O714" s="16" t="s">
        <v>3</v>
      </c>
      <c r="P714" s="16">
        <v>14011</v>
      </c>
      <c r="Q714" s="16">
        <v>800000</v>
      </c>
      <c r="R714" s="16">
        <v>39386.867965367899</v>
      </c>
      <c r="S714" s="16">
        <v>5662815.9210526301</v>
      </c>
      <c r="T714" s="16">
        <v>2813720.96491228</v>
      </c>
      <c r="U714" s="16">
        <v>2849094.9561403398</v>
      </c>
      <c r="V714" s="16">
        <v>0.50312335697656596</v>
      </c>
      <c r="W714" s="16">
        <v>16637098.524345201</v>
      </c>
      <c r="X714" s="16">
        <v>7762036.6241618097</v>
      </c>
      <c r="Y714" s="16">
        <v>8875061.9001834802</v>
      </c>
      <c r="Z714" s="16">
        <v>0.53345010172275398</v>
      </c>
      <c r="AA714" s="16">
        <v>3504445.0877192901</v>
      </c>
      <c r="AB714" s="16">
        <v>1429681.7543859601</v>
      </c>
      <c r="AC714" s="16">
        <v>2074763.33333333</v>
      </c>
      <c r="AD714" s="16">
        <v>0.59203762119257297</v>
      </c>
      <c r="AE714" s="16">
        <v>12066714.695625</v>
      </c>
      <c r="AF714" s="16">
        <v>4885127.5592870796</v>
      </c>
      <c r="AG714" s="16">
        <v>7181587.1363379797</v>
      </c>
      <c r="AH714" s="16">
        <v>0.59515678604233102</v>
      </c>
      <c r="AI714" s="16">
        <v>8473465.0322181098</v>
      </c>
      <c r="AJ714" s="16">
        <v>6779990.2683726102</v>
      </c>
      <c r="AK714" s="16">
        <v>12066714.695625</v>
      </c>
      <c r="AL714" s="16">
        <v>12066714.695625</v>
      </c>
      <c r="AM714" s="16">
        <v>12066714.695625</v>
      </c>
      <c r="AN714" s="16">
        <v>12066714.695625</v>
      </c>
      <c r="AO714" s="16">
        <v>12066714.695625</v>
      </c>
      <c r="AP714" s="16">
        <v>12066714.695625</v>
      </c>
      <c r="AQ714" s="16">
        <v>12066714.695625</v>
      </c>
      <c r="AR714" s="16">
        <v>12066714.695625</v>
      </c>
      <c r="AS714" s="16">
        <v>12066714.695625</v>
      </c>
      <c r="AT714" s="16">
        <v>12066714.695625</v>
      </c>
      <c r="AU714" s="16">
        <v>3504445.0877192901</v>
      </c>
      <c r="AV714" s="16">
        <v>3504445.0877192901</v>
      </c>
      <c r="AW714" s="16">
        <v>3504445.0877192901</v>
      </c>
      <c r="AX714" s="16">
        <v>3504445.0877192901</v>
      </c>
      <c r="AY714" s="16">
        <v>3504445.0877192901</v>
      </c>
      <c r="AZ714" s="16">
        <v>3504445.0877192901</v>
      </c>
      <c r="BA714" s="16">
        <v>3504445.0877192901</v>
      </c>
      <c r="BB714" s="16">
        <v>3504445.0877192901</v>
      </c>
      <c r="BC714" s="16">
        <v>3504445.0877192901</v>
      </c>
      <c r="BD714" s="16">
        <v>3504445.0877192901</v>
      </c>
    </row>
    <row r="715" spans="1:56" x14ac:dyDescent="0.25">
      <c r="A715" s="16" t="s">
        <v>327</v>
      </c>
      <c r="B715" s="16">
        <v>14012</v>
      </c>
      <c r="C715" s="16">
        <v>0</v>
      </c>
      <c r="D715" s="16">
        <v>0</v>
      </c>
      <c r="E715" s="16">
        <v>0</v>
      </c>
      <c r="F715" s="16">
        <v>0</v>
      </c>
      <c r="G715" s="16">
        <v>0</v>
      </c>
      <c r="H715" s="16">
        <v>0</v>
      </c>
      <c r="I715" s="16">
        <v>0</v>
      </c>
      <c r="J715" s="16">
        <v>0</v>
      </c>
      <c r="K715" s="16">
        <v>0</v>
      </c>
      <c r="L715" s="16">
        <v>0</v>
      </c>
      <c r="M715" s="16" t="s">
        <v>797</v>
      </c>
      <c r="N715" s="16" t="s">
        <v>806</v>
      </c>
      <c r="O715" s="16" t="s">
        <v>3</v>
      </c>
      <c r="P715" s="16">
        <v>14012</v>
      </c>
      <c r="Q715" s="16">
        <v>800000</v>
      </c>
      <c r="R715" s="16">
        <v>61893.649659863899</v>
      </c>
      <c r="S715" s="16">
        <v>7202118.3771929797</v>
      </c>
      <c r="T715" s="16">
        <v>5256593.5087719196</v>
      </c>
      <c r="U715" s="16">
        <v>1945524.86842105</v>
      </c>
      <c r="V715" s="16">
        <v>0.27013230920807502</v>
      </c>
      <c r="W715" s="16">
        <v>7949517.8173290398</v>
      </c>
      <c r="X715" s="16">
        <v>3992517.3515728698</v>
      </c>
      <c r="Y715" s="16">
        <v>3957000.4657561602</v>
      </c>
      <c r="Z715" s="16">
        <v>0.49776609810602002</v>
      </c>
      <c r="AA715" s="16">
        <v>1486558.8596491199</v>
      </c>
      <c r="AB715" s="16">
        <v>786984.03508771898</v>
      </c>
      <c r="AC715" s="16">
        <v>699574.82456140302</v>
      </c>
      <c r="AD715" s="16">
        <v>0.47060015149788698</v>
      </c>
      <c r="AE715" s="16">
        <v>1169010.5587553601</v>
      </c>
      <c r="AF715" s="16">
        <v>299331.37345272303</v>
      </c>
      <c r="AG715" s="16">
        <v>869679.18530264497</v>
      </c>
      <c r="AH715" s="16">
        <v>0.743944679360794</v>
      </c>
      <c r="AI715" s="16">
        <v>3335045.8160962998</v>
      </c>
      <c r="AJ715" s="16">
        <v>247724.535642781</v>
      </c>
      <c r="AK715" s="16">
        <v>1169010.5587553601</v>
      </c>
      <c r="AL715" s="16">
        <v>1169010.5587553601</v>
      </c>
      <c r="AM715" s="16">
        <v>1169010.5587553601</v>
      </c>
      <c r="AN715" s="16">
        <v>1169010.5587553601</v>
      </c>
      <c r="AO715" s="16">
        <v>1169010.5587553601</v>
      </c>
      <c r="AP715" s="16">
        <v>1169010.5587553601</v>
      </c>
      <c r="AQ715" s="16">
        <v>1169010.5587553601</v>
      </c>
      <c r="AR715" s="16">
        <v>1169010.5587553601</v>
      </c>
      <c r="AS715" s="16">
        <v>1169010.5587553601</v>
      </c>
      <c r="AT715" s="16">
        <v>1169010.5587553601</v>
      </c>
      <c r="AU715" s="16">
        <v>1486558.8596491199</v>
      </c>
      <c r="AV715" s="16">
        <v>1486558.8596491199</v>
      </c>
      <c r="AW715" s="16">
        <v>1486558.8596491199</v>
      </c>
      <c r="AX715" s="16">
        <v>1486558.8596491199</v>
      </c>
      <c r="AY715" s="16">
        <v>1486558.8596491199</v>
      </c>
      <c r="AZ715" s="16">
        <v>1486558.8596491199</v>
      </c>
      <c r="BA715" s="16">
        <v>1486558.8596491199</v>
      </c>
      <c r="BB715" s="16">
        <v>1486558.8596491199</v>
      </c>
      <c r="BC715" s="16">
        <v>1486558.8596491199</v>
      </c>
      <c r="BD715" s="16">
        <v>1486558.8596491199</v>
      </c>
    </row>
    <row r="716" spans="1:56" x14ac:dyDescent="0.25">
      <c r="A716" s="16" t="s">
        <v>768</v>
      </c>
      <c r="B716" s="16">
        <v>14014</v>
      </c>
      <c r="C716" s="16">
        <v>0</v>
      </c>
      <c r="D716" s="16">
        <v>0</v>
      </c>
      <c r="E716" s="16">
        <v>0</v>
      </c>
      <c r="F716" s="16">
        <v>0</v>
      </c>
      <c r="G716" s="16">
        <v>0</v>
      </c>
      <c r="H716" s="16">
        <v>0</v>
      </c>
      <c r="I716" s="16">
        <v>0</v>
      </c>
      <c r="J716" s="16">
        <v>0</v>
      </c>
      <c r="K716" s="16">
        <v>0</v>
      </c>
      <c r="L716" s="16">
        <v>0</v>
      </c>
      <c r="M716" s="16" t="s">
        <v>797</v>
      </c>
      <c r="N716" s="16" t="s">
        <v>806</v>
      </c>
      <c r="O716" s="16" t="s">
        <v>3</v>
      </c>
      <c r="P716" s="16">
        <v>14014</v>
      </c>
      <c r="Q716" s="16">
        <v>800000</v>
      </c>
      <c r="R716" s="16">
        <v>28133.477118120001</v>
      </c>
      <c r="S716" s="16">
        <v>192598.07017543801</v>
      </c>
      <c r="T716" s="16">
        <v>192491.44736842101</v>
      </c>
      <c r="U716" s="16">
        <v>106.62280701752699</v>
      </c>
      <c r="V716" s="16">
        <v>5.5360267587522595E-4</v>
      </c>
      <c r="W716" s="16">
        <v>167941.469160932</v>
      </c>
      <c r="X716" s="16">
        <v>166396.264523349</v>
      </c>
      <c r="Y716" s="16">
        <v>1545.2046375826101</v>
      </c>
      <c r="Z716" s="16">
        <v>9.2008522094200792E-3</v>
      </c>
      <c r="AA716" s="16">
        <v>100690.745614035</v>
      </c>
      <c r="AB716" s="16">
        <v>100690.745614035</v>
      </c>
      <c r="AC716" s="16">
        <v>0</v>
      </c>
      <c r="AD716" s="16">
        <v>0</v>
      </c>
      <c r="AE716" s="16">
        <v>60015.1371904806</v>
      </c>
      <c r="AF716" s="16">
        <v>60015.1371904806</v>
      </c>
      <c r="AG716" s="16">
        <v>0</v>
      </c>
      <c r="AH716" s="16">
        <v>0</v>
      </c>
      <c r="AI716" s="16">
        <v>-145845.27248053701</v>
      </c>
      <c r="AJ716" s="16">
        <v>-147390.47711812</v>
      </c>
      <c r="AK716" s="16">
        <v>60015.1371904806</v>
      </c>
      <c r="AL716" s="16">
        <v>60015.1371904806</v>
      </c>
      <c r="AM716" s="16">
        <v>60015.1371904806</v>
      </c>
      <c r="AN716" s="16">
        <v>60015.1371904806</v>
      </c>
      <c r="AO716" s="16">
        <v>60015.1371904806</v>
      </c>
      <c r="AP716" s="16">
        <v>60015.1371904806</v>
      </c>
      <c r="AQ716" s="16">
        <v>60015.1371904806</v>
      </c>
      <c r="AR716" s="16">
        <v>60015.1371904806</v>
      </c>
      <c r="AS716" s="16">
        <v>60015.1371904806</v>
      </c>
      <c r="AT716" s="16">
        <v>60015.1371904806</v>
      </c>
      <c r="AU716" s="16">
        <v>100690.745614035</v>
      </c>
      <c r="AV716" s="16">
        <v>100690.745614035</v>
      </c>
      <c r="AW716" s="16">
        <v>100690.745614035</v>
      </c>
      <c r="AX716" s="16">
        <v>100690.745614035</v>
      </c>
      <c r="AY716" s="16">
        <v>100690.745614035</v>
      </c>
      <c r="AZ716" s="16">
        <v>100690.745614035</v>
      </c>
      <c r="BA716" s="16">
        <v>100690.745614035</v>
      </c>
      <c r="BB716" s="16">
        <v>100690.745614035</v>
      </c>
      <c r="BC716" s="16">
        <v>100690.745614035</v>
      </c>
      <c r="BD716" s="16">
        <v>100690.745614035</v>
      </c>
    </row>
    <row r="717" spans="1:56" x14ac:dyDescent="0.25">
      <c r="A717" s="16" t="s">
        <v>287</v>
      </c>
      <c r="B717" s="16">
        <v>14020</v>
      </c>
      <c r="C717" s="16">
        <v>0</v>
      </c>
      <c r="D717" s="16">
        <v>0</v>
      </c>
      <c r="E717" s="16">
        <v>0</v>
      </c>
      <c r="F717" s="16">
        <v>0</v>
      </c>
      <c r="G717" s="16">
        <v>0</v>
      </c>
      <c r="H717" s="16">
        <v>0</v>
      </c>
      <c r="I717" s="16">
        <v>0</v>
      </c>
      <c r="J717" s="16">
        <v>0</v>
      </c>
      <c r="K717" s="16">
        <v>0</v>
      </c>
      <c r="L717" s="16">
        <v>0</v>
      </c>
      <c r="M717" s="16" t="s">
        <v>797</v>
      </c>
      <c r="N717" s="16" t="s">
        <v>806</v>
      </c>
      <c r="O717" s="16" t="s">
        <v>3</v>
      </c>
      <c r="P717" s="16">
        <v>14020</v>
      </c>
      <c r="Q717" s="16">
        <v>800000</v>
      </c>
      <c r="R717" s="16">
        <v>82524.866213151996</v>
      </c>
      <c r="S717" s="16">
        <v>10090059.912280699</v>
      </c>
      <c r="T717" s="16">
        <v>6181466.4912280701</v>
      </c>
      <c r="U717" s="16">
        <v>3908593.4210526198</v>
      </c>
      <c r="V717" s="16">
        <v>0.387370685113122</v>
      </c>
      <c r="W717" s="16">
        <v>9001469.7068885509</v>
      </c>
      <c r="X717" s="16">
        <v>3041071.6230853698</v>
      </c>
      <c r="Y717" s="16">
        <v>5960398.0838031704</v>
      </c>
      <c r="Z717" s="16">
        <v>0.66215832279498299</v>
      </c>
      <c r="AA717" s="16">
        <v>3876839.5614034999</v>
      </c>
      <c r="AB717" s="16">
        <v>2569691.2719298201</v>
      </c>
      <c r="AC717" s="16">
        <v>1307148.2894736801</v>
      </c>
      <c r="AD717" s="16">
        <v>0.33716852832580602</v>
      </c>
      <c r="AE717" s="16">
        <v>2571672.2348902398</v>
      </c>
      <c r="AF717" s="16">
        <v>1187860.3819582399</v>
      </c>
      <c r="AG717" s="16">
        <v>1383811.8529320001</v>
      </c>
      <c r="AH717" s="16">
        <v>0.53809806481464695</v>
      </c>
      <c r="AI717" s="16">
        <v>5129581.21759002</v>
      </c>
      <c r="AJ717" s="16">
        <v>552994.98671884905</v>
      </c>
      <c r="AK717" s="16">
        <v>2571672.2348902398</v>
      </c>
      <c r="AL717" s="16">
        <v>2571672.2348902398</v>
      </c>
      <c r="AM717" s="16">
        <v>2571672.2348902398</v>
      </c>
      <c r="AN717" s="16">
        <v>2571672.2348902398</v>
      </c>
      <c r="AO717" s="16">
        <v>2571672.2348902398</v>
      </c>
      <c r="AP717" s="16">
        <v>2571672.2348902398</v>
      </c>
      <c r="AQ717" s="16">
        <v>2571672.2348902398</v>
      </c>
      <c r="AR717" s="16">
        <v>2571672.2348902398</v>
      </c>
      <c r="AS717" s="16">
        <v>2571672.2348902398</v>
      </c>
      <c r="AT717" s="16">
        <v>2571672.2348902398</v>
      </c>
      <c r="AU717" s="16">
        <v>3876839.5614034999</v>
      </c>
      <c r="AV717" s="16">
        <v>3876839.5614034999</v>
      </c>
      <c r="AW717" s="16">
        <v>3876839.5614034999</v>
      </c>
      <c r="AX717" s="16">
        <v>3876839.5614034999</v>
      </c>
      <c r="AY717" s="16">
        <v>3876839.5614034999</v>
      </c>
      <c r="AZ717" s="16">
        <v>3876839.5614034999</v>
      </c>
      <c r="BA717" s="16">
        <v>3876839.5614034999</v>
      </c>
      <c r="BB717" s="16">
        <v>3876839.5614034999</v>
      </c>
      <c r="BC717" s="16">
        <v>3876839.5614034999</v>
      </c>
      <c r="BD717" s="16">
        <v>3876839.5614034999</v>
      </c>
    </row>
    <row r="718" spans="1:56" x14ac:dyDescent="0.25">
      <c r="A718" s="16" t="s">
        <v>770</v>
      </c>
      <c r="B718" s="16">
        <v>14025</v>
      </c>
      <c r="C718" s="16">
        <v>0</v>
      </c>
      <c r="D718" s="16">
        <v>0</v>
      </c>
      <c r="E718" s="16">
        <v>0</v>
      </c>
      <c r="F718" s="16">
        <v>0</v>
      </c>
      <c r="G718" s="16">
        <v>0</v>
      </c>
      <c r="H718" s="16">
        <v>0</v>
      </c>
      <c r="I718" s="16">
        <v>0</v>
      </c>
      <c r="J718" s="16">
        <v>0</v>
      </c>
      <c r="K718" s="16">
        <v>0</v>
      </c>
      <c r="L718" s="16">
        <v>0</v>
      </c>
      <c r="M718" s="16" t="s">
        <v>797</v>
      </c>
      <c r="N718" s="16" t="s">
        <v>806</v>
      </c>
      <c r="O718" s="16" t="s">
        <v>3</v>
      </c>
      <c r="P718" s="16">
        <v>14025</v>
      </c>
      <c r="Q718" s="16">
        <v>800000</v>
      </c>
      <c r="R718" s="16">
        <v>112533.908472479</v>
      </c>
      <c r="S718" s="16">
        <v>43982371.842105202</v>
      </c>
      <c r="T718" s="16">
        <v>18367301.359649099</v>
      </c>
      <c r="U718" s="16">
        <v>25615070.482456099</v>
      </c>
      <c r="V718" s="16">
        <v>0.58239402309664101</v>
      </c>
      <c r="W718" s="16">
        <v>15720385.655675599</v>
      </c>
      <c r="X718" s="16">
        <v>2990487.2877622698</v>
      </c>
      <c r="Y718" s="16">
        <v>12729898.3679133</v>
      </c>
      <c r="Z718" s="16">
        <v>0.80977010658242898</v>
      </c>
      <c r="AA718" s="16">
        <v>12830538.0701754</v>
      </c>
      <c r="AB718" s="16">
        <v>12830538.0701754</v>
      </c>
      <c r="AC718" s="16">
        <v>0</v>
      </c>
      <c r="AD718" s="16">
        <v>0</v>
      </c>
      <c r="AE718" s="16">
        <v>397569.18658930599</v>
      </c>
      <c r="AF718" s="16">
        <v>397569.18658930599</v>
      </c>
      <c r="AG718" s="16">
        <v>0</v>
      </c>
      <c r="AH718" s="16">
        <v>0</v>
      </c>
      <c r="AI718" s="16">
        <v>11593176.459440799</v>
      </c>
      <c r="AJ718" s="16">
        <v>-1136721.90847248</v>
      </c>
      <c r="AK718" s="16">
        <v>397569.18658930599</v>
      </c>
      <c r="AL718" s="16">
        <v>397569.18658930599</v>
      </c>
      <c r="AM718" s="16">
        <v>397569.18658930599</v>
      </c>
      <c r="AN718" s="16">
        <v>397569.18658930599</v>
      </c>
      <c r="AO718" s="16">
        <v>397569.18658930599</v>
      </c>
      <c r="AP718" s="16">
        <v>397569.18658930599</v>
      </c>
      <c r="AQ718" s="16">
        <v>397569.18658930599</v>
      </c>
      <c r="AR718" s="16">
        <v>397569.18658930599</v>
      </c>
      <c r="AS718" s="16">
        <v>397569.18658930599</v>
      </c>
      <c r="AT718" s="16">
        <v>397569.18658930599</v>
      </c>
      <c r="AU718" s="16">
        <v>12830538.0701754</v>
      </c>
      <c r="AV718" s="16">
        <v>12830538.0701754</v>
      </c>
      <c r="AW718" s="16">
        <v>12830538.0701754</v>
      </c>
      <c r="AX718" s="16">
        <v>12830538.0701754</v>
      </c>
      <c r="AY718" s="16">
        <v>12830538.0701754</v>
      </c>
      <c r="AZ718" s="16">
        <v>12830538.0701754</v>
      </c>
      <c r="BA718" s="16">
        <v>12830538.0701754</v>
      </c>
      <c r="BB718" s="16">
        <v>12830538.0701754</v>
      </c>
      <c r="BC718" s="16">
        <v>12830538.0701754</v>
      </c>
      <c r="BD718" s="16">
        <v>12830538.0701754</v>
      </c>
    </row>
    <row r="719" spans="1:56" x14ac:dyDescent="0.25">
      <c r="A719" s="16" t="s">
        <v>771</v>
      </c>
      <c r="B719" s="16">
        <v>14026</v>
      </c>
      <c r="C719" s="16">
        <v>0</v>
      </c>
      <c r="D719" s="16">
        <v>0</v>
      </c>
      <c r="E719" s="16">
        <v>0</v>
      </c>
      <c r="F719" s="16">
        <v>0</v>
      </c>
      <c r="G719" s="16">
        <v>0</v>
      </c>
      <c r="H719" s="16">
        <v>0</v>
      </c>
      <c r="I719" s="16">
        <v>0</v>
      </c>
      <c r="J719" s="16">
        <v>0</v>
      </c>
      <c r="K719" s="16">
        <v>0</v>
      </c>
      <c r="L719" s="16">
        <v>0</v>
      </c>
      <c r="M719" s="16" t="s">
        <v>797</v>
      </c>
      <c r="N719" s="16" t="s">
        <v>806</v>
      </c>
      <c r="O719" s="16" t="s">
        <v>3</v>
      </c>
      <c r="P719" s="16">
        <v>14026</v>
      </c>
      <c r="Q719" s="16">
        <v>800000</v>
      </c>
      <c r="R719" s="16">
        <v>28133.477118120001</v>
      </c>
      <c r="S719" s="16">
        <v>435491.97368420998</v>
      </c>
      <c r="T719" s="16">
        <v>369744.78070175397</v>
      </c>
      <c r="U719" s="16">
        <v>65747.192982456094</v>
      </c>
      <c r="V719" s="16">
        <v>0.15097222671233801</v>
      </c>
      <c r="W719" s="16">
        <v>232401.85402244999</v>
      </c>
      <c r="X719" s="16">
        <v>173827.79378860799</v>
      </c>
      <c r="Y719" s="16">
        <v>58574.060233841599</v>
      </c>
      <c r="Z719" s="16">
        <v>0.25203783541323699</v>
      </c>
      <c r="AA719" s="16">
        <v>8925.4385964912199</v>
      </c>
      <c r="AB719" s="16">
        <v>8925.4385964912199</v>
      </c>
      <c r="AC719" s="16">
        <v>0</v>
      </c>
      <c r="AD719" s="16">
        <v>0</v>
      </c>
      <c r="AE719" s="16">
        <v>475.29878500837998</v>
      </c>
      <c r="AF719" s="16">
        <v>475.29878500837998</v>
      </c>
      <c r="AG719" s="16">
        <v>0</v>
      </c>
      <c r="AH719" s="16">
        <v>0</v>
      </c>
      <c r="AI719" s="16">
        <v>-92097.416884278296</v>
      </c>
      <c r="AJ719" s="16">
        <v>-150671.47711812</v>
      </c>
      <c r="AK719" s="16">
        <v>475.29878500837998</v>
      </c>
      <c r="AL719" s="16">
        <v>475.29878500837998</v>
      </c>
      <c r="AM719" s="16">
        <v>475.29878500837998</v>
      </c>
      <c r="AN719" s="16">
        <v>475.29878500837998</v>
      </c>
      <c r="AO719" s="16">
        <v>475.29878500837998</v>
      </c>
      <c r="AP719" s="16">
        <v>475.29878500837998</v>
      </c>
      <c r="AQ719" s="16">
        <v>475.29878500837998</v>
      </c>
      <c r="AR719" s="16">
        <v>475.29878500837998</v>
      </c>
      <c r="AS719" s="16">
        <v>475.29878500837998</v>
      </c>
      <c r="AT719" s="16">
        <v>475.29878500837998</v>
      </c>
      <c r="AU719" s="16">
        <v>8925.4385964912199</v>
      </c>
      <c r="AV719" s="16">
        <v>8925.4385964912199</v>
      </c>
      <c r="AW719" s="16">
        <v>8925.4385964912199</v>
      </c>
      <c r="AX719" s="16">
        <v>8925.4385964912199</v>
      </c>
      <c r="AY719" s="16">
        <v>8925.4385964912199</v>
      </c>
      <c r="AZ719" s="16">
        <v>8925.4385964912199</v>
      </c>
      <c r="BA719" s="16">
        <v>8925.4385964912199</v>
      </c>
      <c r="BB719" s="16">
        <v>8925.4385964912199</v>
      </c>
      <c r="BC719" s="16">
        <v>8925.4385964912199</v>
      </c>
      <c r="BD719" s="16">
        <v>8925.4385964912199</v>
      </c>
    </row>
    <row r="720" spans="1:56" x14ac:dyDescent="0.25">
      <c r="A720" s="16" t="s">
        <v>377</v>
      </c>
      <c r="B720" s="16">
        <v>14030</v>
      </c>
      <c r="C720" s="16">
        <v>0</v>
      </c>
      <c r="D720" s="16">
        <v>0</v>
      </c>
      <c r="E720" s="16">
        <v>0</v>
      </c>
      <c r="F720" s="16">
        <v>0</v>
      </c>
      <c r="G720" s="16">
        <v>0</v>
      </c>
      <c r="H720" s="16">
        <v>0</v>
      </c>
      <c r="I720" s="16">
        <v>0</v>
      </c>
      <c r="J720" s="16">
        <v>0</v>
      </c>
      <c r="K720" s="16">
        <v>0</v>
      </c>
      <c r="L720" s="16">
        <v>0</v>
      </c>
      <c r="M720" s="16" t="s">
        <v>797</v>
      </c>
      <c r="N720" s="16" t="s">
        <v>806</v>
      </c>
      <c r="O720" s="16" t="s">
        <v>3</v>
      </c>
      <c r="P720" s="16">
        <v>14030</v>
      </c>
      <c r="Q720" s="16">
        <v>800000</v>
      </c>
      <c r="R720" s="16">
        <v>90027.126777983896</v>
      </c>
      <c r="S720" s="16">
        <v>11260241.1403508</v>
      </c>
      <c r="T720" s="16">
        <v>7420019.2982456004</v>
      </c>
      <c r="U720" s="16">
        <v>3840221.8421052601</v>
      </c>
      <c r="V720" s="16">
        <v>0.34104259351461802</v>
      </c>
      <c r="W720" s="16">
        <v>7457672.9338992303</v>
      </c>
      <c r="X720" s="16">
        <v>2425141.60800141</v>
      </c>
      <c r="Y720" s="16">
        <v>5032531.32589781</v>
      </c>
      <c r="Z720" s="16">
        <v>0.67481255486844804</v>
      </c>
      <c r="AA720" s="16">
        <v>1151847.1491228</v>
      </c>
      <c r="AB720" s="16">
        <v>561139.25438596494</v>
      </c>
      <c r="AC720" s="16">
        <v>590707.89473684202</v>
      </c>
      <c r="AD720" s="16">
        <v>0.51283531429208895</v>
      </c>
      <c r="AE720" s="16">
        <v>481778.21103197598</v>
      </c>
      <c r="AF720" s="16">
        <v>100526.376163886</v>
      </c>
      <c r="AG720" s="16">
        <v>381251.83486808999</v>
      </c>
      <c r="AH720" s="16">
        <v>0.79134304154486901</v>
      </c>
      <c r="AI720" s="16">
        <v>4124852.19911983</v>
      </c>
      <c r="AJ720" s="16">
        <v>-526427.29190989304</v>
      </c>
      <c r="AK720" s="16">
        <v>481778.21103197598</v>
      </c>
      <c r="AL720" s="16">
        <v>481778.21103197598</v>
      </c>
      <c r="AM720" s="16">
        <v>481778.21103197598</v>
      </c>
      <c r="AN720" s="16">
        <v>481778.21103197598</v>
      </c>
      <c r="AO720" s="16">
        <v>481778.21103197598</v>
      </c>
      <c r="AP720" s="16">
        <v>481778.21103197598</v>
      </c>
      <c r="AQ720" s="16">
        <v>481778.21103197598</v>
      </c>
      <c r="AR720" s="16">
        <v>481778.21103197598</v>
      </c>
      <c r="AS720" s="16">
        <v>481778.21103197598</v>
      </c>
      <c r="AT720" s="16">
        <v>481778.21103197598</v>
      </c>
      <c r="AU720" s="16">
        <v>1151847.1491228</v>
      </c>
      <c r="AV720" s="16">
        <v>1151847.1491228</v>
      </c>
      <c r="AW720" s="16">
        <v>1151847.1491228</v>
      </c>
      <c r="AX720" s="16">
        <v>1151847.1491228</v>
      </c>
      <c r="AY720" s="16">
        <v>1151847.1491228</v>
      </c>
      <c r="AZ720" s="16">
        <v>1151847.1491228</v>
      </c>
      <c r="BA720" s="16">
        <v>1151847.1491228</v>
      </c>
      <c r="BB720" s="16">
        <v>1151847.1491228</v>
      </c>
      <c r="BC720" s="16">
        <v>1151847.1491228</v>
      </c>
      <c r="BD720" s="16">
        <v>1151847.1491228</v>
      </c>
    </row>
    <row r="721" spans="1:56" x14ac:dyDescent="0.25">
      <c r="A721" s="16" t="s">
        <v>452</v>
      </c>
      <c r="B721" s="16">
        <v>14031</v>
      </c>
      <c r="C721" s="16">
        <v>0</v>
      </c>
      <c r="D721" s="16">
        <v>0</v>
      </c>
      <c r="E721" s="16">
        <v>0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 t="s">
        <v>797</v>
      </c>
      <c r="N721" s="16" t="s">
        <v>806</v>
      </c>
      <c r="O721" s="16" t="s">
        <v>3</v>
      </c>
      <c r="P721" s="16">
        <v>14031</v>
      </c>
      <c r="Q721" s="16">
        <v>800000</v>
      </c>
      <c r="R721" s="16">
        <v>78773.7359307359</v>
      </c>
      <c r="S721" s="16">
        <v>6290866.0526315803</v>
      </c>
      <c r="T721" s="16">
        <v>4404125.4824561402</v>
      </c>
      <c r="U721" s="16">
        <v>1886740.5701754401</v>
      </c>
      <c r="V721" s="16">
        <v>0.29991746039262501</v>
      </c>
      <c r="W721" s="16">
        <v>6599081.3247050298</v>
      </c>
      <c r="X721" s="16">
        <v>1699140.42998039</v>
      </c>
      <c r="Y721" s="16">
        <v>4899940.8947246401</v>
      </c>
      <c r="Z721" s="16">
        <v>0.74251864064482598</v>
      </c>
      <c r="AA721" s="16">
        <v>296290.13157894701</v>
      </c>
      <c r="AB721" s="16">
        <v>277855.92105263099</v>
      </c>
      <c r="AC721" s="16">
        <v>18434.210526315699</v>
      </c>
      <c r="AD721" s="16">
        <v>6.2216755003208501E-2</v>
      </c>
      <c r="AE721" s="16">
        <v>582506.41204924195</v>
      </c>
      <c r="AF721" s="16">
        <v>415980.89687591098</v>
      </c>
      <c r="AG721" s="16">
        <v>166525.51517333</v>
      </c>
      <c r="AH721" s="16">
        <v>0.28587756585802798</v>
      </c>
      <c r="AI721" s="16">
        <v>4108906.1587939002</v>
      </c>
      <c r="AJ721" s="16">
        <v>-624509.22075740504</v>
      </c>
      <c r="AK721" s="16">
        <v>582506.41204924195</v>
      </c>
      <c r="AL721" s="16">
        <v>582506.41204924195</v>
      </c>
      <c r="AM721" s="16">
        <v>582506.41204924195</v>
      </c>
      <c r="AN721" s="16">
        <v>582506.41204924195</v>
      </c>
      <c r="AO721" s="16">
        <v>582506.41204924195</v>
      </c>
      <c r="AP721" s="16">
        <v>582506.41204924195</v>
      </c>
      <c r="AQ721" s="16">
        <v>582506.41204924195</v>
      </c>
      <c r="AR721" s="16">
        <v>582506.41204924195</v>
      </c>
      <c r="AS721" s="16">
        <v>582506.41204924195</v>
      </c>
      <c r="AT721" s="16">
        <v>582506.41204924195</v>
      </c>
      <c r="AU721" s="16">
        <v>296290.13157894701</v>
      </c>
      <c r="AV721" s="16">
        <v>296290.13157894701</v>
      </c>
      <c r="AW721" s="16">
        <v>296290.13157894701</v>
      </c>
      <c r="AX721" s="16">
        <v>296290.13157894701</v>
      </c>
      <c r="AY721" s="16">
        <v>296290.13157894701</v>
      </c>
      <c r="AZ721" s="16">
        <v>296290.13157894701</v>
      </c>
      <c r="BA721" s="16">
        <v>296290.13157894701</v>
      </c>
      <c r="BB721" s="16">
        <v>296290.13157894701</v>
      </c>
      <c r="BC721" s="16">
        <v>296290.13157894701</v>
      </c>
      <c r="BD721" s="16">
        <v>296290.13157894701</v>
      </c>
    </row>
    <row r="722" spans="1:56" x14ac:dyDescent="0.25">
      <c r="A722" s="16" t="s">
        <v>772</v>
      </c>
      <c r="B722" s="16">
        <v>14032</v>
      </c>
      <c r="C722" s="16">
        <v>0</v>
      </c>
      <c r="D722" s="16">
        <v>0</v>
      </c>
      <c r="E722" s="16">
        <v>0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 t="s">
        <v>797</v>
      </c>
      <c r="N722" s="16" t="s">
        <v>806</v>
      </c>
      <c r="O722" s="16" t="s">
        <v>3</v>
      </c>
      <c r="P722" s="16">
        <v>14032</v>
      </c>
      <c r="Q722" s="16">
        <v>800000</v>
      </c>
      <c r="R722" s="16">
        <v>52515.8239538239</v>
      </c>
      <c r="S722" s="16">
        <v>2915083.9035087698</v>
      </c>
      <c r="T722" s="16">
        <v>2478525.96491228</v>
      </c>
      <c r="U722" s="16">
        <v>436557.938596491</v>
      </c>
      <c r="V722" s="16">
        <v>0.14975827559235</v>
      </c>
      <c r="W722" s="16">
        <v>4251278.4192367196</v>
      </c>
      <c r="X722" s="16">
        <v>1583178.60654947</v>
      </c>
      <c r="Y722" s="16">
        <v>2668099.8126872499</v>
      </c>
      <c r="Z722" s="16">
        <v>0.62759940647836499</v>
      </c>
      <c r="AA722" s="16">
        <v>2020.30701754385</v>
      </c>
      <c r="AB722" s="16">
        <v>2020.30701754385</v>
      </c>
      <c r="AC722" s="16">
        <v>0</v>
      </c>
      <c r="AD722" s="16">
        <v>0</v>
      </c>
      <c r="AE722" s="16">
        <v>56.431055001660503</v>
      </c>
      <c r="AF722" s="16">
        <v>56.431055001660503</v>
      </c>
      <c r="AG722" s="16">
        <v>0</v>
      </c>
      <c r="AH722" s="16">
        <v>0</v>
      </c>
      <c r="AI722" s="16">
        <v>2140871.9887334299</v>
      </c>
      <c r="AJ722" s="16">
        <v>-527227.823953824</v>
      </c>
      <c r="AK722" s="16">
        <v>56.431055001660503</v>
      </c>
      <c r="AL722" s="16">
        <v>56.431055001660503</v>
      </c>
      <c r="AM722" s="16">
        <v>56.431055001660503</v>
      </c>
      <c r="AN722" s="16">
        <v>56.431055001660503</v>
      </c>
      <c r="AO722" s="16">
        <v>56.431055001660503</v>
      </c>
      <c r="AP722" s="16">
        <v>56.431055001660503</v>
      </c>
      <c r="AQ722" s="16">
        <v>56.431055001660503</v>
      </c>
      <c r="AR722" s="16">
        <v>56.431055001660503</v>
      </c>
      <c r="AS722" s="16">
        <v>56.431055001660503</v>
      </c>
      <c r="AT722" s="16">
        <v>56.431055001660503</v>
      </c>
      <c r="AU722" s="16">
        <v>2020.30701754385</v>
      </c>
      <c r="AV722" s="16">
        <v>2020.30701754385</v>
      </c>
      <c r="AW722" s="16">
        <v>2020.30701754385</v>
      </c>
      <c r="AX722" s="16">
        <v>2020.30701754385</v>
      </c>
      <c r="AY722" s="16">
        <v>2020.30701754385</v>
      </c>
      <c r="AZ722" s="16">
        <v>2020.30701754385</v>
      </c>
      <c r="BA722" s="16">
        <v>2020.30701754385</v>
      </c>
      <c r="BB722" s="16">
        <v>2020.30701754385</v>
      </c>
      <c r="BC722" s="16">
        <v>2020.30701754385</v>
      </c>
      <c r="BD722" s="16">
        <v>2020.30701754385</v>
      </c>
    </row>
    <row r="723" spans="1:56" x14ac:dyDescent="0.25">
      <c r="A723" s="16" t="s">
        <v>773</v>
      </c>
      <c r="B723" s="16">
        <v>14035</v>
      </c>
      <c r="C723" s="16">
        <v>0</v>
      </c>
      <c r="D723" s="16">
        <v>0</v>
      </c>
      <c r="E723" s="16">
        <v>0</v>
      </c>
      <c r="F723" s="16">
        <v>0</v>
      </c>
      <c r="G723" s="16">
        <v>0</v>
      </c>
      <c r="H723" s="16">
        <v>0</v>
      </c>
      <c r="I723" s="16">
        <v>0</v>
      </c>
      <c r="J723" s="16">
        <v>0</v>
      </c>
      <c r="K723" s="16">
        <v>0</v>
      </c>
      <c r="L723" s="16">
        <v>0</v>
      </c>
      <c r="M723" s="16" t="s">
        <v>797</v>
      </c>
      <c r="N723" s="16" t="s">
        <v>806</v>
      </c>
      <c r="O723" s="16" t="s">
        <v>3</v>
      </c>
      <c r="P723" s="16">
        <v>14035</v>
      </c>
      <c r="Q723" s="16">
        <v>800000</v>
      </c>
      <c r="R723" s="16">
        <v>28133.477118120001</v>
      </c>
      <c r="S723" s="16">
        <v>1068702.85087719</v>
      </c>
      <c r="T723" s="16">
        <v>991322.06140350795</v>
      </c>
      <c r="U723" s="16">
        <v>77380.789473684301</v>
      </c>
      <c r="V723" s="16">
        <v>7.24062721552301E-2</v>
      </c>
      <c r="W723" s="16">
        <v>430776.880639621</v>
      </c>
      <c r="X723" s="16">
        <v>321314.782188799</v>
      </c>
      <c r="Y723" s="16">
        <v>109462.09845082099</v>
      </c>
      <c r="Z723" s="16">
        <v>0.25410393029517098</v>
      </c>
      <c r="AA723" s="16">
        <v>104900.438596491</v>
      </c>
      <c r="AB723" s="16">
        <v>104900.438596491</v>
      </c>
      <c r="AC723" s="16">
        <v>0</v>
      </c>
      <c r="AD723" s="16">
        <v>0</v>
      </c>
      <c r="AE723" s="16">
        <v>1881.81119916748</v>
      </c>
      <c r="AF723" s="16">
        <v>1881.81119916748</v>
      </c>
      <c r="AG723" s="16">
        <v>0</v>
      </c>
      <c r="AH723" s="16">
        <v>0</v>
      </c>
      <c r="AI723" s="16">
        <v>-60286.378667298399</v>
      </c>
      <c r="AJ723" s="16">
        <v>-169748.47711812</v>
      </c>
      <c r="AK723" s="16">
        <v>1881.81119916748</v>
      </c>
      <c r="AL723" s="16">
        <v>1881.81119916748</v>
      </c>
      <c r="AM723" s="16">
        <v>1881.81119916748</v>
      </c>
      <c r="AN723" s="16">
        <v>1881.81119916748</v>
      </c>
      <c r="AO723" s="16">
        <v>1881.81119916748</v>
      </c>
      <c r="AP723" s="16">
        <v>1881.81119916748</v>
      </c>
      <c r="AQ723" s="16">
        <v>1881.81119916748</v>
      </c>
      <c r="AR723" s="16">
        <v>1881.81119916748</v>
      </c>
      <c r="AS723" s="16">
        <v>1881.81119916748</v>
      </c>
      <c r="AT723" s="16">
        <v>1881.81119916748</v>
      </c>
      <c r="AU723" s="16">
        <v>104900.438596491</v>
      </c>
      <c r="AV723" s="16">
        <v>104900.438596491</v>
      </c>
      <c r="AW723" s="16">
        <v>104900.438596491</v>
      </c>
      <c r="AX723" s="16">
        <v>104900.438596491</v>
      </c>
      <c r="AY723" s="16">
        <v>104900.438596491</v>
      </c>
      <c r="AZ723" s="16">
        <v>104900.438596491</v>
      </c>
      <c r="BA723" s="16">
        <v>104900.438596491</v>
      </c>
      <c r="BB723" s="16">
        <v>104900.438596491</v>
      </c>
      <c r="BC723" s="16">
        <v>104900.438596491</v>
      </c>
      <c r="BD723" s="16">
        <v>104900.438596491</v>
      </c>
    </row>
    <row r="724" spans="1:56" x14ac:dyDescent="0.25">
      <c r="A724" s="16" t="s">
        <v>774</v>
      </c>
      <c r="B724" s="16">
        <v>14036</v>
      </c>
      <c r="C724" s="16">
        <v>0</v>
      </c>
      <c r="D724" s="16">
        <v>0</v>
      </c>
      <c r="E724" s="16">
        <v>0</v>
      </c>
      <c r="F724" s="16">
        <v>0</v>
      </c>
      <c r="G724" s="16">
        <v>0</v>
      </c>
      <c r="H724" s="16">
        <v>0</v>
      </c>
      <c r="I724" s="16">
        <v>0</v>
      </c>
      <c r="J724" s="16">
        <v>0</v>
      </c>
      <c r="K724" s="16">
        <v>0</v>
      </c>
      <c r="L724" s="16">
        <v>0</v>
      </c>
      <c r="M724" s="16" t="s">
        <v>797</v>
      </c>
      <c r="N724" s="16" t="s">
        <v>806</v>
      </c>
      <c r="O724" s="16" t="s">
        <v>3</v>
      </c>
      <c r="P724" s="16">
        <v>14036</v>
      </c>
      <c r="Q724" s="16">
        <v>800000</v>
      </c>
      <c r="R724" s="16">
        <v>28133.477118120001</v>
      </c>
      <c r="S724" s="16">
        <v>121335.21929824501</v>
      </c>
      <c r="T724" s="16">
        <v>60166.798245614002</v>
      </c>
      <c r="U724" s="16">
        <v>61168.4210526315</v>
      </c>
      <c r="V724" s="16">
        <v>0.50412750235591297</v>
      </c>
      <c r="W724" s="16">
        <v>156489.844061254</v>
      </c>
      <c r="X724" s="16">
        <v>78015.143251971604</v>
      </c>
      <c r="Y724" s="16">
        <v>78474.700809283197</v>
      </c>
      <c r="Z724" s="16">
        <v>0.50146833029347104</v>
      </c>
      <c r="AA724" s="16">
        <v>239.29824561403501</v>
      </c>
      <c r="AB724" s="16">
        <v>239.29824561403501</v>
      </c>
      <c r="AC724" s="16">
        <v>0</v>
      </c>
      <c r="AD724" s="16">
        <v>0</v>
      </c>
      <c r="AE724" s="16">
        <v>9.4895271863778898</v>
      </c>
      <c r="AF724" s="16">
        <v>9.4895271863778898</v>
      </c>
      <c r="AG724" s="16">
        <v>0</v>
      </c>
      <c r="AH724" s="16">
        <v>0</v>
      </c>
      <c r="AI724" s="16">
        <v>-59218.776308836801</v>
      </c>
      <c r="AJ724" s="16">
        <v>-137693.47711812</v>
      </c>
      <c r="AK724" s="16">
        <v>9.4895271863778898</v>
      </c>
      <c r="AL724" s="16">
        <v>9.4895271863778898</v>
      </c>
      <c r="AM724" s="16">
        <v>9.4895271863778898</v>
      </c>
      <c r="AN724" s="16">
        <v>9.4895271863778898</v>
      </c>
      <c r="AO724" s="16">
        <v>9.4895271863778898</v>
      </c>
      <c r="AP724" s="16">
        <v>9.4895271863778898</v>
      </c>
      <c r="AQ724" s="16">
        <v>9.4895271863778898</v>
      </c>
      <c r="AR724" s="16">
        <v>9.4895271863778898</v>
      </c>
      <c r="AS724" s="16">
        <v>9.4895271863778898</v>
      </c>
      <c r="AT724" s="16">
        <v>9.4895271863778898</v>
      </c>
      <c r="AU724" s="16">
        <v>239.29824561403501</v>
      </c>
      <c r="AV724" s="16">
        <v>239.29824561403501</v>
      </c>
      <c r="AW724" s="16">
        <v>239.29824561403501</v>
      </c>
      <c r="AX724" s="16">
        <v>239.29824561403501</v>
      </c>
      <c r="AY724" s="16">
        <v>239.29824561403501</v>
      </c>
      <c r="AZ724" s="16">
        <v>239.29824561403501</v>
      </c>
      <c r="BA724" s="16">
        <v>239.29824561403501</v>
      </c>
      <c r="BB724" s="16">
        <v>239.29824561403501</v>
      </c>
      <c r="BC724" s="16">
        <v>239.29824561403501</v>
      </c>
      <c r="BD724" s="16">
        <v>239.29824561403501</v>
      </c>
    </row>
    <row r="725" spans="1:56" x14ac:dyDescent="0.25">
      <c r="A725" s="16" t="s">
        <v>775</v>
      </c>
      <c r="B725" s="16">
        <v>14037</v>
      </c>
      <c r="C725" s="16">
        <v>0</v>
      </c>
      <c r="D725" s="16">
        <v>0</v>
      </c>
      <c r="E725" s="16">
        <v>0</v>
      </c>
      <c r="F725" s="16">
        <v>0</v>
      </c>
      <c r="G725" s="16">
        <v>0</v>
      </c>
      <c r="H725" s="16">
        <v>0</v>
      </c>
      <c r="I725" s="16">
        <v>0</v>
      </c>
      <c r="J725" s="16">
        <v>0</v>
      </c>
      <c r="K725" s="16">
        <v>0</v>
      </c>
      <c r="L725" s="16">
        <v>0</v>
      </c>
      <c r="M725" s="16" t="s">
        <v>797</v>
      </c>
      <c r="N725" s="16" t="s">
        <v>806</v>
      </c>
      <c r="O725" s="16" t="s">
        <v>3</v>
      </c>
      <c r="P725" s="16">
        <v>14037</v>
      </c>
      <c r="Q725" s="16">
        <v>800000</v>
      </c>
      <c r="R725" s="16">
        <v>75022.605648319994</v>
      </c>
      <c r="S725" s="16">
        <v>5571885.5263157804</v>
      </c>
      <c r="T725" s="16">
        <v>3390552.85087719</v>
      </c>
      <c r="U725" s="16">
        <v>2181332.6754385899</v>
      </c>
      <c r="V725" s="16">
        <v>0.39148914045994798</v>
      </c>
      <c r="W725" s="16">
        <v>3636054.24805773</v>
      </c>
      <c r="X725" s="16">
        <v>1218193.02372086</v>
      </c>
      <c r="Y725" s="16">
        <v>2417861.22433687</v>
      </c>
      <c r="Z725" s="16">
        <v>0.66496841339163604</v>
      </c>
      <c r="AA725" s="16">
        <v>17328.991228070099</v>
      </c>
      <c r="AB725" s="16">
        <v>17328.991228070099</v>
      </c>
      <c r="AC725" s="16">
        <v>0</v>
      </c>
      <c r="AD725" s="16">
        <v>0</v>
      </c>
      <c r="AE725" s="16">
        <v>703.23722802517705</v>
      </c>
      <c r="AF725" s="16">
        <v>703.23722802517705</v>
      </c>
      <c r="AG725" s="16">
        <v>0</v>
      </c>
      <c r="AH725" s="16">
        <v>0</v>
      </c>
      <c r="AI725" s="16">
        <v>1661783.6186885501</v>
      </c>
      <c r="AJ725" s="16">
        <v>-756077.605648319</v>
      </c>
      <c r="AK725" s="16">
        <v>703.23722802517705</v>
      </c>
      <c r="AL725" s="16">
        <v>703.23722802517705</v>
      </c>
      <c r="AM725" s="16">
        <v>703.23722802517705</v>
      </c>
      <c r="AN725" s="16">
        <v>703.23722802517705</v>
      </c>
      <c r="AO725" s="16">
        <v>703.23722802517705</v>
      </c>
      <c r="AP725" s="16">
        <v>703.23722802517705</v>
      </c>
      <c r="AQ725" s="16">
        <v>703.23722802517705</v>
      </c>
      <c r="AR725" s="16">
        <v>703.23722802517705</v>
      </c>
      <c r="AS725" s="16">
        <v>703.23722802517705</v>
      </c>
      <c r="AT725" s="16">
        <v>703.23722802517705</v>
      </c>
      <c r="AU725" s="16">
        <v>17328.991228070099</v>
      </c>
      <c r="AV725" s="16">
        <v>17328.991228070099</v>
      </c>
      <c r="AW725" s="16">
        <v>17328.991228070099</v>
      </c>
      <c r="AX725" s="16">
        <v>17328.991228070099</v>
      </c>
      <c r="AY725" s="16">
        <v>17328.991228070099</v>
      </c>
      <c r="AZ725" s="16">
        <v>17328.991228070099</v>
      </c>
      <c r="BA725" s="16">
        <v>17328.991228070099</v>
      </c>
      <c r="BB725" s="16">
        <v>17328.991228070099</v>
      </c>
      <c r="BC725" s="16">
        <v>17328.991228070099</v>
      </c>
      <c r="BD725" s="16">
        <v>17328.991228070099</v>
      </c>
    </row>
    <row r="726" spans="1:56" x14ac:dyDescent="0.25">
      <c r="A726" s="16" t="s">
        <v>912</v>
      </c>
      <c r="B726" s="16">
        <v>14041</v>
      </c>
      <c r="C726" s="16">
        <v>0</v>
      </c>
      <c r="D726" s="16">
        <v>0</v>
      </c>
      <c r="E726" s="16">
        <v>0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 t="s">
        <v>797</v>
      </c>
      <c r="N726" s="16" t="s">
        <v>806</v>
      </c>
      <c r="O726" s="16" t="s">
        <v>3</v>
      </c>
      <c r="P726" s="16">
        <v>14041</v>
      </c>
      <c r="Q726" s="16">
        <v>800000</v>
      </c>
      <c r="R726" s="16">
        <v>58142.519377447898</v>
      </c>
      <c r="S726" s="16">
        <v>9701089.8245614003</v>
      </c>
      <c r="T726" s="16">
        <v>7305280.3947368301</v>
      </c>
      <c r="U726" s="16">
        <v>2395809.4298245599</v>
      </c>
      <c r="V726" s="16">
        <v>0.246962915832281</v>
      </c>
      <c r="W726" s="16">
        <v>12515497.6713483</v>
      </c>
      <c r="X726" s="16">
        <v>7870611.98525107</v>
      </c>
      <c r="Y726" s="16">
        <v>4644885.6860972699</v>
      </c>
      <c r="Z726" s="16">
        <v>0.37113072193132002</v>
      </c>
      <c r="AA726" s="16">
        <v>1129101.7543859601</v>
      </c>
      <c r="AB726" s="16">
        <v>1063975.4385964901</v>
      </c>
      <c r="AC726" s="16">
        <v>65126.315789473403</v>
      </c>
      <c r="AD726" s="16">
        <v>5.7679757857511102E-2</v>
      </c>
      <c r="AE726" s="16">
        <v>192751.42428428901</v>
      </c>
      <c r="AF726" s="16">
        <v>114503.18711897099</v>
      </c>
      <c r="AG726" s="16">
        <v>78248.237165318205</v>
      </c>
      <c r="AH726" s="16">
        <v>0.405954132146435</v>
      </c>
      <c r="AI726" s="16">
        <v>4059818.1667198301</v>
      </c>
      <c r="AJ726" s="16">
        <v>-506819.28221212898</v>
      </c>
      <c r="AK726" s="16">
        <v>192751.42428428901</v>
      </c>
      <c r="AL726" s="16">
        <v>192751.42428428901</v>
      </c>
      <c r="AM726" s="16">
        <v>192751.42428428901</v>
      </c>
      <c r="AN726" s="16">
        <v>192751.42428428901</v>
      </c>
      <c r="AO726" s="16">
        <v>192751.42428428901</v>
      </c>
      <c r="AP726" s="16">
        <v>192751.42428428901</v>
      </c>
      <c r="AQ726" s="16">
        <v>192751.42428428901</v>
      </c>
      <c r="AR726" s="16">
        <v>192751.42428428901</v>
      </c>
      <c r="AS726" s="16">
        <v>192751.42428428901</v>
      </c>
      <c r="AT726" s="16">
        <v>192751.42428428901</v>
      </c>
      <c r="AU726" s="16">
        <v>1129101.7543859601</v>
      </c>
      <c r="AV726" s="16">
        <v>1129101.7543859601</v>
      </c>
      <c r="AW726" s="16">
        <v>1129101.7543859601</v>
      </c>
      <c r="AX726" s="16">
        <v>1129101.7543859601</v>
      </c>
      <c r="AY726" s="16">
        <v>1129101.7543859601</v>
      </c>
      <c r="AZ726" s="16">
        <v>1129101.7543859601</v>
      </c>
      <c r="BA726" s="16">
        <v>1129101.7543859601</v>
      </c>
      <c r="BB726" s="16">
        <v>1129101.7543859601</v>
      </c>
      <c r="BC726" s="16">
        <v>1129101.7543859601</v>
      </c>
      <c r="BD726" s="16">
        <v>1129101.7543859601</v>
      </c>
    </row>
    <row r="727" spans="1:56" x14ac:dyDescent="0.25">
      <c r="A727" s="16" t="s">
        <v>913</v>
      </c>
      <c r="B727" s="16">
        <v>14042</v>
      </c>
      <c r="C727" s="16">
        <v>0</v>
      </c>
      <c r="D727" s="16">
        <v>0</v>
      </c>
      <c r="E727" s="16">
        <v>0</v>
      </c>
      <c r="F727" s="16">
        <v>0</v>
      </c>
      <c r="G727" s="16">
        <v>0</v>
      </c>
      <c r="H727" s="16">
        <v>0</v>
      </c>
      <c r="I727" s="16">
        <v>0</v>
      </c>
      <c r="J727" s="16">
        <v>0</v>
      </c>
      <c r="K727" s="16">
        <v>0</v>
      </c>
      <c r="L727" s="16">
        <v>0</v>
      </c>
      <c r="M727" s="16" t="s">
        <v>797</v>
      </c>
      <c r="N727" s="16" t="s">
        <v>806</v>
      </c>
      <c r="O727" s="16" t="s">
        <v>3</v>
      </c>
      <c r="P727" s="16">
        <v>14042</v>
      </c>
      <c r="Q727" s="16">
        <v>800000</v>
      </c>
      <c r="R727" s="16">
        <v>58142.519377447898</v>
      </c>
      <c r="S727" s="16">
        <v>11726669.912280699</v>
      </c>
      <c r="T727" s="16">
        <v>7283021.2280701697</v>
      </c>
      <c r="U727" s="16">
        <v>4443648.6842105202</v>
      </c>
      <c r="V727" s="16">
        <v>0.37893525761793001</v>
      </c>
      <c r="W727" s="16">
        <v>16859570.369605701</v>
      </c>
      <c r="X727" s="16">
        <v>7599422.3741069799</v>
      </c>
      <c r="Y727" s="16">
        <v>9260147.9954987206</v>
      </c>
      <c r="Z727" s="16">
        <v>0.54925171831144803</v>
      </c>
      <c r="AA727" s="16">
        <v>3787257.5877192901</v>
      </c>
      <c r="AB727" s="16">
        <v>2244898.81578947</v>
      </c>
      <c r="AC727" s="16">
        <v>1542358.7719298201</v>
      </c>
      <c r="AD727" s="16">
        <v>0.40724950342198302</v>
      </c>
      <c r="AE727" s="16">
        <v>6961096.3919411097</v>
      </c>
      <c r="AF727" s="16">
        <v>3482919.1419460098</v>
      </c>
      <c r="AG727" s="16">
        <v>3478177.2499950901</v>
      </c>
      <c r="AH727" s="16">
        <v>0.49965940049642099</v>
      </c>
      <c r="AI727" s="16">
        <v>8670834.4761212692</v>
      </c>
      <c r="AJ727" s="16">
        <v>2888863.7306176401</v>
      </c>
      <c r="AK727" s="16">
        <v>6961096.3919411097</v>
      </c>
      <c r="AL727" s="16">
        <v>6961096.3919411097</v>
      </c>
      <c r="AM727" s="16">
        <v>6961096.3919411097</v>
      </c>
      <c r="AN727" s="16">
        <v>6961096.3919411097</v>
      </c>
      <c r="AO727" s="16">
        <v>6961096.3919411097</v>
      </c>
      <c r="AP727" s="16">
        <v>6961096.3919411097</v>
      </c>
      <c r="AQ727" s="16">
        <v>6961096.3919411097</v>
      </c>
      <c r="AR727" s="16">
        <v>6961096.3919411097</v>
      </c>
      <c r="AS727" s="16">
        <v>6961096.3919411097</v>
      </c>
      <c r="AT727" s="16">
        <v>6961096.3919411097</v>
      </c>
      <c r="AU727" s="16">
        <v>3787257.5877192901</v>
      </c>
      <c r="AV727" s="16">
        <v>3787257.5877192901</v>
      </c>
      <c r="AW727" s="16">
        <v>3787257.5877192901</v>
      </c>
      <c r="AX727" s="16">
        <v>3787257.5877192901</v>
      </c>
      <c r="AY727" s="16">
        <v>3787257.5877192901</v>
      </c>
      <c r="AZ727" s="16">
        <v>3787257.5877192901</v>
      </c>
      <c r="BA727" s="16">
        <v>3787257.5877192901</v>
      </c>
      <c r="BB727" s="16">
        <v>3787257.5877192901</v>
      </c>
      <c r="BC727" s="16">
        <v>3787257.5877192901</v>
      </c>
      <c r="BD727" s="16">
        <v>3787257.5877192901</v>
      </c>
    </row>
    <row r="728" spans="1:56" x14ac:dyDescent="0.25">
      <c r="A728" s="16" t="s">
        <v>542</v>
      </c>
      <c r="B728" s="16">
        <v>14050</v>
      </c>
      <c r="C728" s="16">
        <v>0</v>
      </c>
      <c r="D728" s="16">
        <v>0</v>
      </c>
      <c r="E728" s="16">
        <v>0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 t="s">
        <v>797</v>
      </c>
      <c r="N728" s="16" t="s">
        <v>806</v>
      </c>
      <c r="O728" s="16" t="s">
        <v>3</v>
      </c>
      <c r="P728" s="16">
        <v>14050</v>
      </c>
      <c r="Q728" s="16">
        <v>800000</v>
      </c>
      <c r="R728" s="16">
        <v>28133.477118120001</v>
      </c>
      <c r="S728" s="16">
        <v>9861787.6315789409</v>
      </c>
      <c r="T728" s="16">
        <v>8617333.6403508708</v>
      </c>
      <c r="U728" s="16">
        <v>1244453.9912280701</v>
      </c>
      <c r="V728" s="16">
        <v>0.12618949400645499</v>
      </c>
      <c r="W728" s="16">
        <v>7462470.4791941</v>
      </c>
      <c r="X728" s="16">
        <v>5993691.3792215902</v>
      </c>
      <c r="Y728" s="16">
        <v>1468779.09997251</v>
      </c>
      <c r="Z728" s="16">
        <v>0.19682209853527299</v>
      </c>
      <c r="AA728" s="16">
        <v>1274550.7894736801</v>
      </c>
      <c r="AB728" s="16">
        <v>1229440.2631578899</v>
      </c>
      <c r="AC728" s="16">
        <v>45110.526315789401</v>
      </c>
      <c r="AD728" s="16">
        <v>3.5393274782260703E-2</v>
      </c>
      <c r="AE728" s="16">
        <v>169573.753875369</v>
      </c>
      <c r="AF728" s="16">
        <v>125133.00495532301</v>
      </c>
      <c r="AG728" s="16">
        <v>44440.748920045597</v>
      </c>
      <c r="AH728" s="16">
        <v>0.26207327433883398</v>
      </c>
      <c r="AI728" s="16">
        <v>1282848.6228543899</v>
      </c>
      <c r="AJ728" s="16">
        <v>-141489.72819807401</v>
      </c>
      <c r="AK728" s="16">
        <v>169573.753875369</v>
      </c>
      <c r="AL728" s="16">
        <v>169573.753875369</v>
      </c>
      <c r="AM728" s="16">
        <v>169573.753875369</v>
      </c>
      <c r="AN728" s="16">
        <v>169573.753875369</v>
      </c>
      <c r="AO728" s="16">
        <v>169573.753875369</v>
      </c>
      <c r="AP728" s="16">
        <v>169573.753875369</v>
      </c>
      <c r="AQ728" s="16">
        <v>169573.753875369</v>
      </c>
      <c r="AR728" s="16">
        <v>169573.753875369</v>
      </c>
      <c r="AS728" s="16">
        <v>169573.753875369</v>
      </c>
      <c r="AT728" s="16">
        <v>169573.753875369</v>
      </c>
      <c r="AU728" s="16">
        <v>1274550.7894736801</v>
      </c>
      <c r="AV728" s="16">
        <v>1274550.7894736801</v>
      </c>
      <c r="AW728" s="16">
        <v>1274550.7894736801</v>
      </c>
      <c r="AX728" s="16">
        <v>1274550.7894736801</v>
      </c>
      <c r="AY728" s="16">
        <v>1274550.7894736801</v>
      </c>
      <c r="AZ728" s="16">
        <v>1274550.7894736801</v>
      </c>
      <c r="BA728" s="16">
        <v>1274550.7894736801</v>
      </c>
      <c r="BB728" s="16">
        <v>1274550.7894736801</v>
      </c>
      <c r="BC728" s="16">
        <v>1274550.7894736801</v>
      </c>
      <c r="BD728" s="16">
        <v>1274550.7894736801</v>
      </c>
    </row>
    <row r="729" spans="1:56" x14ac:dyDescent="0.25">
      <c r="A729" s="16" t="s">
        <v>907</v>
      </c>
      <c r="B729" s="16">
        <v>14051</v>
      </c>
      <c r="C729" s="16">
        <v>0</v>
      </c>
      <c r="D729" s="16">
        <v>0</v>
      </c>
      <c r="E729" s="16">
        <v>0</v>
      </c>
      <c r="F729" s="16">
        <v>0</v>
      </c>
      <c r="G729" s="16">
        <v>0</v>
      </c>
      <c r="H729" s="16">
        <v>0</v>
      </c>
      <c r="I729" s="16">
        <v>0</v>
      </c>
      <c r="J729" s="16">
        <v>0</v>
      </c>
      <c r="K729" s="16">
        <v>0</v>
      </c>
      <c r="L729" s="16">
        <v>0</v>
      </c>
      <c r="M729" s="16" t="s">
        <v>797</v>
      </c>
      <c r="N729" s="16" t="s">
        <v>806</v>
      </c>
      <c r="O729" s="16" t="s">
        <v>3</v>
      </c>
      <c r="P729" s="16">
        <v>14051</v>
      </c>
      <c r="Q729" s="16">
        <v>800000</v>
      </c>
      <c r="R729" s="16">
        <v>28133.477118120001</v>
      </c>
      <c r="S729" s="16">
        <v>193257.71929824501</v>
      </c>
      <c r="T729" s="16">
        <v>138297.19298245601</v>
      </c>
      <c r="U729" s="16">
        <v>54960.526315789401</v>
      </c>
      <c r="V729" s="16">
        <v>0.28438981126011997</v>
      </c>
      <c r="W729" s="16">
        <v>318818.05279112997</v>
      </c>
      <c r="X729" s="16">
        <v>236510.29876195401</v>
      </c>
      <c r="Y729" s="16">
        <v>82307.754029175907</v>
      </c>
      <c r="Z729" s="16">
        <v>0.258165286779098</v>
      </c>
      <c r="AA729" s="16">
        <v>0</v>
      </c>
      <c r="AB729" s="16">
        <v>0</v>
      </c>
      <c r="AC729" s="16">
        <v>0</v>
      </c>
      <c r="AD729" s="16">
        <v>0</v>
      </c>
      <c r="AE729" s="16">
        <v>0</v>
      </c>
      <c r="AF729" s="16">
        <v>0</v>
      </c>
      <c r="AG729" s="16">
        <v>0</v>
      </c>
      <c r="AH729" s="16">
        <v>0</v>
      </c>
      <c r="AI729" s="16">
        <v>-55385.723088944098</v>
      </c>
      <c r="AJ729" s="16">
        <v>-137693.47711812</v>
      </c>
      <c r="AK729" s="16">
        <v>0</v>
      </c>
      <c r="AL729" s="16">
        <v>0</v>
      </c>
      <c r="AM729" s="16">
        <v>0</v>
      </c>
      <c r="AN729" s="16">
        <v>0</v>
      </c>
      <c r="AO729" s="16">
        <v>0</v>
      </c>
      <c r="AP729" s="16">
        <v>0</v>
      </c>
      <c r="AQ729" s="16">
        <v>0</v>
      </c>
      <c r="AR729" s="16">
        <v>0</v>
      </c>
      <c r="AS729" s="16">
        <v>0</v>
      </c>
      <c r="AT729" s="16">
        <v>0</v>
      </c>
      <c r="AU729" s="16">
        <v>0</v>
      </c>
      <c r="AV729" s="16">
        <v>0</v>
      </c>
      <c r="AW729" s="16">
        <v>0</v>
      </c>
      <c r="AX729" s="16">
        <v>0</v>
      </c>
      <c r="AY729" s="16">
        <v>0</v>
      </c>
      <c r="AZ729" s="16">
        <v>0</v>
      </c>
      <c r="BA729" s="16">
        <v>0</v>
      </c>
      <c r="BB729" s="16">
        <v>0</v>
      </c>
      <c r="BC729" s="16">
        <v>0</v>
      </c>
      <c r="BD729" s="16">
        <v>0</v>
      </c>
    </row>
    <row r="730" spans="1:56" x14ac:dyDescent="0.25">
      <c r="A730" s="16" t="s">
        <v>857</v>
      </c>
      <c r="B730" s="16">
        <v>14059</v>
      </c>
      <c r="C730" s="16">
        <v>0</v>
      </c>
      <c r="D730" s="16">
        <v>0</v>
      </c>
      <c r="E730" s="16">
        <v>0</v>
      </c>
      <c r="F730" s="16">
        <v>0</v>
      </c>
      <c r="G730" s="16">
        <v>0</v>
      </c>
      <c r="H730" s="16">
        <v>0</v>
      </c>
      <c r="I730" s="16">
        <v>0</v>
      </c>
      <c r="J730" s="16">
        <v>0</v>
      </c>
      <c r="K730" s="16">
        <v>0</v>
      </c>
      <c r="L730" s="16">
        <v>0</v>
      </c>
      <c r="M730" s="16" t="s">
        <v>797</v>
      </c>
      <c r="N730" s="16" t="s">
        <v>806</v>
      </c>
      <c r="O730" s="16" t="s">
        <v>3</v>
      </c>
      <c r="P730" s="16">
        <v>14059</v>
      </c>
      <c r="Q730" s="16">
        <v>800000</v>
      </c>
      <c r="R730" s="16">
        <v>48764.693671407898</v>
      </c>
      <c r="S730" s="16">
        <v>2223962.6754385899</v>
      </c>
      <c r="T730" s="16">
        <v>1108076.05263157</v>
      </c>
      <c r="U730" s="16">
        <v>1115886.6228070101</v>
      </c>
      <c r="V730" s="16">
        <v>0.50175600298100698</v>
      </c>
      <c r="W730" s="16">
        <v>2148021.2673764401</v>
      </c>
      <c r="X730" s="16">
        <v>883764.59269114502</v>
      </c>
      <c r="Y730" s="16">
        <v>1264256.6746852901</v>
      </c>
      <c r="Z730" s="16">
        <v>0.58856804347632896</v>
      </c>
      <c r="AA730" s="16">
        <v>0</v>
      </c>
      <c r="AB730" s="16">
        <v>0</v>
      </c>
      <c r="AC730" s="16">
        <v>0</v>
      </c>
      <c r="AD730" s="16">
        <v>0</v>
      </c>
      <c r="AE730" s="16">
        <v>0</v>
      </c>
      <c r="AF730" s="16">
        <v>0</v>
      </c>
      <c r="AG730" s="16">
        <v>0</v>
      </c>
      <c r="AH730" s="16">
        <v>0</v>
      </c>
      <c r="AI730" s="16">
        <v>766195.98101389001</v>
      </c>
      <c r="AJ730" s="16">
        <v>-498060.69367140799</v>
      </c>
      <c r="AK730" s="16">
        <v>0</v>
      </c>
      <c r="AL730" s="16">
        <v>0</v>
      </c>
      <c r="AM730" s="16">
        <v>0</v>
      </c>
      <c r="AN730" s="16">
        <v>0</v>
      </c>
      <c r="AO730" s="16">
        <v>0</v>
      </c>
      <c r="AP730" s="16">
        <v>0</v>
      </c>
      <c r="AQ730" s="16">
        <v>0</v>
      </c>
      <c r="AR730" s="16">
        <v>0</v>
      </c>
      <c r="AS730" s="16">
        <v>0</v>
      </c>
      <c r="AT730" s="16">
        <v>0</v>
      </c>
      <c r="AU730" s="16">
        <v>0</v>
      </c>
      <c r="AV730" s="16">
        <v>0</v>
      </c>
      <c r="AW730" s="16">
        <v>0</v>
      </c>
      <c r="AX730" s="16">
        <v>0</v>
      </c>
      <c r="AY730" s="16">
        <v>0</v>
      </c>
      <c r="AZ730" s="16">
        <v>0</v>
      </c>
      <c r="BA730" s="16">
        <v>0</v>
      </c>
      <c r="BB730" s="16">
        <v>0</v>
      </c>
      <c r="BC730" s="16">
        <v>0</v>
      </c>
      <c r="BD730" s="16">
        <v>0</v>
      </c>
    </row>
    <row r="731" spans="1:56" x14ac:dyDescent="0.25">
      <c r="A731" s="16" t="s">
        <v>858</v>
      </c>
      <c r="B731" s="16">
        <v>14064</v>
      </c>
      <c r="C731" s="16">
        <v>0</v>
      </c>
      <c r="D731" s="16">
        <v>0</v>
      </c>
      <c r="E731" s="16">
        <v>0</v>
      </c>
      <c r="F731" s="16">
        <v>0</v>
      </c>
      <c r="G731" s="16">
        <v>0</v>
      </c>
      <c r="H731" s="16">
        <v>0</v>
      </c>
      <c r="I731" s="16">
        <v>0</v>
      </c>
      <c r="J731" s="16">
        <v>0</v>
      </c>
      <c r="K731" s="16">
        <v>0</v>
      </c>
      <c r="L731" s="16">
        <v>0</v>
      </c>
      <c r="M731" s="16" t="s">
        <v>797</v>
      </c>
      <c r="N731" s="16" t="s">
        <v>806</v>
      </c>
      <c r="O731" s="16" t="s">
        <v>3</v>
      </c>
      <c r="P731" s="16">
        <v>14064</v>
      </c>
      <c r="Q731" s="16">
        <v>800000</v>
      </c>
      <c r="R731" s="16">
        <v>28133.477118120001</v>
      </c>
      <c r="S731" s="16">
        <v>1046383.81578947</v>
      </c>
      <c r="T731" s="16">
        <v>877548.37719298201</v>
      </c>
      <c r="U731" s="16">
        <v>168835.438596491</v>
      </c>
      <c r="V731" s="16">
        <v>0.161351347420361</v>
      </c>
      <c r="W731" s="16">
        <v>595754.370204643</v>
      </c>
      <c r="X731" s="16">
        <v>474766.21345996199</v>
      </c>
      <c r="Y731" s="16">
        <v>120988.15674468099</v>
      </c>
      <c r="Z731" s="16">
        <v>0.203083960094361</v>
      </c>
      <c r="AA731" s="16">
        <v>0</v>
      </c>
      <c r="AB731" s="16">
        <v>0</v>
      </c>
      <c r="AC731" s="16">
        <v>0</v>
      </c>
      <c r="AD731" s="16">
        <v>0</v>
      </c>
      <c r="AE731" s="16">
        <v>0</v>
      </c>
      <c r="AF731" s="16">
        <v>0</v>
      </c>
      <c r="AG731" s="16">
        <v>0</v>
      </c>
      <c r="AH731" s="16">
        <v>0</v>
      </c>
      <c r="AI731" s="16">
        <v>-119471.32037343799</v>
      </c>
      <c r="AJ731" s="16">
        <v>-240459.47711812</v>
      </c>
      <c r="AK731" s="16">
        <v>0</v>
      </c>
      <c r="AL731" s="16">
        <v>0</v>
      </c>
      <c r="AM731" s="16">
        <v>0</v>
      </c>
      <c r="AN731" s="16">
        <v>0</v>
      </c>
      <c r="AO731" s="16">
        <v>0</v>
      </c>
      <c r="AP731" s="16">
        <v>0</v>
      </c>
      <c r="AQ731" s="16">
        <v>0</v>
      </c>
      <c r="AR731" s="16">
        <v>0</v>
      </c>
      <c r="AS731" s="16">
        <v>0</v>
      </c>
      <c r="AT731" s="16">
        <v>0</v>
      </c>
      <c r="AU731" s="16">
        <v>0</v>
      </c>
      <c r="AV731" s="16">
        <v>0</v>
      </c>
      <c r="AW731" s="16">
        <v>0</v>
      </c>
      <c r="AX731" s="16">
        <v>0</v>
      </c>
      <c r="AY731" s="16">
        <v>0</v>
      </c>
      <c r="AZ731" s="16">
        <v>0</v>
      </c>
      <c r="BA731" s="16">
        <v>0</v>
      </c>
      <c r="BB731" s="16">
        <v>0</v>
      </c>
      <c r="BC731" s="16">
        <v>0</v>
      </c>
      <c r="BD731" s="16">
        <v>0</v>
      </c>
    </row>
    <row r="732" spans="1:56" x14ac:dyDescent="0.25">
      <c r="A732" s="16" t="s">
        <v>529</v>
      </c>
      <c r="B732" s="16">
        <v>14065</v>
      </c>
      <c r="C732" s="16">
        <v>0</v>
      </c>
      <c r="D732" s="16">
        <v>0</v>
      </c>
      <c r="E732" s="16">
        <v>0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 t="s">
        <v>797</v>
      </c>
      <c r="N732" s="16" t="s">
        <v>806</v>
      </c>
      <c r="O732" s="16" t="s">
        <v>3</v>
      </c>
      <c r="P732" s="16">
        <v>14065</v>
      </c>
      <c r="Q732" s="16">
        <v>800000</v>
      </c>
      <c r="R732" s="16">
        <v>60018.084518656004</v>
      </c>
      <c r="S732" s="16">
        <v>3864593.5964912199</v>
      </c>
      <c r="T732" s="16">
        <v>2389740.4824561402</v>
      </c>
      <c r="U732" s="16">
        <v>1474853.11403508</v>
      </c>
      <c r="V732" s="16">
        <v>0.381632137302651</v>
      </c>
      <c r="W732" s="16">
        <v>2028369.0036243801</v>
      </c>
      <c r="X732" s="16">
        <v>846983.95682795695</v>
      </c>
      <c r="Y732" s="16">
        <v>1181385.0467964299</v>
      </c>
      <c r="Z732" s="16">
        <v>0.58243102940612601</v>
      </c>
      <c r="AA732" s="16">
        <v>301821.14035087702</v>
      </c>
      <c r="AB732" s="16">
        <v>198416.66666666599</v>
      </c>
      <c r="AC732" s="16">
        <v>103404.47368421</v>
      </c>
      <c r="AD732" s="16">
        <v>0.34260182558451402</v>
      </c>
      <c r="AE732" s="16">
        <v>105588.903771768</v>
      </c>
      <c r="AF732" s="16">
        <v>50755.602132635002</v>
      </c>
      <c r="AG732" s="16">
        <v>54833.3016391333</v>
      </c>
      <c r="AH732" s="16">
        <v>0.51930931831299298</v>
      </c>
      <c r="AI732" s="16">
        <v>577873.96227777505</v>
      </c>
      <c r="AJ732" s="16">
        <v>-548677.78287952195</v>
      </c>
      <c r="AK732" s="16">
        <v>105588.903771768</v>
      </c>
      <c r="AL732" s="16">
        <v>105588.903771768</v>
      </c>
      <c r="AM732" s="16">
        <v>105588.903771768</v>
      </c>
      <c r="AN732" s="16">
        <v>105588.903771768</v>
      </c>
      <c r="AO732" s="16">
        <v>105588.903771768</v>
      </c>
      <c r="AP732" s="16">
        <v>105588.903771768</v>
      </c>
      <c r="AQ732" s="16">
        <v>105588.903771768</v>
      </c>
      <c r="AR732" s="16">
        <v>105588.903771768</v>
      </c>
      <c r="AS732" s="16">
        <v>105588.903771768</v>
      </c>
      <c r="AT732" s="16">
        <v>105588.903771768</v>
      </c>
      <c r="AU732" s="16">
        <v>301821.14035087702</v>
      </c>
      <c r="AV732" s="16">
        <v>301821.14035087702</v>
      </c>
      <c r="AW732" s="16">
        <v>301821.14035087702</v>
      </c>
      <c r="AX732" s="16">
        <v>301821.14035087702</v>
      </c>
      <c r="AY732" s="16">
        <v>301821.14035087702</v>
      </c>
      <c r="AZ732" s="16">
        <v>301821.14035087702</v>
      </c>
      <c r="BA732" s="16">
        <v>301821.14035087702</v>
      </c>
      <c r="BB732" s="16">
        <v>301821.14035087702</v>
      </c>
      <c r="BC732" s="16">
        <v>301821.14035087702</v>
      </c>
      <c r="BD732" s="16">
        <v>301821.14035087702</v>
      </c>
    </row>
    <row r="733" spans="1:56" x14ac:dyDescent="0.25">
      <c r="A733" s="16" t="s">
        <v>859</v>
      </c>
      <c r="B733" s="16">
        <v>14066</v>
      </c>
      <c r="C733" s="16">
        <v>0</v>
      </c>
      <c r="D733" s="16">
        <v>0</v>
      </c>
      <c r="E733" s="16">
        <v>0</v>
      </c>
      <c r="F733" s="16">
        <v>0</v>
      </c>
      <c r="G733" s="16">
        <v>0</v>
      </c>
      <c r="H733" s="16">
        <v>0</v>
      </c>
      <c r="I733" s="16">
        <v>0</v>
      </c>
      <c r="J733" s="16">
        <v>0</v>
      </c>
      <c r="K733" s="16">
        <v>0</v>
      </c>
      <c r="L733" s="16">
        <v>0</v>
      </c>
      <c r="M733" s="16" t="s">
        <v>797</v>
      </c>
      <c r="N733" s="16" t="s">
        <v>806</v>
      </c>
      <c r="O733" s="16" t="s">
        <v>3</v>
      </c>
      <c r="P733" s="16">
        <v>14066</v>
      </c>
      <c r="Q733" s="16">
        <v>800000</v>
      </c>
      <c r="R733" s="16">
        <v>28133.477118120001</v>
      </c>
      <c r="S733" s="16">
        <v>888.15789473684197</v>
      </c>
      <c r="T733" s="16">
        <v>888.15789473684197</v>
      </c>
      <c r="U733" s="16">
        <v>0</v>
      </c>
      <c r="V733" s="16">
        <v>0</v>
      </c>
      <c r="W733" s="16">
        <v>28710.055231093898</v>
      </c>
      <c r="X733" s="16">
        <v>28710.055231093898</v>
      </c>
      <c r="Y733" s="16">
        <v>0</v>
      </c>
      <c r="Z733" s="16">
        <v>0</v>
      </c>
      <c r="AA733" s="16">
        <v>0</v>
      </c>
      <c r="AB733" s="16">
        <v>0</v>
      </c>
      <c r="AC733" s="16">
        <v>0</v>
      </c>
      <c r="AD733" s="16">
        <v>0</v>
      </c>
      <c r="AE733" s="16">
        <v>0</v>
      </c>
      <c r="AF733" s="16">
        <v>0</v>
      </c>
      <c r="AG733" s="16">
        <v>0</v>
      </c>
      <c r="AH733" s="16">
        <v>0</v>
      </c>
      <c r="AI733" s="16">
        <v>-137693.47711812</v>
      </c>
      <c r="AJ733" s="16">
        <v>-137693.47711812</v>
      </c>
      <c r="AK733" s="16">
        <v>0</v>
      </c>
      <c r="AL733" s="16">
        <v>0</v>
      </c>
      <c r="AM733" s="16">
        <v>0</v>
      </c>
      <c r="AN733" s="16">
        <v>0</v>
      </c>
      <c r="AO733" s="16">
        <v>0</v>
      </c>
      <c r="AP733" s="16">
        <v>0</v>
      </c>
      <c r="AQ733" s="16">
        <v>0</v>
      </c>
      <c r="AR733" s="16">
        <v>0</v>
      </c>
      <c r="AS733" s="16">
        <v>0</v>
      </c>
      <c r="AT733" s="16">
        <v>0</v>
      </c>
      <c r="AU733" s="16">
        <v>0</v>
      </c>
      <c r="AV733" s="16">
        <v>0</v>
      </c>
      <c r="AW733" s="16">
        <v>0</v>
      </c>
      <c r="AX733" s="16">
        <v>0</v>
      </c>
      <c r="AY733" s="16">
        <v>0</v>
      </c>
      <c r="AZ733" s="16">
        <v>0</v>
      </c>
      <c r="BA733" s="16">
        <v>0</v>
      </c>
      <c r="BB733" s="16">
        <v>0</v>
      </c>
      <c r="BC733" s="16">
        <v>0</v>
      </c>
      <c r="BD733" s="16">
        <v>0</v>
      </c>
    </row>
    <row r="734" spans="1:56" x14ac:dyDescent="0.25">
      <c r="A734" s="16" t="s">
        <v>446</v>
      </c>
      <c r="B734" s="16">
        <v>14070</v>
      </c>
      <c r="C734" s="16">
        <v>0</v>
      </c>
      <c r="D734" s="16">
        <v>0</v>
      </c>
      <c r="E734" s="16">
        <v>0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 t="s">
        <v>797</v>
      </c>
      <c r="N734" s="16" t="s">
        <v>806</v>
      </c>
      <c r="O734" s="16" t="s">
        <v>3</v>
      </c>
      <c r="P734" s="16">
        <v>14070</v>
      </c>
      <c r="Q734" s="16">
        <v>800000</v>
      </c>
      <c r="R734" s="16">
        <v>45013.563388991897</v>
      </c>
      <c r="S734" s="16">
        <v>5961803.2894736798</v>
      </c>
      <c r="T734" s="16">
        <v>3467372.6754385899</v>
      </c>
      <c r="U734" s="16">
        <v>2494430.6140350802</v>
      </c>
      <c r="V734" s="16">
        <v>0.41840203255939701</v>
      </c>
      <c r="W734" s="16">
        <v>3849685.4205926801</v>
      </c>
      <c r="X734" s="16">
        <v>1408929.2967062599</v>
      </c>
      <c r="Y734" s="16">
        <v>2440756.1238864199</v>
      </c>
      <c r="Z734" s="16">
        <v>0.63401443422632997</v>
      </c>
      <c r="AA734" s="16">
        <v>614824.69298245595</v>
      </c>
      <c r="AB734" s="16">
        <v>185788.50877192899</v>
      </c>
      <c r="AC734" s="16">
        <v>429036.184210526</v>
      </c>
      <c r="AD734" s="16">
        <v>0.69781872639062703</v>
      </c>
      <c r="AE734" s="16">
        <v>298495.463005925</v>
      </c>
      <c r="AF734" s="16">
        <v>88591.587849993201</v>
      </c>
      <c r="AG734" s="16">
        <v>209903.87515593201</v>
      </c>
      <c r="AH734" s="16">
        <v>0.70320624991129399</v>
      </c>
      <c r="AI734" s="16">
        <v>1988846.5604974299</v>
      </c>
      <c r="AJ734" s="16">
        <v>-242005.68823305899</v>
      </c>
      <c r="AK734" s="16">
        <v>298495.463005925</v>
      </c>
      <c r="AL734" s="16">
        <v>298495.463005925</v>
      </c>
      <c r="AM734" s="16">
        <v>298495.463005925</v>
      </c>
      <c r="AN734" s="16">
        <v>298495.463005925</v>
      </c>
      <c r="AO734" s="16">
        <v>298495.463005925</v>
      </c>
      <c r="AP734" s="16">
        <v>298495.463005925</v>
      </c>
      <c r="AQ734" s="16">
        <v>298495.463005925</v>
      </c>
      <c r="AR734" s="16">
        <v>298495.463005925</v>
      </c>
      <c r="AS734" s="16">
        <v>298495.463005925</v>
      </c>
      <c r="AT734" s="16">
        <v>298495.463005925</v>
      </c>
      <c r="AU734" s="16">
        <v>614824.69298245595</v>
      </c>
      <c r="AV734" s="16">
        <v>614824.69298245595</v>
      </c>
      <c r="AW734" s="16">
        <v>614824.69298245595</v>
      </c>
      <c r="AX734" s="16">
        <v>614824.69298245595</v>
      </c>
      <c r="AY734" s="16">
        <v>614824.69298245595</v>
      </c>
      <c r="AZ734" s="16">
        <v>614824.69298245595</v>
      </c>
      <c r="BA734" s="16">
        <v>614824.69298245595</v>
      </c>
      <c r="BB734" s="16">
        <v>614824.69298245595</v>
      </c>
      <c r="BC734" s="16">
        <v>614824.69298245595</v>
      </c>
      <c r="BD734" s="16">
        <v>614824.69298245595</v>
      </c>
    </row>
    <row r="735" spans="1:56" x14ac:dyDescent="0.25">
      <c r="A735" s="16" t="s">
        <v>400</v>
      </c>
      <c r="B735" s="16">
        <v>14071</v>
      </c>
      <c r="C735" s="16">
        <v>0</v>
      </c>
      <c r="D735" s="16">
        <v>0</v>
      </c>
      <c r="E735" s="16">
        <v>0</v>
      </c>
      <c r="F735" s="16">
        <v>0</v>
      </c>
      <c r="G735" s="16">
        <v>0</v>
      </c>
      <c r="H735" s="16">
        <v>0</v>
      </c>
      <c r="I735" s="16">
        <v>0</v>
      </c>
      <c r="J735" s="16">
        <v>0</v>
      </c>
      <c r="K735" s="16">
        <v>0</v>
      </c>
      <c r="L735" s="16">
        <v>0</v>
      </c>
      <c r="M735" s="16" t="s">
        <v>797</v>
      </c>
      <c r="N735" s="16" t="s">
        <v>806</v>
      </c>
      <c r="O735" s="16" t="s">
        <v>3</v>
      </c>
      <c r="P735" s="16">
        <v>14071</v>
      </c>
      <c r="Q735" s="16">
        <v>800000</v>
      </c>
      <c r="R735" s="16">
        <v>61893.649659863899</v>
      </c>
      <c r="S735" s="16">
        <v>9180366.1842105202</v>
      </c>
      <c r="T735" s="16">
        <v>5869778.2456140304</v>
      </c>
      <c r="U735" s="16">
        <v>3310587.9385964898</v>
      </c>
      <c r="V735" s="16">
        <v>0.36061610965915802</v>
      </c>
      <c r="W735" s="16">
        <v>5745098.1710268902</v>
      </c>
      <c r="X735" s="16">
        <v>2117728.2183809201</v>
      </c>
      <c r="Y735" s="16">
        <v>3627369.9526459598</v>
      </c>
      <c r="Z735" s="16">
        <v>0.631385199114465</v>
      </c>
      <c r="AA735" s="16">
        <v>2047804.6929824499</v>
      </c>
      <c r="AB735" s="16">
        <v>1783480.21929824</v>
      </c>
      <c r="AC735" s="16">
        <v>264324.47368420998</v>
      </c>
      <c r="AD735" s="16">
        <v>0.129076993811965</v>
      </c>
      <c r="AE735" s="16">
        <v>546807.61683983298</v>
      </c>
      <c r="AF735" s="16">
        <v>237461.118703224</v>
      </c>
      <c r="AG735" s="16">
        <v>309346.49813660799</v>
      </c>
      <c r="AH735" s="16">
        <v>0.56573187462971897</v>
      </c>
      <c r="AI735" s="16">
        <v>2998660.3029860901</v>
      </c>
      <c r="AJ735" s="16">
        <v>-319363.15152325499</v>
      </c>
      <c r="AK735" s="16">
        <v>546807.61683983298</v>
      </c>
      <c r="AL735" s="16">
        <v>546807.61683983298</v>
      </c>
      <c r="AM735" s="16">
        <v>546807.61683983298</v>
      </c>
      <c r="AN735" s="16">
        <v>546807.61683983298</v>
      </c>
      <c r="AO735" s="16">
        <v>546807.61683983298</v>
      </c>
      <c r="AP735" s="16">
        <v>546807.61683983298</v>
      </c>
      <c r="AQ735" s="16">
        <v>546807.61683983298</v>
      </c>
      <c r="AR735" s="16">
        <v>546807.61683983298</v>
      </c>
      <c r="AS735" s="16">
        <v>546807.61683983298</v>
      </c>
      <c r="AT735" s="16">
        <v>546807.61683983298</v>
      </c>
      <c r="AU735" s="16">
        <v>2047804.6929824499</v>
      </c>
      <c r="AV735" s="16">
        <v>2047804.6929824499</v>
      </c>
      <c r="AW735" s="16">
        <v>2047804.6929824499</v>
      </c>
      <c r="AX735" s="16">
        <v>2047804.6929824499</v>
      </c>
      <c r="AY735" s="16">
        <v>2047804.6929824499</v>
      </c>
      <c r="AZ735" s="16">
        <v>2047804.6929824499</v>
      </c>
      <c r="BA735" s="16">
        <v>2047804.6929824499</v>
      </c>
      <c r="BB735" s="16">
        <v>2047804.6929824499</v>
      </c>
      <c r="BC735" s="16">
        <v>2047804.6929824499</v>
      </c>
      <c r="BD735" s="16">
        <v>2047804.6929824499</v>
      </c>
    </row>
    <row r="736" spans="1:56" x14ac:dyDescent="0.25">
      <c r="A736" s="16" t="s">
        <v>443</v>
      </c>
      <c r="B736" s="16">
        <v>14079</v>
      </c>
      <c r="C736" s="16">
        <v>0</v>
      </c>
      <c r="D736" s="16">
        <v>0</v>
      </c>
      <c r="E736" s="16">
        <v>0</v>
      </c>
      <c r="F736" s="16">
        <v>0</v>
      </c>
      <c r="G736" s="16">
        <v>0</v>
      </c>
      <c r="H736" s="16">
        <v>0</v>
      </c>
      <c r="I736" s="16">
        <v>0</v>
      </c>
      <c r="J736" s="16">
        <v>0</v>
      </c>
      <c r="K736" s="16">
        <v>0</v>
      </c>
      <c r="L736" s="16">
        <v>0</v>
      </c>
      <c r="M736" s="16" t="s">
        <v>797</v>
      </c>
      <c r="N736" s="16" t="s">
        <v>806</v>
      </c>
      <c r="O736" s="16" t="s">
        <v>3</v>
      </c>
      <c r="P736" s="16">
        <v>14079</v>
      </c>
      <c r="Q736" s="16">
        <v>800000</v>
      </c>
      <c r="R736" s="16">
        <v>45013.563388991897</v>
      </c>
      <c r="S736" s="16">
        <v>6430520.35087719</v>
      </c>
      <c r="T736" s="16">
        <v>3009988.4210526301</v>
      </c>
      <c r="U736" s="16">
        <v>3420531.9298245599</v>
      </c>
      <c r="V736" s="16">
        <v>0.53192148429449604</v>
      </c>
      <c r="W736" s="16">
        <v>5551676.7804219304</v>
      </c>
      <c r="X736" s="16">
        <v>1576021.1656310901</v>
      </c>
      <c r="Y736" s="16">
        <v>3975655.6147908401</v>
      </c>
      <c r="Z736" s="16">
        <v>0.71611798957948003</v>
      </c>
      <c r="AA736" s="16">
        <v>271879.122807017</v>
      </c>
      <c r="AB736" s="16">
        <v>90694.912280701697</v>
      </c>
      <c r="AC736" s="16">
        <v>181184.210526315</v>
      </c>
      <c r="AD736" s="16">
        <v>0.66641457665332404</v>
      </c>
      <c r="AE736" s="16">
        <v>237206.78830351401</v>
      </c>
      <c r="AF736" s="16">
        <v>51767.192790911198</v>
      </c>
      <c r="AG736" s="16">
        <v>185439.595512603</v>
      </c>
      <c r="AH736" s="16">
        <v>0.78176344293876898</v>
      </c>
      <c r="AI736" s="16">
        <v>3517377.0514018401</v>
      </c>
      <c r="AJ736" s="16">
        <v>-272838.96787638799</v>
      </c>
      <c r="AK736" s="16">
        <v>237206.78830351401</v>
      </c>
      <c r="AL736" s="16">
        <v>237206.78830351401</v>
      </c>
      <c r="AM736" s="16">
        <v>237206.78830351401</v>
      </c>
      <c r="AN736" s="16">
        <v>237206.78830351401</v>
      </c>
      <c r="AO736" s="16">
        <v>237206.78830351401</v>
      </c>
      <c r="AP736" s="16">
        <v>237206.78830351401</v>
      </c>
      <c r="AQ736" s="16">
        <v>237206.78830351401</v>
      </c>
      <c r="AR736" s="16">
        <v>237206.78830351401</v>
      </c>
      <c r="AS736" s="16">
        <v>237206.78830351401</v>
      </c>
      <c r="AT736" s="16">
        <v>237206.78830351401</v>
      </c>
      <c r="AU736" s="16">
        <v>271879.122807017</v>
      </c>
      <c r="AV736" s="16">
        <v>271879.122807017</v>
      </c>
      <c r="AW736" s="16">
        <v>271879.122807017</v>
      </c>
      <c r="AX736" s="16">
        <v>271879.122807017</v>
      </c>
      <c r="AY736" s="16">
        <v>271879.122807017</v>
      </c>
      <c r="AZ736" s="16">
        <v>271879.122807017</v>
      </c>
      <c r="BA736" s="16">
        <v>271879.122807017</v>
      </c>
      <c r="BB736" s="16">
        <v>271879.122807017</v>
      </c>
      <c r="BC736" s="16">
        <v>271879.122807017</v>
      </c>
      <c r="BD736" s="16">
        <v>271879.122807017</v>
      </c>
    </row>
    <row r="737" spans="1:56" x14ac:dyDescent="0.25">
      <c r="A737" s="16" t="s">
        <v>564</v>
      </c>
      <c r="B737" s="16">
        <v>14083</v>
      </c>
      <c r="C737" s="16">
        <v>0</v>
      </c>
      <c r="D737" s="16">
        <v>0</v>
      </c>
      <c r="E737" s="16">
        <v>0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 t="s">
        <v>797</v>
      </c>
      <c r="N737" s="16" t="s">
        <v>806</v>
      </c>
      <c r="O737" s="16" t="s">
        <v>3</v>
      </c>
      <c r="P737" s="16">
        <v>14083</v>
      </c>
      <c r="Q737" s="16">
        <v>800000</v>
      </c>
      <c r="R737" s="16">
        <v>63769.214801071903</v>
      </c>
      <c r="S737" s="16">
        <v>2754365.5701754298</v>
      </c>
      <c r="T737" s="16">
        <v>1775324.6929824499</v>
      </c>
      <c r="U737" s="16">
        <v>979040.87719298305</v>
      </c>
      <c r="V737" s="16">
        <v>0.35545059370264398</v>
      </c>
      <c r="W737" s="16">
        <v>2937752.3916960401</v>
      </c>
      <c r="X737" s="16">
        <v>1359073.17703067</v>
      </c>
      <c r="Y737" s="16">
        <v>1578679.2146653601</v>
      </c>
      <c r="Z737" s="16">
        <v>0.53737653967288701</v>
      </c>
      <c r="AA737" s="16">
        <v>49702.631578947301</v>
      </c>
      <c r="AB737" s="16">
        <v>39302.631578947301</v>
      </c>
      <c r="AC737" s="16">
        <v>10400</v>
      </c>
      <c r="AD737" s="16">
        <v>0.20924445385714999</v>
      </c>
      <c r="AE737" s="16">
        <v>59888.2803053639</v>
      </c>
      <c r="AF737" s="16">
        <v>46194.708352066104</v>
      </c>
      <c r="AG737" s="16">
        <v>13693.5719532977</v>
      </c>
      <c r="AH737" s="16">
        <v>0.22865194798507599</v>
      </c>
      <c r="AI737" s="16">
        <v>935192.99986429396</v>
      </c>
      <c r="AJ737" s="16">
        <v>-629792.64284777397</v>
      </c>
      <c r="AK737" s="16">
        <v>59888.2803053639</v>
      </c>
      <c r="AL737" s="16">
        <v>59888.2803053639</v>
      </c>
      <c r="AM737" s="16">
        <v>59888.2803053639</v>
      </c>
      <c r="AN737" s="16">
        <v>59888.2803053639</v>
      </c>
      <c r="AO737" s="16">
        <v>59888.2803053639</v>
      </c>
      <c r="AP737" s="16">
        <v>59888.2803053639</v>
      </c>
      <c r="AQ737" s="16">
        <v>59888.2803053639</v>
      </c>
      <c r="AR737" s="16">
        <v>59888.2803053639</v>
      </c>
      <c r="AS737" s="16">
        <v>59888.2803053639</v>
      </c>
      <c r="AT737" s="16">
        <v>59888.2803053639</v>
      </c>
      <c r="AU737" s="16">
        <v>49702.631578947301</v>
      </c>
      <c r="AV737" s="16">
        <v>49702.631578947301</v>
      </c>
      <c r="AW737" s="16">
        <v>49702.631578947301</v>
      </c>
      <c r="AX737" s="16">
        <v>49702.631578947301</v>
      </c>
      <c r="AY737" s="16">
        <v>49702.631578947301</v>
      </c>
      <c r="AZ737" s="16">
        <v>49702.631578947301</v>
      </c>
      <c r="BA737" s="16">
        <v>49702.631578947301</v>
      </c>
      <c r="BB737" s="16">
        <v>49702.631578947301</v>
      </c>
      <c r="BC737" s="16">
        <v>49702.631578947301</v>
      </c>
      <c r="BD737" s="16">
        <v>49702.631578947301</v>
      </c>
    </row>
    <row r="738" spans="1:56" x14ac:dyDescent="0.25">
      <c r="A738" s="16" t="s">
        <v>777</v>
      </c>
      <c r="B738" s="16">
        <v>14084</v>
      </c>
      <c r="C738" s="16">
        <v>0</v>
      </c>
      <c r="D738" s="16">
        <v>0</v>
      </c>
      <c r="E738" s="16">
        <v>0</v>
      </c>
      <c r="F738" s="16">
        <v>0</v>
      </c>
      <c r="G738" s="16">
        <v>0</v>
      </c>
      <c r="H738" s="16">
        <v>0</v>
      </c>
      <c r="I738" s="16">
        <v>0</v>
      </c>
      <c r="J738" s="16">
        <v>0</v>
      </c>
      <c r="K738" s="16">
        <v>0</v>
      </c>
      <c r="L738" s="16">
        <v>0</v>
      </c>
      <c r="M738" s="16" t="s">
        <v>797</v>
      </c>
      <c r="N738" s="16" t="s">
        <v>806</v>
      </c>
      <c r="O738" s="16" t="s">
        <v>3</v>
      </c>
      <c r="P738" s="16">
        <v>14084</v>
      </c>
      <c r="Q738" s="16">
        <v>800000</v>
      </c>
      <c r="R738" s="16">
        <v>43137.9982477839</v>
      </c>
      <c r="S738" s="16">
        <v>2575459.16666666</v>
      </c>
      <c r="T738" s="16">
        <v>1833185.21929824</v>
      </c>
      <c r="U738" s="16">
        <v>742273.94736842101</v>
      </c>
      <c r="V738" s="16">
        <v>0.28821033428734999</v>
      </c>
      <c r="W738" s="16">
        <v>2385891.3106780201</v>
      </c>
      <c r="X738" s="16">
        <v>782645.78627119097</v>
      </c>
      <c r="Y738" s="16">
        <v>1603245.5244068301</v>
      </c>
      <c r="Z738" s="16">
        <v>0.67196922057242503</v>
      </c>
      <c r="AA738" s="16">
        <v>304.29824561403501</v>
      </c>
      <c r="AB738" s="16">
        <v>304.29824561403501</v>
      </c>
      <c r="AC738" s="16">
        <v>0</v>
      </c>
      <c r="AD738" s="16">
        <v>0</v>
      </c>
      <c r="AE738" s="16">
        <v>9.9197190854936892</v>
      </c>
      <c r="AF738" s="16">
        <v>9.9197190854936892</v>
      </c>
      <c r="AG738" s="16">
        <v>0</v>
      </c>
      <c r="AH738" s="16">
        <v>0</v>
      </c>
      <c r="AI738" s="16">
        <v>1166884.5261590499</v>
      </c>
      <c r="AJ738" s="16">
        <v>-436360.99824778398</v>
      </c>
      <c r="AK738" s="16">
        <v>9.9197190854936892</v>
      </c>
      <c r="AL738" s="16">
        <v>9.9197190854936892</v>
      </c>
      <c r="AM738" s="16">
        <v>9.9197190854936892</v>
      </c>
      <c r="AN738" s="16">
        <v>9.9197190854936892</v>
      </c>
      <c r="AO738" s="16">
        <v>9.9197190854936892</v>
      </c>
      <c r="AP738" s="16">
        <v>9.9197190854936892</v>
      </c>
      <c r="AQ738" s="16">
        <v>9.9197190854936892</v>
      </c>
      <c r="AR738" s="16">
        <v>9.9197190854936892</v>
      </c>
      <c r="AS738" s="16">
        <v>9.9197190854936892</v>
      </c>
      <c r="AT738" s="16">
        <v>9.9197190854936892</v>
      </c>
      <c r="AU738" s="16">
        <v>304.29824561403501</v>
      </c>
      <c r="AV738" s="16">
        <v>304.29824561403501</v>
      </c>
      <c r="AW738" s="16">
        <v>304.29824561403501</v>
      </c>
      <c r="AX738" s="16">
        <v>304.29824561403501</v>
      </c>
      <c r="AY738" s="16">
        <v>304.29824561403501</v>
      </c>
      <c r="AZ738" s="16">
        <v>304.29824561403501</v>
      </c>
      <c r="BA738" s="16">
        <v>304.29824561403501</v>
      </c>
      <c r="BB738" s="16">
        <v>304.29824561403501</v>
      </c>
      <c r="BC738" s="16">
        <v>304.29824561403501</v>
      </c>
      <c r="BD738" s="16">
        <v>304.29824561403501</v>
      </c>
    </row>
    <row r="739" spans="1:56" x14ac:dyDescent="0.25">
      <c r="A739" s="16" t="s">
        <v>277</v>
      </c>
      <c r="B739" s="16">
        <v>14089</v>
      </c>
      <c r="C739" s="16">
        <v>0</v>
      </c>
      <c r="D739" s="16">
        <v>0</v>
      </c>
      <c r="E739" s="16">
        <v>0</v>
      </c>
      <c r="F739" s="16">
        <v>0</v>
      </c>
      <c r="G739" s="16">
        <v>0</v>
      </c>
      <c r="H739" s="16">
        <v>0</v>
      </c>
      <c r="I739" s="16">
        <v>0</v>
      </c>
      <c r="J739" s="16">
        <v>0</v>
      </c>
      <c r="K739" s="16">
        <v>0</v>
      </c>
      <c r="L739" s="16">
        <v>0</v>
      </c>
      <c r="M739" s="16" t="s">
        <v>797</v>
      </c>
      <c r="N739" s="16" t="s">
        <v>806</v>
      </c>
      <c r="O739" s="16" t="s">
        <v>3</v>
      </c>
      <c r="P739" s="16">
        <v>14089</v>
      </c>
      <c r="Q739" s="16">
        <v>800000</v>
      </c>
      <c r="R739" s="16">
        <v>28133.477118120001</v>
      </c>
      <c r="S739" s="16">
        <v>7709032.1491227997</v>
      </c>
      <c r="T739" s="16">
        <v>4227986.4912280701</v>
      </c>
      <c r="U739" s="16">
        <v>3481045.6578947301</v>
      </c>
      <c r="V739" s="16">
        <v>0.45155417574576301</v>
      </c>
      <c r="W739" s="16">
        <v>5299066.08240424</v>
      </c>
      <c r="X739" s="16">
        <v>1707140.5180317699</v>
      </c>
      <c r="Y739" s="16">
        <v>3591925.5643724599</v>
      </c>
      <c r="Z739" s="16">
        <v>0.67784124759258901</v>
      </c>
      <c r="AA739" s="16">
        <v>2427263.7280701702</v>
      </c>
      <c r="AB739" s="16">
        <v>750740.04385964898</v>
      </c>
      <c r="AC739" s="16">
        <v>1676523.68421052</v>
      </c>
      <c r="AD739" s="16">
        <v>0.69070520224988696</v>
      </c>
      <c r="AE739" s="16">
        <v>1945694.9707498299</v>
      </c>
      <c r="AF739" s="16">
        <v>595568.57809217402</v>
      </c>
      <c r="AG739" s="16">
        <v>1350126.3926576499</v>
      </c>
      <c r="AH739" s="16">
        <v>0.69390444697369202</v>
      </c>
      <c r="AI739" s="16">
        <v>3320260.0872543398</v>
      </c>
      <c r="AJ739" s="16">
        <v>1078460.9155395301</v>
      </c>
      <c r="AK739" s="16">
        <v>1945694.9707498299</v>
      </c>
      <c r="AL739" s="16">
        <v>1945694.9707498299</v>
      </c>
      <c r="AM739" s="16">
        <v>1945694.9707498299</v>
      </c>
      <c r="AN739" s="16">
        <v>1945694.9707498299</v>
      </c>
      <c r="AO739" s="16">
        <v>1945694.9707498299</v>
      </c>
      <c r="AP739" s="16">
        <v>1945694.9707498299</v>
      </c>
      <c r="AQ739" s="16">
        <v>1945694.9707498299</v>
      </c>
      <c r="AR739" s="16">
        <v>1945694.9707498299</v>
      </c>
      <c r="AS739" s="16">
        <v>1945694.9707498299</v>
      </c>
      <c r="AT739" s="16">
        <v>1945694.9707498299</v>
      </c>
      <c r="AU739" s="16">
        <v>2427263.7280701702</v>
      </c>
      <c r="AV739" s="16">
        <v>2427263.7280701702</v>
      </c>
      <c r="AW739" s="16">
        <v>2427263.7280701702</v>
      </c>
      <c r="AX739" s="16">
        <v>2427263.7280701702</v>
      </c>
      <c r="AY739" s="16">
        <v>2427263.7280701702</v>
      </c>
      <c r="AZ739" s="16">
        <v>2427263.7280701702</v>
      </c>
      <c r="BA739" s="16">
        <v>2427263.7280701702</v>
      </c>
      <c r="BB739" s="16">
        <v>2427263.7280701702</v>
      </c>
      <c r="BC739" s="16">
        <v>2427263.7280701702</v>
      </c>
      <c r="BD739" s="16">
        <v>2427263.7280701702</v>
      </c>
    </row>
    <row r="740" spans="1:56" x14ac:dyDescent="0.25">
      <c r="A740" s="16" t="s">
        <v>562</v>
      </c>
      <c r="B740" s="16">
        <v>14090</v>
      </c>
      <c r="C740" s="16">
        <v>0</v>
      </c>
      <c r="D740" s="16">
        <v>0</v>
      </c>
      <c r="E740" s="16">
        <v>0</v>
      </c>
      <c r="F740" s="16">
        <v>0</v>
      </c>
      <c r="G740" s="16">
        <v>0</v>
      </c>
      <c r="H740" s="16">
        <v>0</v>
      </c>
      <c r="I740" s="16">
        <v>0</v>
      </c>
      <c r="J740" s="16">
        <v>0</v>
      </c>
      <c r="K740" s="16">
        <v>0</v>
      </c>
      <c r="L740" s="16">
        <v>0</v>
      </c>
      <c r="M740" s="16" t="s">
        <v>797</v>
      </c>
      <c r="N740" s="16" t="s">
        <v>806</v>
      </c>
      <c r="O740" s="16" t="s">
        <v>3</v>
      </c>
      <c r="P740" s="16">
        <v>14090</v>
      </c>
      <c r="Q740" s="16">
        <v>800000</v>
      </c>
      <c r="R740" s="16">
        <v>28133.477118120001</v>
      </c>
      <c r="S740" s="16">
        <v>1275638.5964912199</v>
      </c>
      <c r="T740" s="16">
        <v>951092.63157894695</v>
      </c>
      <c r="U740" s="16">
        <v>324545.96491227997</v>
      </c>
      <c r="V740" s="16">
        <v>0.254418426821653</v>
      </c>
      <c r="W740" s="16">
        <v>1174178.3626818701</v>
      </c>
      <c r="X740" s="16">
        <v>569448.47003526101</v>
      </c>
      <c r="Y740" s="16">
        <v>604729.89264660794</v>
      </c>
      <c r="Z740" s="16">
        <v>0.51502387700739205</v>
      </c>
      <c r="AA740" s="16">
        <v>32161.798245614002</v>
      </c>
      <c r="AB740" s="16">
        <v>24293.3771929824</v>
      </c>
      <c r="AC740" s="16">
        <v>7868.4210526315701</v>
      </c>
      <c r="AD740" s="16">
        <v>0.244651153910668</v>
      </c>
      <c r="AE740" s="16">
        <v>55281.156483769999</v>
      </c>
      <c r="AF740" s="16">
        <v>41612.038535923399</v>
      </c>
      <c r="AG740" s="16">
        <v>13669.1179478465</v>
      </c>
      <c r="AH740" s="16">
        <v>0.24726541225416701</v>
      </c>
      <c r="AI740" s="16">
        <v>348281.415528488</v>
      </c>
      <c r="AJ740" s="16">
        <v>-242779.359170273</v>
      </c>
      <c r="AK740" s="16">
        <v>55281.156483769999</v>
      </c>
      <c r="AL740" s="16">
        <v>55281.156483769999</v>
      </c>
      <c r="AM740" s="16">
        <v>55281.156483769999</v>
      </c>
      <c r="AN740" s="16">
        <v>55281.156483769999</v>
      </c>
      <c r="AO740" s="16">
        <v>55281.156483769999</v>
      </c>
      <c r="AP740" s="16">
        <v>55281.156483769999</v>
      </c>
      <c r="AQ740" s="16">
        <v>55281.156483769999</v>
      </c>
      <c r="AR740" s="16">
        <v>55281.156483769999</v>
      </c>
      <c r="AS740" s="16">
        <v>55281.156483769999</v>
      </c>
      <c r="AT740" s="16">
        <v>55281.156483769999</v>
      </c>
      <c r="AU740" s="16">
        <v>32161.798245614002</v>
      </c>
      <c r="AV740" s="16">
        <v>32161.798245614002</v>
      </c>
      <c r="AW740" s="16">
        <v>32161.798245614002</v>
      </c>
      <c r="AX740" s="16">
        <v>32161.798245614002</v>
      </c>
      <c r="AY740" s="16">
        <v>32161.798245614002</v>
      </c>
      <c r="AZ740" s="16">
        <v>32161.798245614002</v>
      </c>
      <c r="BA740" s="16">
        <v>32161.798245614002</v>
      </c>
      <c r="BB740" s="16">
        <v>32161.798245614002</v>
      </c>
      <c r="BC740" s="16">
        <v>32161.798245614002</v>
      </c>
      <c r="BD740" s="16">
        <v>32161.798245614002</v>
      </c>
    </row>
    <row r="741" spans="1:56" x14ac:dyDescent="0.25">
      <c r="A741" s="16" t="s">
        <v>508</v>
      </c>
      <c r="B741" s="16">
        <v>14091</v>
      </c>
      <c r="C741" s="16">
        <v>0</v>
      </c>
      <c r="D741" s="16">
        <v>0</v>
      </c>
      <c r="E741" s="16">
        <v>0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 t="s">
        <v>797</v>
      </c>
      <c r="N741" s="16" t="s">
        <v>806</v>
      </c>
      <c r="O741" s="16" t="s">
        <v>3</v>
      </c>
      <c r="P741" s="16">
        <v>14091</v>
      </c>
      <c r="Q741" s="16">
        <v>800000</v>
      </c>
      <c r="R741" s="16">
        <v>37511.302824159997</v>
      </c>
      <c r="S741" s="16">
        <v>1743264.03508771</v>
      </c>
      <c r="T741" s="16">
        <v>1281479.6491228</v>
      </c>
      <c r="U741" s="16">
        <v>461784.385964913</v>
      </c>
      <c r="V741" s="16">
        <v>0.26489641079624299</v>
      </c>
      <c r="W741" s="16">
        <v>2131602.9046007101</v>
      </c>
      <c r="X741" s="16">
        <v>782893.51465500495</v>
      </c>
      <c r="Y741" s="16">
        <v>1348709.3899457101</v>
      </c>
      <c r="Z741" s="16">
        <v>0.63272075067769096</v>
      </c>
      <c r="AA741" s="16">
        <v>7430.3508771929801</v>
      </c>
      <c r="AB741" s="16">
        <v>2517.5438596491199</v>
      </c>
      <c r="AC741" s="16">
        <v>4912.8070175438497</v>
      </c>
      <c r="AD741" s="16">
        <v>0.66118102613746299</v>
      </c>
      <c r="AE741" s="16">
        <v>117833.975698394</v>
      </c>
      <c r="AF741" s="16">
        <v>39924.386732273102</v>
      </c>
      <c r="AG741" s="16">
        <v>77909.588966121504</v>
      </c>
      <c r="AH741" s="16">
        <v>0.66118102613746299</v>
      </c>
      <c r="AI741" s="16">
        <v>965556.08712155197</v>
      </c>
      <c r="AJ741" s="16">
        <v>-305243.71385803801</v>
      </c>
      <c r="AK741" s="16">
        <v>117833.975698394</v>
      </c>
      <c r="AL741" s="16">
        <v>117833.975698394</v>
      </c>
      <c r="AM741" s="16">
        <v>117833.975698394</v>
      </c>
      <c r="AN741" s="16">
        <v>117833.975698394</v>
      </c>
      <c r="AO741" s="16">
        <v>117833.975698394</v>
      </c>
      <c r="AP741" s="16">
        <v>117833.975698394</v>
      </c>
      <c r="AQ741" s="16">
        <v>117833.975698394</v>
      </c>
      <c r="AR741" s="16">
        <v>117833.975698394</v>
      </c>
      <c r="AS741" s="16">
        <v>117833.975698394</v>
      </c>
      <c r="AT741" s="16">
        <v>117833.975698394</v>
      </c>
      <c r="AU741" s="16">
        <v>7430.3508771929801</v>
      </c>
      <c r="AV741" s="16">
        <v>7430.3508771929801</v>
      </c>
      <c r="AW741" s="16">
        <v>7430.3508771929801</v>
      </c>
      <c r="AX741" s="16">
        <v>7430.3508771929801</v>
      </c>
      <c r="AY741" s="16">
        <v>7430.3508771929801</v>
      </c>
      <c r="AZ741" s="16">
        <v>7430.3508771929801</v>
      </c>
      <c r="BA741" s="16">
        <v>7430.3508771929801</v>
      </c>
      <c r="BB741" s="16">
        <v>7430.3508771929801</v>
      </c>
      <c r="BC741" s="16">
        <v>7430.3508771929801</v>
      </c>
      <c r="BD741" s="16">
        <v>7430.3508771929801</v>
      </c>
    </row>
    <row r="742" spans="1:56" x14ac:dyDescent="0.25">
      <c r="A742" s="16" t="s">
        <v>778</v>
      </c>
      <c r="B742" s="16">
        <v>14094</v>
      </c>
      <c r="C742" s="16">
        <v>0</v>
      </c>
      <c r="D742" s="16">
        <v>0</v>
      </c>
      <c r="E742" s="16">
        <v>0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 t="s">
        <v>797</v>
      </c>
      <c r="N742" s="16" t="s">
        <v>806</v>
      </c>
      <c r="O742" s="16" t="s">
        <v>3</v>
      </c>
      <c r="P742" s="16">
        <v>14094</v>
      </c>
      <c r="Q742" s="16">
        <v>800000</v>
      </c>
      <c r="R742" s="16">
        <v>54391.389095031896</v>
      </c>
      <c r="S742" s="16">
        <v>2564348.9035087698</v>
      </c>
      <c r="T742" s="16">
        <v>1679020.6578947301</v>
      </c>
      <c r="U742" s="16">
        <v>885328.24561403506</v>
      </c>
      <c r="V742" s="16">
        <v>0.34524484729930799</v>
      </c>
      <c r="W742" s="16">
        <v>2057353.48957185</v>
      </c>
      <c r="X742" s="16">
        <v>649313.79048958397</v>
      </c>
      <c r="Y742" s="16">
        <v>1408039.69908227</v>
      </c>
      <c r="Z742" s="16">
        <v>0.68439366701892801</v>
      </c>
      <c r="AA742" s="16">
        <v>137.23684210526301</v>
      </c>
      <c r="AB742" s="16">
        <v>137.23684210526301</v>
      </c>
      <c r="AC742" s="16">
        <v>0</v>
      </c>
      <c r="AD742" s="16">
        <v>0</v>
      </c>
      <c r="AE742" s="16">
        <v>8.2369095977760107</v>
      </c>
      <c r="AF742" s="16">
        <v>8.2369095977760107</v>
      </c>
      <c r="AG742" s="16">
        <v>0</v>
      </c>
      <c r="AH742" s="16">
        <v>0</v>
      </c>
      <c r="AI742" s="16">
        <v>855806.30998723896</v>
      </c>
      <c r="AJ742" s="16">
        <v>-552233.38909503201</v>
      </c>
      <c r="AK742" s="16">
        <v>8.2369095977760107</v>
      </c>
      <c r="AL742" s="16">
        <v>8.2369095977760107</v>
      </c>
      <c r="AM742" s="16">
        <v>8.2369095977760107</v>
      </c>
      <c r="AN742" s="16">
        <v>8.2369095977760107</v>
      </c>
      <c r="AO742" s="16">
        <v>8.2369095977760107</v>
      </c>
      <c r="AP742" s="16">
        <v>8.2369095977760107</v>
      </c>
      <c r="AQ742" s="16">
        <v>8.2369095977760107</v>
      </c>
      <c r="AR742" s="16">
        <v>8.2369095977760107</v>
      </c>
      <c r="AS742" s="16">
        <v>8.2369095977760107</v>
      </c>
      <c r="AT742" s="16">
        <v>8.2369095977760107</v>
      </c>
      <c r="AU742" s="16">
        <v>137.23684210526301</v>
      </c>
      <c r="AV742" s="16">
        <v>137.23684210526301</v>
      </c>
      <c r="AW742" s="16">
        <v>137.23684210526301</v>
      </c>
      <c r="AX742" s="16">
        <v>137.23684210526301</v>
      </c>
      <c r="AY742" s="16">
        <v>137.23684210526301</v>
      </c>
      <c r="AZ742" s="16">
        <v>137.23684210526301</v>
      </c>
      <c r="BA742" s="16">
        <v>137.23684210526301</v>
      </c>
      <c r="BB742" s="16">
        <v>137.23684210526301</v>
      </c>
      <c r="BC742" s="16">
        <v>137.23684210526301</v>
      </c>
      <c r="BD742" s="16">
        <v>137.23684210526301</v>
      </c>
    </row>
    <row r="743" spans="1:56" x14ac:dyDescent="0.25">
      <c r="A743" s="16" t="s">
        <v>781</v>
      </c>
      <c r="B743" s="16">
        <v>14100</v>
      </c>
      <c r="C743" s="16">
        <v>0</v>
      </c>
      <c r="D743" s="16">
        <v>0</v>
      </c>
      <c r="E743" s="16">
        <v>0</v>
      </c>
      <c r="F743" s="16">
        <v>0</v>
      </c>
      <c r="G743" s="16">
        <v>0</v>
      </c>
      <c r="H743" s="16">
        <v>0</v>
      </c>
      <c r="I743" s="16">
        <v>0</v>
      </c>
      <c r="J743" s="16">
        <v>0</v>
      </c>
      <c r="K743" s="16">
        <v>0</v>
      </c>
      <c r="L743" s="16">
        <v>0</v>
      </c>
      <c r="M743" s="16" t="s">
        <v>797</v>
      </c>
      <c r="N743" s="16" t="s">
        <v>806</v>
      </c>
      <c r="O743" s="16" t="s">
        <v>3</v>
      </c>
      <c r="P743" s="16">
        <v>14100</v>
      </c>
      <c r="Q743" s="16">
        <v>800000</v>
      </c>
      <c r="R743" s="16">
        <v>73147.040507111902</v>
      </c>
      <c r="S743" s="16">
        <v>3116483.4649122702</v>
      </c>
      <c r="T743" s="16">
        <v>1830771.79824561</v>
      </c>
      <c r="U743" s="16">
        <v>1285711.66666666</v>
      </c>
      <c r="V743" s="16">
        <v>0.41255205783768001</v>
      </c>
      <c r="W743" s="16">
        <v>1884344.75115707</v>
      </c>
      <c r="X743" s="16">
        <v>593418.38890833198</v>
      </c>
      <c r="Y743" s="16">
        <v>1290926.3622487399</v>
      </c>
      <c r="Z743" s="16">
        <v>0.68507971349512997</v>
      </c>
      <c r="AA743" s="16">
        <v>26822.236842105202</v>
      </c>
      <c r="AB743" s="16">
        <v>26822.236842105202</v>
      </c>
      <c r="AC743" s="16">
        <v>0</v>
      </c>
      <c r="AD743" s="16">
        <v>0</v>
      </c>
      <c r="AE743" s="16">
        <v>609.03785482173305</v>
      </c>
      <c r="AF743" s="16">
        <v>609.03785482173305</v>
      </c>
      <c r="AG743" s="16">
        <v>0</v>
      </c>
      <c r="AH743" s="16">
        <v>0</v>
      </c>
      <c r="AI743" s="16">
        <v>550590.32174162799</v>
      </c>
      <c r="AJ743" s="16">
        <v>-740336.040507111</v>
      </c>
      <c r="AK743" s="16">
        <v>609.03785482173305</v>
      </c>
      <c r="AL743" s="16">
        <v>609.03785482173305</v>
      </c>
      <c r="AM743" s="16">
        <v>609.03785482173305</v>
      </c>
      <c r="AN743" s="16">
        <v>609.03785482173305</v>
      </c>
      <c r="AO743" s="16">
        <v>609.03785482173305</v>
      </c>
      <c r="AP743" s="16">
        <v>609.03785482173305</v>
      </c>
      <c r="AQ743" s="16">
        <v>609.03785482173305</v>
      </c>
      <c r="AR743" s="16">
        <v>609.03785482173305</v>
      </c>
      <c r="AS743" s="16">
        <v>609.03785482173305</v>
      </c>
      <c r="AT743" s="16">
        <v>609.03785482173305</v>
      </c>
      <c r="AU743" s="16">
        <v>26822.236842105202</v>
      </c>
      <c r="AV743" s="16">
        <v>26822.236842105202</v>
      </c>
      <c r="AW743" s="16">
        <v>26822.236842105202</v>
      </c>
      <c r="AX743" s="16">
        <v>26822.236842105202</v>
      </c>
      <c r="AY743" s="16">
        <v>26822.236842105202</v>
      </c>
      <c r="AZ743" s="16">
        <v>26822.236842105202</v>
      </c>
      <c r="BA743" s="16">
        <v>26822.236842105202</v>
      </c>
      <c r="BB743" s="16">
        <v>26822.236842105202</v>
      </c>
      <c r="BC743" s="16">
        <v>26822.236842105202</v>
      </c>
      <c r="BD743" s="16">
        <v>26822.236842105202</v>
      </c>
    </row>
    <row r="744" spans="1:56" x14ac:dyDescent="0.25">
      <c r="A744" s="16" t="s">
        <v>378</v>
      </c>
      <c r="B744" s="16">
        <v>14102</v>
      </c>
      <c r="C744" s="16">
        <v>0</v>
      </c>
      <c r="D744" s="16">
        <v>0</v>
      </c>
      <c r="E744" s="16">
        <v>0</v>
      </c>
      <c r="F744" s="16">
        <v>0</v>
      </c>
      <c r="G744" s="16">
        <v>0</v>
      </c>
      <c r="H744" s="16">
        <v>0</v>
      </c>
      <c r="I744" s="16">
        <v>0</v>
      </c>
      <c r="J744" s="16">
        <v>0</v>
      </c>
      <c r="K744" s="16">
        <v>0</v>
      </c>
      <c r="L744" s="16">
        <v>0</v>
      </c>
      <c r="M744" s="16" t="s">
        <v>797</v>
      </c>
      <c r="N744" s="16" t="s">
        <v>806</v>
      </c>
      <c r="O744" s="16" t="s">
        <v>3</v>
      </c>
      <c r="P744" s="16">
        <v>14102</v>
      </c>
      <c r="Q744" s="16">
        <v>800000</v>
      </c>
      <c r="R744" s="16">
        <v>28133.477118120001</v>
      </c>
      <c r="S744" s="16">
        <v>8451682.5438596494</v>
      </c>
      <c r="T744" s="16">
        <v>5573170.5701754401</v>
      </c>
      <c r="U744" s="16">
        <v>2878511.9736842099</v>
      </c>
      <c r="V744" s="16">
        <v>0.34058448820649501</v>
      </c>
      <c r="W744" s="16">
        <v>5361477.1869101701</v>
      </c>
      <c r="X744" s="16">
        <v>2823053.1915631001</v>
      </c>
      <c r="Y744" s="16">
        <v>2538423.9953470598</v>
      </c>
      <c r="Z744" s="16">
        <v>0.473456084368786</v>
      </c>
      <c r="AA744" s="16">
        <v>827126.88596491201</v>
      </c>
      <c r="AB744" s="16">
        <v>486452.807017543</v>
      </c>
      <c r="AC744" s="16">
        <v>340674.07894736802</v>
      </c>
      <c r="AD744" s="16">
        <v>0.411876442088983</v>
      </c>
      <c r="AE744" s="16">
        <v>485142.44515389402</v>
      </c>
      <c r="AF744" s="16">
        <v>253195.52007697499</v>
      </c>
      <c r="AG744" s="16">
        <v>231946.925076919</v>
      </c>
      <c r="AH744" s="16">
        <v>0.47810066382326599</v>
      </c>
      <c r="AI744" s="16">
        <v>2400730.5182289402</v>
      </c>
      <c r="AJ744" s="16">
        <v>94253.447958799297</v>
      </c>
      <c r="AK744" s="16">
        <v>485142.44515389402</v>
      </c>
      <c r="AL744" s="16">
        <v>485142.44515389402</v>
      </c>
      <c r="AM744" s="16">
        <v>485142.44515389402</v>
      </c>
      <c r="AN744" s="16">
        <v>485142.44515389402</v>
      </c>
      <c r="AO744" s="16">
        <v>485142.44515389402</v>
      </c>
      <c r="AP744" s="16">
        <v>485142.44515389402</v>
      </c>
      <c r="AQ744" s="16">
        <v>485142.44515389402</v>
      </c>
      <c r="AR744" s="16">
        <v>485142.44515389402</v>
      </c>
      <c r="AS744" s="16">
        <v>485142.44515389402</v>
      </c>
      <c r="AT744" s="16">
        <v>485142.44515389402</v>
      </c>
      <c r="AU744" s="16">
        <v>827126.88596491201</v>
      </c>
      <c r="AV744" s="16">
        <v>827126.88596491201</v>
      </c>
      <c r="AW744" s="16">
        <v>827126.88596491201</v>
      </c>
      <c r="AX744" s="16">
        <v>827126.88596491201</v>
      </c>
      <c r="AY744" s="16">
        <v>827126.88596491201</v>
      </c>
      <c r="AZ744" s="16">
        <v>827126.88596491201</v>
      </c>
      <c r="BA744" s="16">
        <v>827126.88596491201</v>
      </c>
      <c r="BB744" s="16">
        <v>827126.88596491201</v>
      </c>
      <c r="BC744" s="16">
        <v>827126.88596491201</v>
      </c>
      <c r="BD744" s="16">
        <v>827126.88596491201</v>
      </c>
    </row>
    <row r="745" spans="1:56" x14ac:dyDescent="0.25">
      <c r="A745" s="16" t="s">
        <v>290</v>
      </c>
      <c r="B745" s="16">
        <v>14110</v>
      </c>
      <c r="C745" s="16">
        <v>0</v>
      </c>
      <c r="D745" s="16">
        <v>0</v>
      </c>
      <c r="E745" s="16">
        <v>0</v>
      </c>
      <c r="F745" s="16">
        <v>0</v>
      </c>
      <c r="G745" s="16">
        <v>0</v>
      </c>
      <c r="H745" s="16">
        <v>0</v>
      </c>
      <c r="I745" s="16">
        <v>0</v>
      </c>
      <c r="J745" s="16">
        <v>0</v>
      </c>
      <c r="K745" s="16">
        <v>0</v>
      </c>
      <c r="L745" s="16">
        <v>0</v>
      </c>
      <c r="M745" s="16" t="s">
        <v>797</v>
      </c>
      <c r="N745" s="16" t="s">
        <v>806</v>
      </c>
      <c r="O745" s="16" t="s">
        <v>3</v>
      </c>
      <c r="P745" s="16">
        <v>14110</v>
      </c>
      <c r="Q745" s="16">
        <v>800000</v>
      </c>
      <c r="R745" s="16">
        <v>30009.042259328002</v>
      </c>
      <c r="S745" s="16">
        <v>10471783.157894701</v>
      </c>
      <c r="T745" s="16">
        <v>6060031.8859649096</v>
      </c>
      <c r="U745" s="16">
        <v>4411751.2719298201</v>
      </c>
      <c r="V745" s="16">
        <v>0.421298952185022</v>
      </c>
      <c r="W745" s="16">
        <v>4502928.2278265497</v>
      </c>
      <c r="X745" s="16">
        <v>2067766.98491068</v>
      </c>
      <c r="Y745" s="16">
        <v>2435161.2429158599</v>
      </c>
      <c r="Z745" s="16">
        <v>0.54079503818590802</v>
      </c>
      <c r="AA745" s="16">
        <v>5676417.0175438495</v>
      </c>
      <c r="AB745" s="16">
        <v>2542037.2368421</v>
      </c>
      <c r="AC745" s="16">
        <v>3134379.78070175</v>
      </c>
      <c r="AD745" s="16">
        <v>0.55217574237665401</v>
      </c>
      <c r="AE745" s="16">
        <v>2198361.83421699</v>
      </c>
      <c r="AF745" s="16">
        <v>964062.86392849602</v>
      </c>
      <c r="AG745" s="16">
        <v>1234298.9702884899</v>
      </c>
      <c r="AH745" s="16">
        <v>0.56146306357621201</v>
      </c>
      <c r="AI745" s="16">
        <v>2131186.20065653</v>
      </c>
      <c r="AJ745" s="16">
        <v>930323.92802916502</v>
      </c>
      <c r="AK745" s="16">
        <v>2198361.83421699</v>
      </c>
      <c r="AL745" s="16">
        <v>2198361.83421699</v>
      </c>
      <c r="AM745" s="16">
        <v>2198361.83421699</v>
      </c>
      <c r="AN745" s="16">
        <v>2198361.83421699</v>
      </c>
      <c r="AO745" s="16">
        <v>2198361.83421699</v>
      </c>
      <c r="AP745" s="16">
        <v>2198361.83421699</v>
      </c>
      <c r="AQ745" s="16">
        <v>2198361.83421699</v>
      </c>
      <c r="AR745" s="16">
        <v>2198361.83421699</v>
      </c>
      <c r="AS745" s="16">
        <v>2198361.83421699</v>
      </c>
      <c r="AT745" s="16">
        <v>2198361.83421699</v>
      </c>
      <c r="AU745" s="16">
        <v>5676417.0175438495</v>
      </c>
      <c r="AV745" s="16">
        <v>5676417.0175438495</v>
      </c>
      <c r="AW745" s="16">
        <v>5676417.0175438495</v>
      </c>
      <c r="AX745" s="16">
        <v>5676417.0175438495</v>
      </c>
      <c r="AY745" s="16">
        <v>5676417.0175438495</v>
      </c>
      <c r="AZ745" s="16">
        <v>5676417.0175438495</v>
      </c>
      <c r="BA745" s="16">
        <v>5676417.0175438495</v>
      </c>
      <c r="BB745" s="16">
        <v>5676417.0175438495</v>
      </c>
      <c r="BC745" s="16">
        <v>5676417.0175438495</v>
      </c>
      <c r="BD745" s="16">
        <v>5676417.0175438495</v>
      </c>
    </row>
    <row r="746" spans="1:56" x14ac:dyDescent="0.25">
      <c r="A746" s="16" t="s">
        <v>254</v>
      </c>
      <c r="B746" s="16">
        <v>14112</v>
      </c>
      <c r="C746" s="16">
        <v>0</v>
      </c>
      <c r="D746" s="16">
        <v>0</v>
      </c>
      <c r="E746" s="16">
        <v>0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 t="s">
        <v>797</v>
      </c>
      <c r="N746" s="16" t="s">
        <v>806</v>
      </c>
      <c r="O746" s="16" t="s">
        <v>3</v>
      </c>
      <c r="P746" s="16">
        <v>14112</v>
      </c>
      <c r="Q746" s="16">
        <v>800000</v>
      </c>
      <c r="R746" s="16">
        <v>37511.302824159997</v>
      </c>
      <c r="S746" s="16">
        <v>6863153.33333332</v>
      </c>
      <c r="T746" s="16">
        <v>3888000.0438596499</v>
      </c>
      <c r="U746" s="16">
        <v>2975153.2894736701</v>
      </c>
      <c r="V746" s="16">
        <v>0.43349654961426998</v>
      </c>
      <c r="W746" s="16">
        <v>7014676.2254465902</v>
      </c>
      <c r="X746" s="16">
        <v>3240413.2457955</v>
      </c>
      <c r="Y746" s="16">
        <v>3774262.97965108</v>
      </c>
      <c r="Z746" s="16">
        <v>0.53805234316581596</v>
      </c>
      <c r="AA746" s="16">
        <v>4105793.1140350802</v>
      </c>
      <c r="AB746" s="16">
        <v>1851926.2719298201</v>
      </c>
      <c r="AC746" s="16">
        <v>2253866.8421052601</v>
      </c>
      <c r="AD746" s="16">
        <v>0.54894798142671297</v>
      </c>
      <c r="AE746" s="16">
        <v>3820696.7909255</v>
      </c>
      <c r="AF746" s="16">
        <v>1619003.4569991</v>
      </c>
      <c r="AG746" s="16">
        <v>2201693.3339263899</v>
      </c>
      <c r="AH746" s="16">
        <v>0.57625439923827804</v>
      </c>
      <c r="AI746" s="16">
        <v>3394197.6768269199</v>
      </c>
      <c r="AJ746" s="16">
        <v>1821628.0311022301</v>
      </c>
      <c r="AK746" s="16">
        <v>3820696.7909255</v>
      </c>
      <c r="AL746" s="16">
        <v>3820696.7909255</v>
      </c>
      <c r="AM746" s="16">
        <v>3820696.7909255</v>
      </c>
      <c r="AN746" s="16">
        <v>3820696.7909255</v>
      </c>
      <c r="AO746" s="16">
        <v>3820696.7909255</v>
      </c>
      <c r="AP746" s="16">
        <v>3820696.7909255</v>
      </c>
      <c r="AQ746" s="16">
        <v>3820696.7909255</v>
      </c>
      <c r="AR746" s="16">
        <v>3820696.7909255</v>
      </c>
      <c r="AS746" s="16">
        <v>3820696.7909255</v>
      </c>
      <c r="AT746" s="16">
        <v>3820696.7909255</v>
      </c>
      <c r="AU746" s="16">
        <v>4105793.1140350802</v>
      </c>
      <c r="AV746" s="16">
        <v>4105793.1140350802</v>
      </c>
      <c r="AW746" s="16">
        <v>4105793.1140350802</v>
      </c>
      <c r="AX746" s="16">
        <v>4105793.1140350802</v>
      </c>
      <c r="AY746" s="16">
        <v>4105793.1140350802</v>
      </c>
      <c r="AZ746" s="16">
        <v>4105793.1140350802</v>
      </c>
      <c r="BA746" s="16">
        <v>4105793.1140350802</v>
      </c>
      <c r="BB746" s="16">
        <v>4105793.1140350802</v>
      </c>
      <c r="BC746" s="16">
        <v>4105793.1140350802</v>
      </c>
      <c r="BD746" s="16">
        <v>4105793.1140350802</v>
      </c>
    </row>
    <row r="747" spans="1:56" x14ac:dyDescent="0.25">
      <c r="A747" s="16" t="s">
        <v>422</v>
      </c>
      <c r="B747" s="16">
        <v>14114</v>
      </c>
      <c r="C747" s="16">
        <v>0</v>
      </c>
      <c r="D747" s="16">
        <v>0</v>
      </c>
      <c r="E747" s="16">
        <v>0</v>
      </c>
      <c r="F747" s="16">
        <v>0</v>
      </c>
      <c r="G747" s="16">
        <v>0</v>
      </c>
      <c r="H747" s="16">
        <v>0</v>
      </c>
      <c r="I747" s="16">
        <v>0</v>
      </c>
      <c r="J747" s="16">
        <v>0</v>
      </c>
      <c r="K747" s="16">
        <v>0</v>
      </c>
      <c r="L747" s="16">
        <v>0</v>
      </c>
      <c r="M747" s="16" t="s">
        <v>797</v>
      </c>
      <c r="N747" s="16" t="s">
        <v>806</v>
      </c>
      <c r="O747" s="16" t="s">
        <v>3</v>
      </c>
      <c r="P747" s="16">
        <v>14114</v>
      </c>
      <c r="Q747" s="16">
        <v>800000</v>
      </c>
      <c r="R747" s="16">
        <v>52515.8239538239</v>
      </c>
      <c r="S747" s="16">
        <v>7496332.0175438598</v>
      </c>
      <c r="T747" s="16">
        <v>4817943.2456140304</v>
      </c>
      <c r="U747" s="16">
        <v>2678388.7719298298</v>
      </c>
      <c r="V747" s="16">
        <v>0.357293242303239</v>
      </c>
      <c r="W747" s="16">
        <v>3371737.7467071102</v>
      </c>
      <c r="X747" s="16">
        <v>1171118.02862595</v>
      </c>
      <c r="Y747" s="16">
        <v>2200619.71808116</v>
      </c>
      <c r="Z747" s="16">
        <v>0.65266633510578298</v>
      </c>
      <c r="AA747" s="16">
        <v>701671.53508771898</v>
      </c>
      <c r="AB747" s="16">
        <v>562006.798245613</v>
      </c>
      <c r="AC747" s="16">
        <v>139664.73684210499</v>
      </c>
      <c r="AD747" s="16">
        <v>0.19904574983883999</v>
      </c>
      <c r="AE747" s="16">
        <v>343554.716588785</v>
      </c>
      <c r="AF747" s="16">
        <v>96933.495776383701</v>
      </c>
      <c r="AG747" s="16">
        <v>246621.220812402</v>
      </c>
      <c r="AH747" s="16">
        <v>0.71785136079966105</v>
      </c>
      <c r="AI747" s="16">
        <v>1666250.8941273401</v>
      </c>
      <c r="AJ747" s="16">
        <v>-287747.60314142198</v>
      </c>
      <c r="AK747" s="16">
        <v>343554.716588785</v>
      </c>
      <c r="AL747" s="16">
        <v>343554.716588785</v>
      </c>
      <c r="AM747" s="16">
        <v>343554.716588785</v>
      </c>
      <c r="AN747" s="16">
        <v>343554.716588785</v>
      </c>
      <c r="AO747" s="16">
        <v>343554.716588785</v>
      </c>
      <c r="AP747" s="16">
        <v>343554.716588785</v>
      </c>
      <c r="AQ747" s="16">
        <v>343554.716588785</v>
      </c>
      <c r="AR747" s="16">
        <v>343554.716588785</v>
      </c>
      <c r="AS747" s="16">
        <v>343554.716588785</v>
      </c>
      <c r="AT747" s="16">
        <v>343554.716588785</v>
      </c>
      <c r="AU747" s="16">
        <v>701671.53508771898</v>
      </c>
      <c r="AV747" s="16">
        <v>701671.53508771898</v>
      </c>
      <c r="AW747" s="16">
        <v>701671.53508771898</v>
      </c>
      <c r="AX747" s="16">
        <v>701671.53508771898</v>
      </c>
      <c r="AY747" s="16">
        <v>701671.53508771898</v>
      </c>
      <c r="AZ747" s="16">
        <v>701671.53508771898</v>
      </c>
      <c r="BA747" s="16">
        <v>701671.53508771898</v>
      </c>
      <c r="BB747" s="16">
        <v>701671.53508771898</v>
      </c>
      <c r="BC747" s="16">
        <v>701671.53508771898</v>
      </c>
      <c r="BD747" s="16">
        <v>701671.53508771898</v>
      </c>
    </row>
    <row r="748" spans="1:56" x14ac:dyDescent="0.25">
      <c r="A748" s="16" t="s">
        <v>783</v>
      </c>
      <c r="B748" s="16">
        <v>14115</v>
      </c>
      <c r="C748" s="16">
        <v>0</v>
      </c>
      <c r="D748" s="16">
        <v>0</v>
      </c>
      <c r="E748" s="16">
        <v>0</v>
      </c>
      <c r="F748" s="16">
        <v>0</v>
      </c>
      <c r="G748" s="16">
        <v>0</v>
      </c>
      <c r="H748" s="16">
        <v>0</v>
      </c>
      <c r="I748" s="16">
        <v>0</v>
      </c>
      <c r="J748" s="16">
        <v>0</v>
      </c>
      <c r="K748" s="16">
        <v>0</v>
      </c>
      <c r="L748" s="16">
        <v>0</v>
      </c>
      <c r="M748" s="16" t="s">
        <v>797</v>
      </c>
      <c r="N748" s="16" t="s">
        <v>806</v>
      </c>
      <c r="O748" s="16" t="s">
        <v>3</v>
      </c>
      <c r="P748" s="16">
        <v>14115</v>
      </c>
      <c r="Q748" s="16">
        <v>800000</v>
      </c>
      <c r="R748" s="16">
        <v>28133.477118120001</v>
      </c>
      <c r="S748" s="16">
        <v>459457.63157894701</v>
      </c>
      <c r="T748" s="16">
        <v>363413.42105263099</v>
      </c>
      <c r="U748" s="16">
        <v>96044.210526315495</v>
      </c>
      <c r="V748" s="16">
        <v>0.20903823100348801</v>
      </c>
      <c r="W748" s="16">
        <v>5344275.2640131498</v>
      </c>
      <c r="X748" s="16">
        <v>3094458.07311222</v>
      </c>
      <c r="Y748" s="16">
        <v>2249817.19090092</v>
      </c>
      <c r="Z748" s="16">
        <v>0.42097704174232198</v>
      </c>
      <c r="AA748" s="16">
        <v>54871.447368421002</v>
      </c>
      <c r="AB748" s="16">
        <v>54871.447368421002</v>
      </c>
      <c r="AC748" s="16">
        <v>0</v>
      </c>
      <c r="AD748" s="16">
        <v>0</v>
      </c>
      <c r="AE748" s="16">
        <v>70363.528711997002</v>
      </c>
      <c r="AF748" s="16">
        <v>70363.528711997002</v>
      </c>
      <c r="AG748" s="16">
        <v>0</v>
      </c>
      <c r="AH748" s="16">
        <v>0</v>
      </c>
      <c r="AI748" s="16">
        <v>2112123.7137827999</v>
      </c>
      <c r="AJ748" s="16">
        <v>-137693.47711812</v>
      </c>
      <c r="AK748" s="16">
        <v>70363.528711997002</v>
      </c>
      <c r="AL748" s="16">
        <v>70363.528711997002</v>
      </c>
      <c r="AM748" s="16">
        <v>70363.528711997002</v>
      </c>
      <c r="AN748" s="16">
        <v>70363.528711997002</v>
      </c>
      <c r="AO748" s="16">
        <v>70363.528711997002</v>
      </c>
      <c r="AP748" s="16">
        <v>70363.528711997002</v>
      </c>
      <c r="AQ748" s="16">
        <v>70363.528711997002</v>
      </c>
      <c r="AR748" s="16">
        <v>70363.528711997002</v>
      </c>
      <c r="AS748" s="16">
        <v>70363.528711997002</v>
      </c>
      <c r="AT748" s="16">
        <v>70363.528711997002</v>
      </c>
      <c r="AU748" s="16">
        <v>54871.447368421002</v>
      </c>
      <c r="AV748" s="16">
        <v>54871.447368421002</v>
      </c>
      <c r="AW748" s="16">
        <v>54871.447368421002</v>
      </c>
      <c r="AX748" s="16">
        <v>54871.447368421002</v>
      </c>
      <c r="AY748" s="16">
        <v>54871.447368421002</v>
      </c>
      <c r="AZ748" s="16">
        <v>54871.447368421002</v>
      </c>
      <c r="BA748" s="16">
        <v>54871.447368421002</v>
      </c>
      <c r="BB748" s="16">
        <v>54871.447368421002</v>
      </c>
      <c r="BC748" s="16">
        <v>54871.447368421002</v>
      </c>
      <c r="BD748" s="16">
        <v>54871.447368421002</v>
      </c>
    </row>
    <row r="749" spans="1:56" x14ac:dyDescent="0.25">
      <c r="A749" s="16" t="s">
        <v>550</v>
      </c>
      <c r="B749" s="16">
        <v>14116</v>
      </c>
      <c r="C749" s="16">
        <v>0</v>
      </c>
      <c r="D749" s="16">
        <v>0</v>
      </c>
      <c r="E749" s="16">
        <v>0</v>
      </c>
      <c r="F749" s="16">
        <v>0</v>
      </c>
      <c r="G749" s="16">
        <v>0</v>
      </c>
      <c r="H749" s="16">
        <v>0</v>
      </c>
      <c r="I749" s="16">
        <v>0</v>
      </c>
      <c r="J749" s="16">
        <v>0</v>
      </c>
      <c r="K749" s="16">
        <v>0</v>
      </c>
      <c r="L749" s="16">
        <v>0</v>
      </c>
      <c r="M749" s="16" t="s">
        <v>797</v>
      </c>
      <c r="N749" s="16" t="s">
        <v>806</v>
      </c>
      <c r="O749" s="16" t="s">
        <v>3</v>
      </c>
      <c r="P749" s="16">
        <v>14116</v>
      </c>
      <c r="Q749" s="16">
        <v>800000</v>
      </c>
      <c r="R749" s="16">
        <v>28133.477118120001</v>
      </c>
      <c r="S749" s="16">
        <v>1507225.61403508</v>
      </c>
      <c r="T749" s="16">
        <v>1320061.66666666</v>
      </c>
      <c r="U749" s="16">
        <v>187163.94736842101</v>
      </c>
      <c r="V749" s="16">
        <v>0.124177791052364</v>
      </c>
      <c r="W749" s="16">
        <v>2300865.1504005501</v>
      </c>
      <c r="X749" s="16">
        <v>1773738.8291559101</v>
      </c>
      <c r="Y749" s="16">
        <v>527126.32124464202</v>
      </c>
      <c r="Z749" s="16">
        <v>0.229099180868063</v>
      </c>
      <c r="AA749" s="16">
        <v>172235.087719298</v>
      </c>
      <c r="AB749" s="16">
        <v>129091.315789473</v>
      </c>
      <c r="AC749" s="16">
        <v>43143.771929824499</v>
      </c>
      <c r="AD749" s="16">
        <v>0.25049351152036098</v>
      </c>
      <c r="AE749" s="16">
        <v>101563.15444144999</v>
      </c>
      <c r="AF749" s="16">
        <v>68205.407280459898</v>
      </c>
      <c r="AG749" s="16">
        <v>33357.747160990599</v>
      </c>
      <c r="AH749" s="16">
        <v>0.32844339410726803</v>
      </c>
      <c r="AI749" s="16">
        <v>339072.84412652202</v>
      </c>
      <c r="AJ749" s="16">
        <v>-154695.72995712899</v>
      </c>
      <c r="AK749" s="16">
        <v>101563.15444144999</v>
      </c>
      <c r="AL749" s="16">
        <v>101563.15444144999</v>
      </c>
      <c r="AM749" s="16">
        <v>101563.15444144999</v>
      </c>
      <c r="AN749" s="16">
        <v>101563.15444144999</v>
      </c>
      <c r="AO749" s="16">
        <v>101563.15444144999</v>
      </c>
      <c r="AP749" s="16">
        <v>101563.15444144999</v>
      </c>
      <c r="AQ749" s="16">
        <v>101563.15444144999</v>
      </c>
      <c r="AR749" s="16">
        <v>101563.15444144999</v>
      </c>
      <c r="AS749" s="16">
        <v>101563.15444144999</v>
      </c>
      <c r="AT749" s="16">
        <v>101563.15444144999</v>
      </c>
      <c r="AU749" s="16">
        <v>172235.087719298</v>
      </c>
      <c r="AV749" s="16">
        <v>172235.087719298</v>
      </c>
      <c r="AW749" s="16">
        <v>172235.087719298</v>
      </c>
      <c r="AX749" s="16">
        <v>172235.087719298</v>
      </c>
      <c r="AY749" s="16">
        <v>172235.087719298</v>
      </c>
      <c r="AZ749" s="16">
        <v>172235.087719298</v>
      </c>
      <c r="BA749" s="16">
        <v>172235.087719298</v>
      </c>
      <c r="BB749" s="16">
        <v>172235.087719298</v>
      </c>
      <c r="BC749" s="16">
        <v>172235.087719298</v>
      </c>
      <c r="BD749" s="16">
        <v>172235.087719298</v>
      </c>
    </row>
    <row r="750" spans="1:56" x14ac:dyDescent="0.25">
      <c r="A750" s="16" t="s">
        <v>784</v>
      </c>
      <c r="B750" s="16">
        <v>14117</v>
      </c>
      <c r="C750" s="16">
        <v>0</v>
      </c>
      <c r="D750" s="16">
        <v>0</v>
      </c>
      <c r="E750" s="16">
        <v>0</v>
      </c>
      <c r="F750" s="16">
        <v>0</v>
      </c>
      <c r="G750" s="16">
        <v>0</v>
      </c>
      <c r="H750" s="16">
        <v>0</v>
      </c>
      <c r="I750" s="16">
        <v>0</v>
      </c>
      <c r="J750" s="16">
        <v>0</v>
      </c>
      <c r="K750" s="16">
        <v>0</v>
      </c>
      <c r="L750" s="16">
        <v>0</v>
      </c>
      <c r="M750" s="16" t="s">
        <v>797</v>
      </c>
      <c r="N750" s="16" t="s">
        <v>806</v>
      </c>
      <c r="O750" s="16" t="s">
        <v>3</v>
      </c>
      <c r="P750" s="16">
        <v>14117</v>
      </c>
      <c r="Q750" s="16">
        <v>800000</v>
      </c>
      <c r="R750" s="16">
        <v>28133.477118120001</v>
      </c>
      <c r="S750" s="16">
        <v>533220.438596491</v>
      </c>
      <c r="T750" s="16">
        <v>533220.438596491</v>
      </c>
      <c r="U750" s="16">
        <v>0</v>
      </c>
      <c r="V750" s="16">
        <v>0</v>
      </c>
      <c r="W750" s="16">
        <v>2019888.9817081499</v>
      </c>
      <c r="X750" s="16">
        <v>2019888.9817081499</v>
      </c>
      <c r="Y750" s="16">
        <v>0</v>
      </c>
      <c r="Z750" s="16">
        <v>0</v>
      </c>
      <c r="AA750" s="16">
        <v>5669.3859649122796</v>
      </c>
      <c r="AB750" s="16">
        <v>5669.3859649122796</v>
      </c>
      <c r="AC750" s="16">
        <v>0</v>
      </c>
      <c r="AD750" s="16">
        <v>0</v>
      </c>
      <c r="AE750" s="16">
        <v>8693.0124661447499</v>
      </c>
      <c r="AF750" s="16">
        <v>8693.0124661447499</v>
      </c>
      <c r="AG750" s="16">
        <v>0</v>
      </c>
      <c r="AH750" s="16">
        <v>0</v>
      </c>
      <c r="AI750" s="16">
        <v>-137693.47711812</v>
      </c>
      <c r="AJ750" s="16">
        <v>-137693.47711812</v>
      </c>
      <c r="AK750" s="16">
        <v>8693.0124661447499</v>
      </c>
      <c r="AL750" s="16">
        <v>8693.0124661447499</v>
      </c>
      <c r="AM750" s="16">
        <v>8693.0124661447499</v>
      </c>
      <c r="AN750" s="16">
        <v>8693.0124661447499</v>
      </c>
      <c r="AO750" s="16">
        <v>8693.0124661447499</v>
      </c>
      <c r="AP750" s="16">
        <v>8693.0124661447499</v>
      </c>
      <c r="AQ750" s="16">
        <v>8693.0124661447499</v>
      </c>
      <c r="AR750" s="16">
        <v>8693.0124661447499</v>
      </c>
      <c r="AS750" s="16">
        <v>8693.0124661447499</v>
      </c>
      <c r="AT750" s="16">
        <v>8693.0124661447499</v>
      </c>
      <c r="AU750" s="16">
        <v>5669.3859649122796</v>
      </c>
      <c r="AV750" s="16">
        <v>5669.3859649122796</v>
      </c>
      <c r="AW750" s="16">
        <v>5669.3859649122796</v>
      </c>
      <c r="AX750" s="16">
        <v>5669.3859649122796</v>
      </c>
      <c r="AY750" s="16">
        <v>5669.3859649122796</v>
      </c>
      <c r="AZ750" s="16">
        <v>5669.3859649122796</v>
      </c>
      <c r="BA750" s="16">
        <v>5669.3859649122796</v>
      </c>
      <c r="BB750" s="16">
        <v>5669.3859649122796</v>
      </c>
      <c r="BC750" s="16">
        <v>5669.3859649122796</v>
      </c>
      <c r="BD750" s="16">
        <v>5669.3859649122796</v>
      </c>
    </row>
    <row r="751" spans="1:56" x14ac:dyDescent="0.25">
      <c r="A751" s="16" t="s">
        <v>381</v>
      </c>
      <c r="B751" s="16">
        <v>14119</v>
      </c>
      <c r="C751" s="16">
        <v>0</v>
      </c>
      <c r="D751" s="16">
        <v>0</v>
      </c>
      <c r="E751" s="16">
        <v>0</v>
      </c>
      <c r="F751" s="16">
        <v>0</v>
      </c>
      <c r="G751" s="16">
        <v>0</v>
      </c>
      <c r="H751" s="16">
        <v>0</v>
      </c>
      <c r="I751" s="16">
        <v>0</v>
      </c>
      <c r="J751" s="16">
        <v>0</v>
      </c>
      <c r="K751" s="16">
        <v>0</v>
      </c>
      <c r="L751" s="16">
        <v>0</v>
      </c>
      <c r="M751" s="16" t="s">
        <v>797</v>
      </c>
      <c r="N751" s="16" t="s">
        <v>806</v>
      </c>
      <c r="O751" s="16" t="s">
        <v>3</v>
      </c>
      <c r="P751" s="16">
        <v>14119</v>
      </c>
      <c r="Q751" s="16">
        <v>800000</v>
      </c>
      <c r="R751" s="16">
        <v>28133.477118120001</v>
      </c>
      <c r="S751" s="16">
        <v>7957359.1228070101</v>
      </c>
      <c r="T751" s="16">
        <v>5578103.3771929797</v>
      </c>
      <c r="U751" s="16">
        <v>2379255.7456140299</v>
      </c>
      <c r="V751" s="16">
        <v>0.29900067458244001</v>
      </c>
      <c r="W751" s="16">
        <v>5297357.2119671796</v>
      </c>
      <c r="X751" s="16">
        <v>2892390.8136477801</v>
      </c>
      <c r="Y751" s="16">
        <v>2404966.3983193901</v>
      </c>
      <c r="Z751" s="16">
        <v>0.45399362400677201</v>
      </c>
      <c r="AA751" s="16">
        <v>183436.14035087699</v>
      </c>
      <c r="AB751" s="16">
        <v>95155.8771929824</v>
      </c>
      <c r="AC751" s="16">
        <v>88280.263157894704</v>
      </c>
      <c r="AD751" s="16">
        <v>0.48125883475869002</v>
      </c>
      <c r="AE751" s="16">
        <v>455676.60133806802</v>
      </c>
      <c r="AF751" s="16">
        <v>228032.54230711999</v>
      </c>
      <c r="AG751" s="16">
        <v>227644.059030948</v>
      </c>
      <c r="AH751" s="16">
        <v>0.49957372918092402</v>
      </c>
      <c r="AI751" s="16">
        <v>2267272.9212012701</v>
      </c>
      <c r="AJ751" s="16">
        <v>89950.5819128281</v>
      </c>
      <c r="AK751" s="16">
        <v>455676.60133806802</v>
      </c>
      <c r="AL751" s="16">
        <v>455676.60133806802</v>
      </c>
      <c r="AM751" s="16">
        <v>455676.60133806802</v>
      </c>
      <c r="AN751" s="16">
        <v>455676.60133806802</v>
      </c>
      <c r="AO751" s="16">
        <v>455676.60133806802</v>
      </c>
      <c r="AP751" s="16">
        <v>455676.60133806802</v>
      </c>
      <c r="AQ751" s="16">
        <v>455676.60133806802</v>
      </c>
      <c r="AR751" s="16">
        <v>455676.60133806802</v>
      </c>
      <c r="AS751" s="16">
        <v>455676.60133806802</v>
      </c>
      <c r="AT751" s="16">
        <v>455676.60133806802</v>
      </c>
      <c r="AU751" s="16">
        <v>183436.14035087699</v>
      </c>
      <c r="AV751" s="16">
        <v>183436.14035087699</v>
      </c>
      <c r="AW751" s="16">
        <v>183436.14035087699</v>
      </c>
      <c r="AX751" s="16">
        <v>183436.14035087699</v>
      </c>
      <c r="AY751" s="16">
        <v>183436.14035087699</v>
      </c>
      <c r="AZ751" s="16">
        <v>183436.14035087699</v>
      </c>
      <c r="BA751" s="16">
        <v>183436.14035087699</v>
      </c>
      <c r="BB751" s="16">
        <v>183436.14035087699</v>
      </c>
      <c r="BC751" s="16">
        <v>183436.14035087699</v>
      </c>
      <c r="BD751" s="16">
        <v>183436.14035087699</v>
      </c>
    </row>
    <row r="752" spans="1:56" x14ac:dyDescent="0.25">
      <c r="A752" s="16" t="s">
        <v>495</v>
      </c>
      <c r="B752" s="16">
        <v>14120</v>
      </c>
      <c r="C752" s="16">
        <v>0</v>
      </c>
      <c r="D752" s="16">
        <v>0</v>
      </c>
      <c r="E752" s="16">
        <v>0</v>
      </c>
      <c r="F752" s="16">
        <v>0</v>
      </c>
      <c r="G752" s="16">
        <v>0</v>
      </c>
      <c r="H752" s="16">
        <v>0</v>
      </c>
      <c r="I752" s="16">
        <v>0</v>
      </c>
      <c r="J752" s="16">
        <v>0</v>
      </c>
      <c r="K752" s="16">
        <v>0</v>
      </c>
      <c r="L752" s="16">
        <v>0</v>
      </c>
      <c r="M752" s="16" t="s">
        <v>797</v>
      </c>
      <c r="N752" s="16" t="s">
        <v>806</v>
      </c>
      <c r="O752" s="16" t="s">
        <v>3</v>
      </c>
      <c r="P752" s="16">
        <v>14120</v>
      </c>
      <c r="Q752" s="16">
        <v>800000</v>
      </c>
      <c r="R752" s="16">
        <v>35635.737682951898</v>
      </c>
      <c r="S752" s="16">
        <v>3313148.6842105198</v>
      </c>
      <c r="T752" s="16">
        <v>1952267.1052631501</v>
      </c>
      <c r="U752" s="16">
        <v>1360881.5789473599</v>
      </c>
      <c r="V752" s="16">
        <v>0.41075173759418698</v>
      </c>
      <c r="W752" s="16">
        <v>3423088.11004001</v>
      </c>
      <c r="X752" s="16">
        <v>1307291.8991724299</v>
      </c>
      <c r="Y752" s="16">
        <v>2115796.21086758</v>
      </c>
      <c r="Z752" s="16">
        <v>0.618095749467241</v>
      </c>
      <c r="AA752" s="16">
        <v>288001.27192982403</v>
      </c>
      <c r="AB752" s="16">
        <v>228548.64035087699</v>
      </c>
      <c r="AC752" s="16">
        <v>59452.631578947301</v>
      </c>
      <c r="AD752" s="16">
        <v>0.206431836847698</v>
      </c>
      <c r="AE752" s="16">
        <v>142417.41753870301</v>
      </c>
      <c r="AF752" s="16">
        <v>49459.131009585901</v>
      </c>
      <c r="AG752" s="16">
        <v>92958.286529117293</v>
      </c>
      <c r="AH752" s="16">
        <v>0.652717119406093</v>
      </c>
      <c r="AI752" s="16">
        <v>1752823.47318463</v>
      </c>
      <c r="AJ752" s="16">
        <v>-270014.451153834</v>
      </c>
      <c r="AK752" s="16">
        <v>142417.41753870301</v>
      </c>
      <c r="AL752" s="16">
        <v>142417.41753870301</v>
      </c>
      <c r="AM752" s="16">
        <v>142417.41753870301</v>
      </c>
      <c r="AN752" s="16">
        <v>142417.41753870301</v>
      </c>
      <c r="AO752" s="16">
        <v>142417.41753870301</v>
      </c>
      <c r="AP752" s="16">
        <v>142417.41753870301</v>
      </c>
      <c r="AQ752" s="16">
        <v>142417.41753870301</v>
      </c>
      <c r="AR752" s="16">
        <v>142417.41753870301</v>
      </c>
      <c r="AS752" s="16">
        <v>142417.41753870301</v>
      </c>
      <c r="AT752" s="16">
        <v>142417.41753870301</v>
      </c>
      <c r="AU752" s="16">
        <v>288001.27192982403</v>
      </c>
      <c r="AV752" s="16">
        <v>288001.27192982403</v>
      </c>
      <c r="AW752" s="16">
        <v>288001.27192982403</v>
      </c>
      <c r="AX752" s="16">
        <v>288001.27192982403</v>
      </c>
      <c r="AY752" s="16">
        <v>288001.27192982403</v>
      </c>
      <c r="AZ752" s="16">
        <v>288001.27192982403</v>
      </c>
      <c r="BA752" s="16">
        <v>288001.27192982403</v>
      </c>
      <c r="BB752" s="16">
        <v>288001.27192982403</v>
      </c>
      <c r="BC752" s="16">
        <v>288001.27192982403</v>
      </c>
      <c r="BD752" s="16">
        <v>288001.27192982403</v>
      </c>
    </row>
    <row r="753" spans="1:56" x14ac:dyDescent="0.25">
      <c r="A753" s="16" t="s">
        <v>785</v>
      </c>
      <c r="B753" s="16">
        <v>14122</v>
      </c>
      <c r="C753" s="16">
        <v>0</v>
      </c>
      <c r="D753" s="16">
        <v>0</v>
      </c>
      <c r="E753" s="16">
        <v>0</v>
      </c>
      <c r="F753" s="16">
        <v>0</v>
      </c>
      <c r="G753" s="16">
        <v>0</v>
      </c>
      <c r="H753" s="16">
        <v>0</v>
      </c>
      <c r="I753" s="16">
        <v>0</v>
      </c>
      <c r="J753" s="16">
        <v>0</v>
      </c>
      <c r="K753" s="16">
        <v>0</v>
      </c>
      <c r="L753" s="16">
        <v>0</v>
      </c>
      <c r="M753" s="16" t="s">
        <v>797</v>
      </c>
      <c r="N753" s="16" t="s">
        <v>806</v>
      </c>
      <c r="O753" s="16" t="s">
        <v>3</v>
      </c>
      <c r="P753" s="16">
        <v>14122</v>
      </c>
      <c r="Q753" s="16">
        <v>800000</v>
      </c>
      <c r="R753" s="16">
        <v>48764.693671407898</v>
      </c>
      <c r="S753" s="16">
        <v>2224333.46491228</v>
      </c>
      <c r="T753" s="16">
        <v>851374.78070175403</v>
      </c>
      <c r="U753" s="16">
        <v>1372958.68421052</v>
      </c>
      <c r="V753" s="16">
        <v>0.61724498860815802</v>
      </c>
      <c r="W753" s="16">
        <v>1185165.9966209701</v>
      </c>
      <c r="X753" s="16">
        <v>413051.93649482902</v>
      </c>
      <c r="Y753" s="16">
        <v>772114.06012614304</v>
      </c>
      <c r="Z753" s="16">
        <v>0.65148178595025297</v>
      </c>
      <c r="AA753" s="16">
        <v>1634.69298245614</v>
      </c>
      <c r="AB753" s="16">
        <v>1634.69298245614</v>
      </c>
      <c r="AC753" s="16">
        <v>0</v>
      </c>
      <c r="AD753" s="16">
        <v>0</v>
      </c>
      <c r="AE753" s="16">
        <v>29.8983369885479</v>
      </c>
      <c r="AF753" s="16">
        <v>29.8983369885479</v>
      </c>
      <c r="AG753" s="16">
        <v>0</v>
      </c>
      <c r="AH753" s="16">
        <v>0</v>
      </c>
      <c r="AI753" s="16">
        <v>273281.36645473499</v>
      </c>
      <c r="AJ753" s="16">
        <v>-498832.69367140799</v>
      </c>
      <c r="AK753" s="16">
        <v>29.8983369885479</v>
      </c>
      <c r="AL753" s="16">
        <v>29.8983369885479</v>
      </c>
      <c r="AM753" s="16">
        <v>29.8983369885479</v>
      </c>
      <c r="AN753" s="16">
        <v>29.8983369885479</v>
      </c>
      <c r="AO753" s="16">
        <v>29.8983369885479</v>
      </c>
      <c r="AP753" s="16">
        <v>29.8983369885479</v>
      </c>
      <c r="AQ753" s="16">
        <v>29.8983369885479</v>
      </c>
      <c r="AR753" s="16">
        <v>29.8983369885479</v>
      </c>
      <c r="AS753" s="16">
        <v>29.8983369885479</v>
      </c>
      <c r="AT753" s="16">
        <v>29.8983369885479</v>
      </c>
      <c r="AU753" s="16">
        <v>1634.69298245614</v>
      </c>
      <c r="AV753" s="16">
        <v>1634.69298245614</v>
      </c>
      <c r="AW753" s="16">
        <v>1634.69298245614</v>
      </c>
      <c r="AX753" s="16">
        <v>1634.69298245614</v>
      </c>
      <c r="AY753" s="16">
        <v>1634.69298245614</v>
      </c>
      <c r="AZ753" s="16">
        <v>1634.69298245614</v>
      </c>
      <c r="BA753" s="16">
        <v>1634.69298245614</v>
      </c>
      <c r="BB753" s="16">
        <v>1634.69298245614</v>
      </c>
      <c r="BC753" s="16">
        <v>1634.69298245614</v>
      </c>
      <c r="BD753" s="16">
        <v>1634.69298245614</v>
      </c>
    </row>
    <row r="754" spans="1:56" x14ac:dyDescent="0.25">
      <c r="A754" s="16" t="s">
        <v>860</v>
      </c>
      <c r="B754" s="16">
        <v>14124</v>
      </c>
      <c r="C754" s="16">
        <v>0</v>
      </c>
      <c r="D754" s="16">
        <v>0</v>
      </c>
      <c r="E754" s="16">
        <v>0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 t="s">
        <v>797</v>
      </c>
      <c r="N754" s="16" t="s">
        <v>806</v>
      </c>
      <c r="O754" s="16" t="s">
        <v>3</v>
      </c>
      <c r="P754" s="16">
        <v>14124</v>
      </c>
      <c r="Q754" s="16">
        <v>800000</v>
      </c>
      <c r="R754" s="16">
        <v>39386.867965367899</v>
      </c>
      <c r="S754" s="16">
        <v>27880.4824561403</v>
      </c>
      <c r="T754" s="16">
        <v>27880.4824561403</v>
      </c>
      <c r="U754" s="16">
        <v>0</v>
      </c>
      <c r="V754" s="16">
        <v>0</v>
      </c>
      <c r="W754" s="16">
        <v>8027.8145721567098</v>
      </c>
      <c r="X754" s="16">
        <v>8027.8145721567098</v>
      </c>
      <c r="Y754" s="16">
        <v>0</v>
      </c>
      <c r="Z754" s="16">
        <v>0</v>
      </c>
      <c r="AA754" s="16">
        <v>0</v>
      </c>
      <c r="AB754" s="16">
        <v>0</v>
      </c>
      <c r="AC754" s="16">
        <v>0</v>
      </c>
      <c r="AD754" s="16">
        <v>0</v>
      </c>
      <c r="AE754" s="16">
        <v>0</v>
      </c>
      <c r="AF754" s="16">
        <v>0</v>
      </c>
      <c r="AG754" s="16">
        <v>0</v>
      </c>
      <c r="AH754" s="16">
        <v>0</v>
      </c>
      <c r="AI754" s="16">
        <v>-397929.86796536797</v>
      </c>
      <c r="AJ754" s="16">
        <v>-397929.86796536797</v>
      </c>
      <c r="AK754" s="16">
        <v>0</v>
      </c>
      <c r="AL754" s="16">
        <v>0</v>
      </c>
      <c r="AM754" s="16">
        <v>0</v>
      </c>
      <c r="AN754" s="16">
        <v>0</v>
      </c>
      <c r="AO754" s="16">
        <v>0</v>
      </c>
      <c r="AP754" s="16">
        <v>0</v>
      </c>
      <c r="AQ754" s="16">
        <v>0</v>
      </c>
      <c r="AR754" s="16">
        <v>0</v>
      </c>
      <c r="AS754" s="16">
        <v>0</v>
      </c>
      <c r="AT754" s="16">
        <v>0</v>
      </c>
      <c r="AU754" s="16">
        <v>0</v>
      </c>
      <c r="AV754" s="16">
        <v>0</v>
      </c>
      <c r="AW754" s="16">
        <v>0</v>
      </c>
      <c r="AX754" s="16">
        <v>0</v>
      </c>
      <c r="AY754" s="16">
        <v>0</v>
      </c>
      <c r="AZ754" s="16">
        <v>0</v>
      </c>
      <c r="BA754" s="16">
        <v>0</v>
      </c>
      <c r="BB754" s="16">
        <v>0</v>
      </c>
      <c r="BC754" s="16">
        <v>0</v>
      </c>
      <c r="BD754" s="16">
        <v>0</v>
      </c>
    </row>
    <row r="755" spans="1:56" x14ac:dyDescent="0.25">
      <c r="A755" s="16" t="s">
        <v>861</v>
      </c>
      <c r="B755" s="16">
        <v>14196</v>
      </c>
      <c r="C755" s="16">
        <v>0</v>
      </c>
      <c r="D755" s="16">
        <v>0</v>
      </c>
      <c r="E755" s="16">
        <v>0</v>
      </c>
      <c r="F755" s="16">
        <v>0</v>
      </c>
      <c r="G755" s="16">
        <v>0</v>
      </c>
      <c r="H755" s="16">
        <v>0</v>
      </c>
      <c r="I755" s="16">
        <v>0</v>
      </c>
      <c r="J755" s="16">
        <v>0</v>
      </c>
      <c r="K755" s="16">
        <v>0</v>
      </c>
      <c r="L755" s="16">
        <v>0</v>
      </c>
      <c r="M755" s="16" t="s">
        <v>797</v>
      </c>
      <c r="N755" s="16" t="s">
        <v>806</v>
      </c>
      <c r="O755" s="16" t="s">
        <v>3</v>
      </c>
      <c r="P755" s="16">
        <v>14196</v>
      </c>
      <c r="Q755" s="16">
        <v>800000</v>
      </c>
      <c r="R755" s="16">
        <v>28133.477118120001</v>
      </c>
      <c r="S755" s="16">
        <v>1253.28947368421</v>
      </c>
      <c r="T755" s="16">
        <v>1253.28947368421</v>
      </c>
      <c r="U755" s="16">
        <v>0</v>
      </c>
      <c r="V755" s="16">
        <v>0</v>
      </c>
      <c r="W755" s="16">
        <v>15868.2149047203</v>
      </c>
      <c r="X755" s="16">
        <v>15868.2149047203</v>
      </c>
      <c r="Y755" s="16">
        <v>0</v>
      </c>
      <c r="Z755" s="16">
        <v>0</v>
      </c>
      <c r="AA755" s="16">
        <v>0</v>
      </c>
      <c r="AB755" s="16">
        <v>0</v>
      </c>
      <c r="AC755" s="16">
        <v>0</v>
      </c>
      <c r="AD755" s="16">
        <v>0</v>
      </c>
      <c r="AE755" s="16">
        <v>0</v>
      </c>
      <c r="AF755" s="16">
        <v>0</v>
      </c>
      <c r="AG755" s="16">
        <v>0</v>
      </c>
      <c r="AH755" s="16">
        <v>0</v>
      </c>
      <c r="AI755" s="16">
        <v>-137693.47711812</v>
      </c>
      <c r="AJ755" s="16">
        <v>-137693.47711812</v>
      </c>
      <c r="AK755" s="16">
        <v>0</v>
      </c>
      <c r="AL755" s="16">
        <v>0</v>
      </c>
      <c r="AM755" s="16">
        <v>0</v>
      </c>
      <c r="AN755" s="16">
        <v>0</v>
      </c>
      <c r="AO755" s="16">
        <v>0</v>
      </c>
      <c r="AP755" s="16">
        <v>0</v>
      </c>
      <c r="AQ755" s="16">
        <v>0</v>
      </c>
      <c r="AR755" s="16">
        <v>0</v>
      </c>
      <c r="AS755" s="16">
        <v>0</v>
      </c>
      <c r="AT755" s="16">
        <v>0</v>
      </c>
      <c r="AU755" s="16">
        <v>0</v>
      </c>
      <c r="AV755" s="16">
        <v>0</v>
      </c>
      <c r="AW755" s="16">
        <v>0</v>
      </c>
      <c r="AX755" s="16">
        <v>0</v>
      </c>
      <c r="AY755" s="16">
        <v>0</v>
      </c>
      <c r="AZ755" s="16">
        <v>0</v>
      </c>
      <c r="BA755" s="16">
        <v>0</v>
      </c>
      <c r="BB755" s="16">
        <v>0</v>
      </c>
      <c r="BC755" s="16">
        <v>0</v>
      </c>
      <c r="BD755" s="16">
        <v>0</v>
      </c>
    </row>
    <row r="756" spans="1:56" x14ac:dyDescent="0.25">
      <c r="A756" s="16" t="s">
        <v>788</v>
      </c>
      <c r="B756" s="16">
        <v>14197</v>
      </c>
      <c r="C756" s="16">
        <v>0</v>
      </c>
      <c r="D756" s="16">
        <v>0</v>
      </c>
      <c r="E756" s="16">
        <v>0</v>
      </c>
      <c r="F756" s="16">
        <v>0</v>
      </c>
      <c r="G756" s="16">
        <v>0</v>
      </c>
      <c r="H756" s="16">
        <v>0</v>
      </c>
      <c r="I756" s="16">
        <v>0</v>
      </c>
      <c r="J756" s="16">
        <v>0</v>
      </c>
      <c r="K756" s="16">
        <v>0</v>
      </c>
      <c r="L756" s="16">
        <v>0</v>
      </c>
      <c r="M756" s="16" t="s">
        <v>797</v>
      </c>
      <c r="N756" s="16" t="s">
        <v>806</v>
      </c>
      <c r="O756" s="16" t="s">
        <v>3</v>
      </c>
      <c r="P756" s="16">
        <v>14197</v>
      </c>
      <c r="Q756" s="16">
        <v>800000</v>
      </c>
      <c r="R756" s="16">
        <v>28133.477118120001</v>
      </c>
      <c r="S756" s="16">
        <v>211010.83333333299</v>
      </c>
      <c r="T756" s="16">
        <v>211010.83333333299</v>
      </c>
      <c r="U756" s="16">
        <v>0</v>
      </c>
      <c r="V756" s="16">
        <v>0</v>
      </c>
      <c r="W756" s="16">
        <v>257710.79881379701</v>
      </c>
      <c r="X756" s="16">
        <v>257710.79881379701</v>
      </c>
      <c r="Y756" s="16">
        <v>0</v>
      </c>
      <c r="Z756" s="16">
        <v>0</v>
      </c>
      <c r="AA756" s="16">
        <v>3122.2807017543801</v>
      </c>
      <c r="AB756" s="16">
        <v>3122.2807017543801</v>
      </c>
      <c r="AC756" s="16">
        <v>0</v>
      </c>
      <c r="AD756" s="16">
        <v>0</v>
      </c>
      <c r="AE756" s="16">
        <v>60.720321289903303</v>
      </c>
      <c r="AF756" s="16">
        <v>60.720321289903303</v>
      </c>
      <c r="AG756" s="16">
        <v>0</v>
      </c>
      <c r="AH756" s="16">
        <v>0</v>
      </c>
      <c r="AI756" s="16">
        <v>-137693.47711812</v>
      </c>
      <c r="AJ756" s="16">
        <v>-137693.47711812</v>
      </c>
      <c r="AK756" s="16">
        <v>60.720321289903303</v>
      </c>
      <c r="AL756" s="16">
        <v>60.720321289903303</v>
      </c>
      <c r="AM756" s="16">
        <v>60.720321289903303</v>
      </c>
      <c r="AN756" s="16">
        <v>60.720321289903303</v>
      </c>
      <c r="AO756" s="16">
        <v>60.720321289903303</v>
      </c>
      <c r="AP756" s="16">
        <v>60.720321289903303</v>
      </c>
      <c r="AQ756" s="16">
        <v>60.720321289903303</v>
      </c>
      <c r="AR756" s="16">
        <v>60.720321289903303</v>
      </c>
      <c r="AS756" s="16">
        <v>60.720321289903303</v>
      </c>
      <c r="AT756" s="16">
        <v>60.720321289903303</v>
      </c>
      <c r="AU756" s="16">
        <v>3122.2807017543801</v>
      </c>
      <c r="AV756" s="16">
        <v>3122.2807017543801</v>
      </c>
      <c r="AW756" s="16">
        <v>3122.2807017543801</v>
      </c>
      <c r="AX756" s="16">
        <v>3122.2807017543801</v>
      </c>
      <c r="AY756" s="16">
        <v>3122.2807017543801</v>
      </c>
      <c r="AZ756" s="16">
        <v>3122.2807017543801</v>
      </c>
      <c r="BA756" s="16">
        <v>3122.2807017543801</v>
      </c>
      <c r="BB756" s="16">
        <v>3122.2807017543801</v>
      </c>
      <c r="BC756" s="16">
        <v>3122.2807017543801</v>
      </c>
      <c r="BD756" s="16">
        <v>3122.2807017543801</v>
      </c>
    </row>
    <row r="757" spans="1:56" x14ac:dyDescent="0.25">
      <c r="A757" s="16" t="s">
        <v>789</v>
      </c>
      <c r="B757" s="16">
        <v>14198</v>
      </c>
      <c r="C757" s="16">
        <v>0</v>
      </c>
      <c r="D757" s="16">
        <v>0</v>
      </c>
      <c r="E757" s="16">
        <v>0</v>
      </c>
      <c r="F757" s="16">
        <v>0</v>
      </c>
      <c r="G757" s="16">
        <v>0</v>
      </c>
      <c r="H757" s="16">
        <v>0</v>
      </c>
      <c r="I757" s="16">
        <v>0</v>
      </c>
      <c r="J757" s="16">
        <v>0</v>
      </c>
      <c r="K757" s="16">
        <v>0</v>
      </c>
      <c r="L757" s="16">
        <v>0</v>
      </c>
      <c r="M757" s="16" t="s">
        <v>797</v>
      </c>
      <c r="N757" s="16" t="s">
        <v>806</v>
      </c>
      <c r="O757" s="16" t="s">
        <v>3</v>
      </c>
      <c r="P757" s="16">
        <v>14198</v>
      </c>
      <c r="Q757" s="16">
        <v>800000</v>
      </c>
      <c r="R757" s="16">
        <v>28133.477118120001</v>
      </c>
      <c r="S757" s="16">
        <v>1343113.0263157899</v>
      </c>
      <c r="T757" s="16">
        <v>1343113.0263157899</v>
      </c>
      <c r="U757" s="16">
        <v>0</v>
      </c>
      <c r="V757" s="16">
        <v>0</v>
      </c>
      <c r="W757" s="16">
        <v>5514252.7915613996</v>
      </c>
      <c r="X757" s="16">
        <v>5514252.7915613996</v>
      </c>
      <c r="Y757" s="16">
        <v>0</v>
      </c>
      <c r="Z757" s="16">
        <v>0</v>
      </c>
      <c r="AA757" s="16">
        <v>67394.912280701697</v>
      </c>
      <c r="AB757" s="16">
        <v>67394.912280701697</v>
      </c>
      <c r="AC757" s="16">
        <v>0</v>
      </c>
      <c r="AD757" s="16">
        <v>0</v>
      </c>
      <c r="AE757" s="16">
        <v>35157.325280736703</v>
      </c>
      <c r="AF757" s="16">
        <v>35157.325280736703</v>
      </c>
      <c r="AG757" s="16">
        <v>0</v>
      </c>
      <c r="AH757" s="16">
        <v>0</v>
      </c>
      <c r="AI757" s="16">
        <v>-137770.47711812</v>
      </c>
      <c r="AJ757" s="16">
        <v>-137770.47711812</v>
      </c>
      <c r="AK757" s="16">
        <v>35157.325280736703</v>
      </c>
      <c r="AL757" s="16">
        <v>35157.325280736703</v>
      </c>
      <c r="AM757" s="16">
        <v>35157.325280736703</v>
      </c>
      <c r="AN757" s="16">
        <v>35157.325280736703</v>
      </c>
      <c r="AO757" s="16">
        <v>35157.325280736703</v>
      </c>
      <c r="AP757" s="16">
        <v>35157.325280736703</v>
      </c>
      <c r="AQ757" s="16">
        <v>35157.325280736703</v>
      </c>
      <c r="AR757" s="16">
        <v>35157.325280736703</v>
      </c>
      <c r="AS757" s="16">
        <v>35157.325280736703</v>
      </c>
      <c r="AT757" s="16">
        <v>35157.325280736703</v>
      </c>
      <c r="AU757" s="16">
        <v>67394.912280701697</v>
      </c>
      <c r="AV757" s="16">
        <v>67394.912280701697</v>
      </c>
      <c r="AW757" s="16">
        <v>67394.912280701697</v>
      </c>
      <c r="AX757" s="16">
        <v>67394.912280701697</v>
      </c>
      <c r="AY757" s="16">
        <v>67394.912280701697</v>
      </c>
      <c r="AZ757" s="16">
        <v>67394.912280701697</v>
      </c>
      <c r="BA757" s="16">
        <v>67394.912280701697</v>
      </c>
      <c r="BB757" s="16">
        <v>67394.912280701697</v>
      </c>
      <c r="BC757" s="16">
        <v>67394.912280701697</v>
      </c>
      <c r="BD757" s="16">
        <v>67394.912280701697</v>
      </c>
    </row>
    <row r="758" spans="1:56" x14ac:dyDescent="0.25">
      <c r="A758" s="16" t="s">
        <v>790</v>
      </c>
      <c r="B758" s="16">
        <v>14199</v>
      </c>
      <c r="C758" s="16">
        <v>0</v>
      </c>
      <c r="D758" s="16">
        <v>0</v>
      </c>
      <c r="E758" s="16">
        <v>0</v>
      </c>
      <c r="F758" s="16">
        <v>0</v>
      </c>
      <c r="G758" s="16">
        <v>0</v>
      </c>
      <c r="H758" s="16">
        <v>0</v>
      </c>
      <c r="I758" s="16">
        <v>0</v>
      </c>
      <c r="J758" s="16">
        <v>0</v>
      </c>
      <c r="K758" s="16">
        <v>0</v>
      </c>
      <c r="L758" s="16">
        <v>0</v>
      </c>
      <c r="M758" s="16" t="s">
        <v>797</v>
      </c>
      <c r="N758" s="16" t="s">
        <v>806</v>
      </c>
      <c r="O758" s="16" t="s">
        <v>3</v>
      </c>
      <c r="P758" s="16">
        <v>14199</v>
      </c>
      <c r="Q758" s="16">
        <v>800000</v>
      </c>
      <c r="R758" s="16">
        <v>28133.477118120001</v>
      </c>
      <c r="S758" s="16">
        <v>215117.23684210499</v>
      </c>
      <c r="T758" s="16">
        <v>214888.28947368401</v>
      </c>
      <c r="U758" s="16">
        <v>228.94736842103799</v>
      </c>
      <c r="V758" s="16">
        <v>1.06429113622858E-3</v>
      </c>
      <c r="W758" s="16">
        <v>2373268.0986448498</v>
      </c>
      <c r="X758" s="16">
        <v>2221660.9853750202</v>
      </c>
      <c r="Y758" s="16">
        <v>151607.11326982401</v>
      </c>
      <c r="Z758" s="16">
        <v>6.3881157529734098E-2</v>
      </c>
      <c r="AA758" s="16">
        <v>84810.394736842107</v>
      </c>
      <c r="AB758" s="16">
        <v>84810.394736842107</v>
      </c>
      <c r="AC758" s="16">
        <v>0</v>
      </c>
      <c r="AD758" s="16">
        <v>0</v>
      </c>
      <c r="AE758" s="16">
        <v>828382.253124187</v>
      </c>
      <c r="AF758" s="16">
        <v>828382.253124187</v>
      </c>
      <c r="AG758" s="16">
        <v>0</v>
      </c>
      <c r="AH758" s="16">
        <v>0</v>
      </c>
      <c r="AI758" s="16">
        <v>13913.636151704401</v>
      </c>
      <c r="AJ758" s="16">
        <v>-137693.47711812</v>
      </c>
      <c r="AK758" s="16">
        <v>828382.253124187</v>
      </c>
      <c r="AL758" s="16">
        <v>828382.253124187</v>
      </c>
      <c r="AM758" s="16">
        <v>828382.253124187</v>
      </c>
      <c r="AN758" s="16">
        <v>828382.253124187</v>
      </c>
      <c r="AO758" s="16">
        <v>828382.253124187</v>
      </c>
      <c r="AP758" s="16">
        <v>828382.253124187</v>
      </c>
      <c r="AQ758" s="16">
        <v>828382.253124187</v>
      </c>
      <c r="AR758" s="16">
        <v>828382.253124187</v>
      </c>
      <c r="AS758" s="16">
        <v>828382.253124187</v>
      </c>
      <c r="AT758" s="16">
        <v>828382.253124187</v>
      </c>
      <c r="AU758" s="16">
        <v>84810.394736842107</v>
      </c>
      <c r="AV758" s="16">
        <v>84810.394736842107</v>
      </c>
      <c r="AW758" s="16">
        <v>84810.394736842107</v>
      </c>
      <c r="AX758" s="16">
        <v>84810.394736842107</v>
      </c>
      <c r="AY758" s="16">
        <v>84810.394736842107</v>
      </c>
      <c r="AZ758" s="16">
        <v>84810.394736842107</v>
      </c>
      <c r="BA758" s="16">
        <v>84810.394736842107</v>
      </c>
      <c r="BB758" s="16">
        <v>84810.394736842107</v>
      </c>
      <c r="BC758" s="16">
        <v>84810.394736842107</v>
      </c>
      <c r="BD758" s="16">
        <v>84810.394736842107</v>
      </c>
    </row>
    <row r="759" spans="1:56" x14ac:dyDescent="0.25">
      <c r="A759" s="16" t="s">
        <v>862</v>
      </c>
      <c r="B759" s="16">
        <v>14200</v>
      </c>
      <c r="C759" s="16">
        <v>0</v>
      </c>
      <c r="D759" s="16">
        <v>0</v>
      </c>
      <c r="E759" s="16">
        <v>0</v>
      </c>
      <c r="F759" s="16">
        <v>0</v>
      </c>
      <c r="G759" s="16">
        <v>0</v>
      </c>
      <c r="H759" s="16">
        <v>0</v>
      </c>
      <c r="I759" s="16">
        <v>0</v>
      </c>
      <c r="J759" s="16">
        <v>0</v>
      </c>
      <c r="K759" s="16">
        <v>0</v>
      </c>
      <c r="L759" s="16">
        <v>0</v>
      </c>
      <c r="M759" s="16" t="s">
        <v>797</v>
      </c>
      <c r="N759" s="16" t="s">
        <v>806</v>
      </c>
      <c r="O759" s="16" t="s">
        <v>3</v>
      </c>
      <c r="P759" s="16">
        <v>14200</v>
      </c>
      <c r="Q759" s="16">
        <v>800000</v>
      </c>
      <c r="R759" s="16">
        <v>28133.477118120001</v>
      </c>
      <c r="S759" s="16">
        <v>4023.6842105263099</v>
      </c>
      <c r="T759" s="16">
        <v>4023.6842105263099</v>
      </c>
      <c r="U759" s="16">
        <v>0</v>
      </c>
      <c r="V759" s="16">
        <v>0</v>
      </c>
      <c r="W759" s="16">
        <v>74.056270162493007</v>
      </c>
      <c r="X759" s="16">
        <v>74.056270162493007</v>
      </c>
      <c r="Y759" s="16">
        <v>0</v>
      </c>
      <c r="Z759" s="16">
        <v>0</v>
      </c>
      <c r="AA759" s="16">
        <v>0</v>
      </c>
      <c r="AB759" s="16">
        <v>0</v>
      </c>
      <c r="AC759" s="16">
        <v>0</v>
      </c>
      <c r="AD759" s="16">
        <v>0</v>
      </c>
      <c r="AE759" s="16">
        <v>0</v>
      </c>
      <c r="AF759" s="16">
        <v>0</v>
      </c>
      <c r="AG759" s="16">
        <v>0</v>
      </c>
      <c r="AH759" s="16">
        <v>0</v>
      </c>
      <c r="AI759" s="16">
        <v>-137693.47711812</v>
      </c>
      <c r="AJ759" s="16">
        <v>-137693.47711812</v>
      </c>
      <c r="AK759" s="16">
        <v>0</v>
      </c>
      <c r="AL759" s="16">
        <v>0</v>
      </c>
      <c r="AM759" s="16">
        <v>0</v>
      </c>
      <c r="AN759" s="16">
        <v>0</v>
      </c>
      <c r="AO759" s="16">
        <v>0</v>
      </c>
      <c r="AP759" s="16">
        <v>0</v>
      </c>
      <c r="AQ759" s="16">
        <v>0</v>
      </c>
      <c r="AR759" s="16">
        <v>0</v>
      </c>
      <c r="AS759" s="16">
        <v>0</v>
      </c>
      <c r="AT759" s="16">
        <v>0</v>
      </c>
      <c r="AU759" s="16">
        <v>0</v>
      </c>
      <c r="AV759" s="16">
        <v>0</v>
      </c>
      <c r="AW759" s="16">
        <v>0</v>
      </c>
      <c r="AX759" s="16">
        <v>0</v>
      </c>
      <c r="AY759" s="16">
        <v>0</v>
      </c>
      <c r="AZ759" s="16">
        <v>0</v>
      </c>
      <c r="BA759" s="16">
        <v>0</v>
      </c>
      <c r="BB759" s="16">
        <v>0</v>
      </c>
      <c r="BC759" s="16">
        <v>0</v>
      </c>
      <c r="BD759" s="16">
        <v>0</v>
      </c>
    </row>
    <row r="760" spans="1:56" x14ac:dyDescent="0.25">
      <c r="A760" s="16" t="s">
        <v>863</v>
      </c>
      <c r="B760" s="16">
        <v>14202</v>
      </c>
      <c r="C760" s="16">
        <v>0</v>
      </c>
      <c r="D760" s="16">
        <v>0</v>
      </c>
      <c r="E760" s="16">
        <v>0</v>
      </c>
      <c r="F760" s="16">
        <v>0</v>
      </c>
      <c r="G760" s="16">
        <v>0</v>
      </c>
      <c r="H760" s="16">
        <v>0</v>
      </c>
      <c r="I760" s="16">
        <v>0</v>
      </c>
      <c r="J760" s="16">
        <v>0</v>
      </c>
      <c r="K760" s="16">
        <v>0</v>
      </c>
      <c r="L760" s="16">
        <v>0</v>
      </c>
      <c r="M760" s="16" t="s">
        <v>797</v>
      </c>
      <c r="N760" s="16" t="s">
        <v>806</v>
      </c>
      <c r="O760" s="16" t="s">
        <v>3</v>
      </c>
      <c r="P760" s="16">
        <v>14202</v>
      </c>
      <c r="Q760" s="16">
        <v>800000</v>
      </c>
      <c r="R760" s="16">
        <v>28133.477118120001</v>
      </c>
      <c r="S760" s="16">
        <v>20133.991228070099</v>
      </c>
      <c r="T760" s="16">
        <v>20133.991228070099</v>
      </c>
      <c r="U760" s="16">
        <v>0</v>
      </c>
      <c r="V760" s="16">
        <v>0</v>
      </c>
      <c r="W760" s="16">
        <v>4963.22073327626</v>
      </c>
      <c r="X760" s="16">
        <v>4963.22073327626</v>
      </c>
      <c r="Y760" s="16">
        <v>0</v>
      </c>
      <c r="Z760" s="16">
        <v>0</v>
      </c>
      <c r="AA760" s="16">
        <v>0</v>
      </c>
      <c r="AB760" s="16">
        <v>0</v>
      </c>
      <c r="AC760" s="16">
        <v>0</v>
      </c>
      <c r="AD760" s="16">
        <v>0</v>
      </c>
      <c r="AE760" s="16">
        <v>0</v>
      </c>
      <c r="AF760" s="16">
        <v>0</v>
      </c>
      <c r="AG760" s="16">
        <v>0</v>
      </c>
      <c r="AH760" s="16">
        <v>0</v>
      </c>
      <c r="AI760" s="16">
        <v>-137693.47711812</v>
      </c>
      <c r="AJ760" s="16">
        <v>-137693.47711812</v>
      </c>
      <c r="AK760" s="16">
        <v>0</v>
      </c>
      <c r="AL760" s="16">
        <v>0</v>
      </c>
      <c r="AM760" s="16">
        <v>0</v>
      </c>
      <c r="AN760" s="16">
        <v>0</v>
      </c>
      <c r="AO760" s="16">
        <v>0</v>
      </c>
      <c r="AP760" s="16">
        <v>0</v>
      </c>
      <c r="AQ760" s="16">
        <v>0</v>
      </c>
      <c r="AR760" s="16">
        <v>0</v>
      </c>
      <c r="AS760" s="16">
        <v>0</v>
      </c>
      <c r="AT760" s="16">
        <v>0</v>
      </c>
      <c r="AU760" s="16">
        <v>0</v>
      </c>
      <c r="AV760" s="16">
        <v>0</v>
      </c>
      <c r="AW760" s="16">
        <v>0</v>
      </c>
      <c r="AX760" s="16">
        <v>0</v>
      </c>
      <c r="AY760" s="16">
        <v>0</v>
      </c>
      <c r="AZ760" s="16">
        <v>0</v>
      </c>
      <c r="BA760" s="16">
        <v>0</v>
      </c>
      <c r="BB760" s="16">
        <v>0</v>
      </c>
      <c r="BC760" s="16">
        <v>0</v>
      </c>
      <c r="BD760" s="16">
        <v>0</v>
      </c>
    </row>
    <row r="761" spans="1:56" x14ac:dyDescent="0.25">
      <c r="A761" s="16" t="s">
        <v>864</v>
      </c>
      <c r="B761" s="16">
        <v>14207</v>
      </c>
      <c r="C761" s="16">
        <v>0</v>
      </c>
      <c r="D761" s="16">
        <v>0</v>
      </c>
      <c r="E761" s="16">
        <v>0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 t="s">
        <v>797</v>
      </c>
      <c r="N761" s="16" t="s">
        <v>806</v>
      </c>
      <c r="O761" s="16" t="s">
        <v>3</v>
      </c>
      <c r="P761" s="16">
        <v>14207</v>
      </c>
      <c r="Q761" s="16">
        <v>800000</v>
      </c>
      <c r="R761" s="16">
        <v>28133.477118120001</v>
      </c>
      <c r="S761" s="16">
        <v>3541.8421052631502</v>
      </c>
      <c r="T761" s="16">
        <v>3541.8421052631502</v>
      </c>
      <c r="U761" s="16">
        <v>0</v>
      </c>
      <c r="V761" s="16">
        <v>0</v>
      </c>
      <c r="W761" s="16">
        <v>5922.6813951580598</v>
      </c>
      <c r="X761" s="16">
        <v>5922.6813951580598</v>
      </c>
      <c r="Y761" s="16">
        <v>0</v>
      </c>
      <c r="Z761" s="16">
        <v>0</v>
      </c>
      <c r="AA761" s="16">
        <v>0</v>
      </c>
      <c r="AB761" s="16">
        <v>0</v>
      </c>
      <c r="AC761" s="16">
        <v>0</v>
      </c>
      <c r="AD761" s="16">
        <v>0</v>
      </c>
      <c r="AE761" s="16">
        <v>0</v>
      </c>
      <c r="AF761" s="16">
        <v>0</v>
      </c>
      <c r="AG761" s="16">
        <v>0</v>
      </c>
      <c r="AH761" s="16">
        <v>0</v>
      </c>
      <c r="AI761" s="16">
        <v>-137693.47711812</v>
      </c>
      <c r="AJ761" s="16">
        <v>-137693.47711812</v>
      </c>
      <c r="AK761" s="16">
        <v>0</v>
      </c>
      <c r="AL761" s="16">
        <v>0</v>
      </c>
      <c r="AM761" s="16">
        <v>0</v>
      </c>
      <c r="AN761" s="16">
        <v>0</v>
      </c>
      <c r="AO761" s="16">
        <v>0</v>
      </c>
      <c r="AP761" s="16">
        <v>0</v>
      </c>
      <c r="AQ761" s="16">
        <v>0</v>
      </c>
      <c r="AR761" s="16">
        <v>0</v>
      </c>
      <c r="AS761" s="16">
        <v>0</v>
      </c>
      <c r="AT761" s="16">
        <v>0</v>
      </c>
      <c r="AU761" s="16">
        <v>0</v>
      </c>
      <c r="AV761" s="16">
        <v>0</v>
      </c>
      <c r="AW761" s="16">
        <v>0</v>
      </c>
      <c r="AX761" s="16">
        <v>0</v>
      </c>
      <c r="AY761" s="16">
        <v>0</v>
      </c>
      <c r="AZ761" s="16">
        <v>0</v>
      </c>
      <c r="BA761" s="16">
        <v>0</v>
      </c>
      <c r="BB761" s="16">
        <v>0</v>
      </c>
      <c r="BC761" s="16">
        <v>0</v>
      </c>
      <c r="BD761" s="16">
        <v>0</v>
      </c>
    </row>
    <row r="762" spans="1:56" x14ac:dyDescent="0.25">
      <c r="A762" s="16" t="s">
        <v>865</v>
      </c>
      <c r="B762" s="16">
        <v>14208</v>
      </c>
      <c r="C762" s="16">
        <v>0</v>
      </c>
      <c r="D762" s="16">
        <v>0</v>
      </c>
      <c r="E762" s="16">
        <v>0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 t="s">
        <v>797</v>
      </c>
      <c r="N762" s="16" t="s">
        <v>806</v>
      </c>
      <c r="O762" s="16" t="s">
        <v>3</v>
      </c>
      <c r="P762" s="16">
        <v>14208</v>
      </c>
      <c r="Q762" s="16">
        <v>800000</v>
      </c>
      <c r="R762" s="16">
        <v>28133.477118120001</v>
      </c>
      <c r="S762" s="16">
        <v>5270.1754385964896</v>
      </c>
      <c r="T762" s="16">
        <v>5270.1754385964896</v>
      </c>
      <c r="U762" s="16">
        <v>0</v>
      </c>
      <c r="V762" s="16">
        <v>0</v>
      </c>
      <c r="W762" s="16">
        <v>14944.971592717</v>
      </c>
      <c r="X762" s="16">
        <v>14944.971592717</v>
      </c>
      <c r="Y762" s="16">
        <v>0</v>
      </c>
      <c r="Z762" s="16">
        <v>0</v>
      </c>
      <c r="AA762" s="16">
        <v>0</v>
      </c>
      <c r="AB762" s="16">
        <v>0</v>
      </c>
      <c r="AC762" s="16">
        <v>0</v>
      </c>
      <c r="AD762" s="16">
        <v>0</v>
      </c>
      <c r="AE762" s="16">
        <v>0</v>
      </c>
      <c r="AF762" s="16">
        <v>0</v>
      </c>
      <c r="AG762" s="16">
        <v>0</v>
      </c>
      <c r="AH762" s="16">
        <v>0</v>
      </c>
      <c r="AI762" s="16">
        <v>-137693.47711812</v>
      </c>
      <c r="AJ762" s="16">
        <v>-137693.47711812</v>
      </c>
      <c r="AK762" s="16">
        <v>0</v>
      </c>
      <c r="AL762" s="16">
        <v>0</v>
      </c>
      <c r="AM762" s="16">
        <v>0</v>
      </c>
      <c r="AN762" s="16">
        <v>0</v>
      </c>
      <c r="AO762" s="16">
        <v>0</v>
      </c>
      <c r="AP762" s="16">
        <v>0</v>
      </c>
      <c r="AQ762" s="16">
        <v>0</v>
      </c>
      <c r="AR762" s="16">
        <v>0</v>
      </c>
      <c r="AS762" s="16">
        <v>0</v>
      </c>
      <c r="AT762" s="16">
        <v>0</v>
      </c>
      <c r="AU762" s="16">
        <v>0</v>
      </c>
      <c r="AV762" s="16">
        <v>0</v>
      </c>
      <c r="AW762" s="16">
        <v>0</v>
      </c>
      <c r="AX762" s="16">
        <v>0</v>
      </c>
      <c r="AY762" s="16">
        <v>0</v>
      </c>
      <c r="AZ762" s="16">
        <v>0</v>
      </c>
      <c r="BA762" s="16">
        <v>0</v>
      </c>
      <c r="BB762" s="16">
        <v>0</v>
      </c>
      <c r="BC762" s="16">
        <v>0</v>
      </c>
      <c r="BD762" s="16">
        <v>0</v>
      </c>
    </row>
    <row r="763" spans="1:56" x14ac:dyDescent="0.25">
      <c r="A763" s="16" t="s">
        <v>866</v>
      </c>
      <c r="B763" s="16">
        <v>14209</v>
      </c>
      <c r="C763" s="16">
        <v>0</v>
      </c>
      <c r="D763" s="16">
        <v>0</v>
      </c>
      <c r="E763" s="16">
        <v>0</v>
      </c>
      <c r="F763" s="16">
        <v>0</v>
      </c>
      <c r="G763" s="16">
        <v>0</v>
      </c>
      <c r="H763" s="16">
        <v>0</v>
      </c>
      <c r="I763" s="16">
        <v>0</v>
      </c>
      <c r="J763" s="16">
        <v>0</v>
      </c>
      <c r="K763" s="16">
        <v>0</v>
      </c>
      <c r="L763" s="16">
        <v>0</v>
      </c>
      <c r="M763" s="16" t="s">
        <v>797</v>
      </c>
      <c r="N763" s="16" t="s">
        <v>806</v>
      </c>
      <c r="O763" s="16" t="s">
        <v>3</v>
      </c>
      <c r="P763" s="16">
        <v>14209</v>
      </c>
      <c r="Q763" s="16">
        <v>800000</v>
      </c>
      <c r="R763" s="16">
        <v>28133.477118120001</v>
      </c>
      <c r="S763" s="16">
        <v>1270.0438596491199</v>
      </c>
      <c r="T763" s="16">
        <v>1270.0438596491199</v>
      </c>
      <c r="U763" s="16">
        <v>0</v>
      </c>
      <c r="V763" s="16">
        <v>0</v>
      </c>
      <c r="W763" s="16">
        <v>447.18612398225002</v>
      </c>
      <c r="X763" s="16">
        <v>447.18612398225002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16">
        <v>0</v>
      </c>
      <c r="AE763" s="16">
        <v>0</v>
      </c>
      <c r="AF763" s="16">
        <v>0</v>
      </c>
      <c r="AG763" s="16">
        <v>0</v>
      </c>
      <c r="AH763" s="16">
        <v>0</v>
      </c>
      <c r="AI763" s="16">
        <v>-137693.47711812</v>
      </c>
      <c r="AJ763" s="16">
        <v>-137693.47711812</v>
      </c>
      <c r="AK763" s="16">
        <v>0</v>
      </c>
      <c r="AL763" s="16">
        <v>0</v>
      </c>
      <c r="AM763" s="16">
        <v>0</v>
      </c>
      <c r="AN763" s="16">
        <v>0</v>
      </c>
      <c r="AO763" s="16">
        <v>0</v>
      </c>
      <c r="AP763" s="16">
        <v>0</v>
      </c>
      <c r="AQ763" s="16">
        <v>0</v>
      </c>
      <c r="AR763" s="16">
        <v>0</v>
      </c>
      <c r="AS763" s="16">
        <v>0</v>
      </c>
      <c r="AT763" s="16">
        <v>0</v>
      </c>
      <c r="AU763" s="16">
        <v>0</v>
      </c>
      <c r="AV763" s="16">
        <v>0</v>
      </c>
      <c r="AW763" s="16">
        <v>0</v>
      </c>
      <c r="AX763" s="16">
        <v>0</v>
      </c>
      <c r="AY763" s="16">
        <v>0</v>
      </c>
      <c r="AZ763" s="16">
        <v>0</v>
      </c>
      <c r="BA763" s="16">
        <v>0</v>
      </c>
      <c r="BB763" s="16">
        <v>0</v>
      </c>
      <c r="BC763" s="16">
        <v>0</v>
      </c>
      <c r="BD763" s="16">
        <v>0</v>
      </c>
    </row>
    <row r="764" spans="1:56" x14ac:dyDescent="0.25">
      <c r="A764" s="16" t="s">
        <v>791</v>
      </c>
      <c r="B764" s="16">
        <v>14216</v>
      </c>
      <c r="C764" s="16">
        <v>0</v>
      </c>
      <c r="D764" s="16">
        <v>0</v>
      </c>
      <c r="E764" s="16">
        <v>0</v>
      </c>
      <c r="F764" s="16">
        <v>0</v>
      </c>
      <c r="G764" s="16">
        <v>0</v>
      </c>
      <c r="H764" s="16">
        <v>0</v>
      </c>
      <c r="I764" s="16">
        <v>0</v>
      </c>
      <c r="J764" s="16">
        <v>0</v>
      </c>
      <c r="K764" s="16">
        <v>0</v>
      </c>
      <c r="L764" s="16">
        <v>0</v>
      </c>
      <c r="M764" s="16" t="s">
        <v>797</v>
      </c>
      <c r="N764" s="16" t="s">
        <v>806</v>
      </c>
      <c r="O764" s="16" t="s">
        <v>3</v>
      </c>
      <c r="P764" s="16">
        <v>14216</v>
      </c>
      <c r="Q764" s="16">
        <v>800000</v>
      </c>
      <c r="R764" s="16">
        <v>65644.7799422799</v>
      </c>
      <c r="S764" s="16">
        <v>7476015.6140350802</v>
      </c>
      <c r="T764" s="16">
        <v>6903361.7543859603</v>
      </c>
      <c r="U764" s="16">
        <v>572653.85964912199</v>
      </c>
      <c r="V764" s="16">
        <v>7.6598804659269507E-2</v>
      </c>
      <c r="W764" s="16">
        <v>2006711.0186165399</v>
      </c>
      <c r="X764" s="16">
        <v>1627850.0483604099</v>
      </c>
      <c r="Y764" s="16">
        <v>378860.97025613103</v>
      </c>
      <c r="Z764" s="16">
        <v>0.188796975120674</v>
      </c>
      <c r="AA764" s="16">
        <v>2564290.3947368399</v>
      </c>
      <c r="AB764" s="16">
        <v>2564290.3947368399</v>
      </c>
      <c r="AC764" s="16">
        <v>0</v>
      </c>
      <c r="AD764" s="16">
        <v>0</v>
      </c>
      <c r="AE764" s="16">
        <v>106934.854086687</v>
      </c>
      <c r="AF764" s="16">
        <v>106934.854086687</v>
      </c>
      <c r="AG764" s="16">
        <v>0</v>
      </c>
      <c r="AH764" s="16">
        <v>0</v>
      </c>
      <c r="AI764" s="16">
        <v>-288279.80968614802</v>
      </c>
      <c r="AJ764" s="16">
        <v>-667140.77994228003</v>
      </c>
      <c r="AK764" s="16">
        <v>106934.854086687</v>
      </c>
      <c r="AL764" s="16">
        <v>106934.854086687</v>
      </c>
      <c r="AM764" s="16">
        <v>106934.854086687</v>
      </c>
      <c r="AN764" s="16">
        <v>106934.854086687</v>
      </c>
      <c r="AO764" s="16">
        <v>106934.854086687</v>
      </c>
      <c r="AP764" s="16">
        <v>106934.854086687</v>
      </c>
      <c r="AQ764" s="16">
        <v>106934.854086687</v>
      </c>
      <c r="AR764" s="16">
        <v>106934.854086687</v>
      </c>
      <c r="AS764" s="16">
        <v>106934.854086687</v>
      </c>
      <c r="AT764" s="16">
        <v>106934.854086687</v>
      </c>
      <c r="AU764" s="16">
        <v>2564290.3947368399</v>
      </c>
      <c r="AV764" s="16">
        <v>2564290.3947368399</v>
      </c>
      <c r="AW764" s="16">
        <v>2564290.3947368399</v>
      </c>
      <c r="AX764" s="16">
        <v>2564290.3947368399</v>
      </c>
      <c r="AY764" s="16">
        <v>2564290.3947368399</v>
      </c>
      <c r="AZ764" s="16">
        <v>2564290.3947368399</v>
      </c>
      <c r="BA764" s="16">
        <v>2564290.3947368399</v>
      </c>
      <c r="BB764" s="16">
        <v>2564290.3947368399</v>
      </c>
      <c r="BC764" s="16">
        <v>2564290.3947368399</v>
      </c>
      <c r="BD764" s="16">
        <v>2564290.3947368399</v>
      </c>
    </row>
    <row r="765" spans="1:56" x14ac:dyDescent="0.25">
      <c r="A765" s="16" t="s">
        <v>792</v>
      </c>
      <c r="B765" s="16">
        <v>14217</v>
      </c>
      <c r="C765" s="16">
        <v>0</v>
      </c>
      <c r="D765" s="16">
        <v>0</v>
      </c>
      <c r="E765" s="16">
        <v>0</v>
      </c>
      <c r="F765" s="16">
        <v>0</v>
      </c>
      <c r="G765" s="16">
        <v>0</v>
      </c>
      <c r="H765" s="16">
        <v>0</v>
      </c>
      <c r="I765" s="16">
        <v>0</v>
      </c>
      <c r="J765" s="16">
        <v>0</v>
      </c>
      <c r="K765" s="16">
        <v>0</v>
      </c>
      <c r="L765" s="16">
        <v>0</v>
      </c>
      <c r="M765" s="16" t="s">
        <v>797</v>
      </c>
      <c r="N765" s="16" t="s">
        <v>806</v>
      </c>
      <c r="O765" s="16" t="s">
        <v>3</v>
      </c>
      <c r="P765" s="16">
        <v>14217</v>
      </c>
      <c r="Q765" s="16">
        <v>800000</v>
      </c>
      <c r="R765" s="16">
        <v>28133.477118120001</v>
      </c>
      <c r="S765" s="16">
        <v>1748078.1578947301</v>
      </c>
      <c r="T765" s="16">
        <v>1396641.31578947</v>
      </c>
      <c r="U765" s="16">
        <v>351436.84210526297</v>
      </c>
      <c r="V765" s="16">
        <v>0.201041835868774</v>
      </c>
      <c r="W765" s="16">
        <v>693385.018094028</v>
      </c>
      <c r="X765" s="16">
        <v>452877.57624472299</v>
      </c>
      <c r="Y765" s="16">
        <v>240507.441849305</v>
      </c>
      <c r="Z765" s="16">
        <v>0.34685987665324802</v>
      </c>
      <c r="AA765" s="16">
        <v>1079.03508771929</v>
      </c>
      <c r="AB765" s="16">
        <v>1079.03508771929</v>
      </c>
      <c r="AC765" s="16">
        <v>0</v>
      </c>
      <c r="AD765" s="16">
        <v>0</v>
      </c>
      <c r="AE765" s="16">
        <v>25.950693679014702</v>
      </c>
      <c r="AF765" s="16">
        <v>25.950693679014702</v>
      </c>
      <c r="AG765" s="16">
        <v>0</v>
      </c>
      <c r="AH765" s="16">
        <v>0</v>
      </c>
      <c r="AI765" s="16">
        <v>-13239.0352688147</v>
      </c>
      <c r="AJ765" s="16">
        <v>-253746.47711812</v>
      </c>
      <c r="AK765" s="16">
        <v>25.950693679014702</v>
      </c>
      <c r="AL765" s="16">
        <v>25.950693679014702</v>
      </c>
      <c r="AM765" s="16">
        <v>25.950693679014702</v>
      </c>
      <c r="AN765" s="16">
        <v>25.950693679014702</v>
      </c>
      <c r="AO765" s="16">
        <v>25.950693679014702</v>
      </c>
      <c r="AP765" s="16">
        <v>25.950693679014702</v>
      </c>
      <c r="AQ765" s="16">
        <v>25.950693679014702</v>
      </c>
      <c r="AR765" s="16">
        <v>25.950693679014702</v>
      </c>
      <c r="AS765" s="16">
        <v>25.950693679014702</v>
      </c>
      <c r="AT765" s="16">
        <v>25.950693679014702</v>
      </c>
      <c r="AU765" s="16">
        <v>1079.03508771929</v>
      </c>
      <c r="AV765" s="16">
        <v>1079.03508771929</v>
      </c>
      <c r="AW765" s="16">
        <v>1079.03508771929</v>
      </c>
      <c r="AX765" s="16">
        <v>1079.03508771929</v>
      </c>
      <c r="AY765" s="16">
        <v>1079.03508771929</v>
      </c>
      <c r="AZ765" s="16">
        <v>1079.03508771929</v>
      </c>
      <c r="BA765" s="16">
        <v>1079.03508771929</v>
      </c>
      <c r="BB765" s="16">
        <v>1079.03508771929</v>
      </c>
      <c r="BC765" s="16">
        <v>1079.03508771929</v>
      </c>
      <c r="BD765" s="16">
        <v>1079.03508771929</v>
      </c>
    </row>
    <row r="766" spans="1:56" x14ac:dyDescent="0.25">
      <c r="A766" s="16" t="s">
        <v>291</v>
      </c>
      <c r="B766" s="16">
        <v>14218</v>
      </c>
      <c r="C766" s="16">
        <v>0</v>
      </c>
      <c r="D766" s="16">
        <v>0</v>
      </c>
      <c r="E766" s="16">
        <v>0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 t="s">
        <v>797</v>
      </c>
      <c r="N766" s="16" t="s">
        <v>806</v>
      </c>
      <c r="O766" s="16" t="s">
        <v>3</v>
      </c>
      <c r="P766" s="16">
        <v>14218</v>
      </c>
      <c r="Q766" s="16">
        <v>800000</v>
      </c>
      <c r="R766" s="16">
        <v>90027.126777983896</v>
      </c>
      <c r="S766" s="16">
        <v>10505288.4649122</v>
      </c>
      <c r="T766" s="16">
        <v>3957259.16666666</v>
      </c>
      <c r="U766" s="16">
        <v>6548029.2982456097</v>
      </c>
      <c r="V766" s="16">
        <v>0.62330790059845198</v>
      </c>
      <c r="W766" s="16">
        <v>2723183.3114777501</v>
      </c>
      <c r="X766" s="16">
        <v>1505733.64765481</v>
      </c>
      <c r="Y766" s="16">
        <v>1217449.6638229401</v>
      </c>
      <c r="Z766" s="16">
        <v>0.44706856813186202</v>
      </c>
      <c r="AA766" s="16">
        <v>9398995.4385964908</v>
      </c>
      <c r="AB766" s="16">
        <v>3006991.2280701702</v>
      </c>
      <c r="AC766" s="16">
        <v>6392004.2105263099</v>
      </c>
      <c r="AD766" s="16">
        <v>0.68007312614259596</v>
      </c>
      <c r="AE766" s="16">
        <v>1645242.54555765</v>
      </c>
      <c r="AF766" s="16">
        <v>526357.30433745903</v>
      </c>
      <c r="AG766" s="16">
        <v>1118885.24122019</v>
      </c>
      <c r="AH766" s="16">
        <v>0.68007312614259596</v>
      </c>
      <c r="AI766" s="16">
        <v>306875.53704496101</v>
      </c>
      <c r="AJ766" s="16">
        <v>208311.11444221501</v>
      </c>
      <c r="AK766" s="16">
        <v>1645242.54555765</v>
      </c>
      <c r="AL766" s="16">
        <v>1645242.54555765</v>
      </c>
      <c r="AM766" s="16">
        <v>1645242.54555765</v>
      </c>
      <c r="AN766" s="16">
        <v>1645242.54555765</v>
      </c>
      <c r="AO766" s="16">
        <v>1645242.54555765</v>
      </c>
      <c r="AP766" s="16">
        <v>1645242.54555765</v>
      </c>
      <c r="AQ766" s="16">
        <v>1645242.54555765</v>
      </c>
      <c r="AR766" s="16">
        <v>1645242.54555765</v>
      </c>
      <c r="AS766" s="16">
        <v>1645242.54555765</v>
      </c>
      <c r="AT766" s="16">
        <v>1645242.54555765</v>
      </c>
      <c r="AU766" s="16">
        <v>9398995.4385964908</v>
      </c>
      <c r="AV766" s="16">
        <v>9398995.4385964908</v>
      </c>
      <c r="AW766" s="16">
        <v>9398995.4385964908</v>
      </c>
      <c r="AX766" s="16">
        <v>9398995.4385964908</v>
      </c>
      <c r="AY766" s="16">
        <v>9398995.4385964908</v>
      </c>
      <c r="AZ766" s="16">
        <v>9398995.4385964908</v>
      </c>
      <c r="BA766" s="16">
        <v>9398995.4385964908</v>
      </c>
      <c r="BB766" s="16">
        <v>9398995.4385964908</v>
      </c>
      <c r="BC766" s="16">
        <v>9398995.4385964908</v>
      </c>
      <c r="BD766" s="16">
        <v>9398995.4385964908</v>
      </c>
    </row>
    <row r="767" spans="1:56" x14ac:dyDescent="0.25">
      <c r="A767" s="16" t="s">
        <v>511</v>
      </c>
      <c r="B767" s="16">
        <v>14306</v>
      </c>
      <c r="C767" s="16">
        <v>0</v>
      </c>
      <c r="D767" s="16">
        <v>0</v>
      </c>
      <c r="E767" s="16">
        <v>0</v>
      </c>
      <c r="F767" s="16">
        <v>0</v>
      </c>
      <c r="G767" s="16">
        <v>0</v>
      </c>
      <c r="H767" s="16">
        <v>0</v>
      </c>
      <c r="I767" s="16">
        <v>0</v>
      </c>
      <c r="J767" s="16">
        <v>0</v>
      </c>
      <c r="K767" s="16">
        <v>0</v>
      </c>
      <c r="L767" s="16">
        <v>0</v>
      </c>
      <c r="M767" s="16" t="s">
        <v>797</v>
      </c>
      <c r="N767" s="16" t="s">
        <v>806</v>
      </c>
      <c r="O767" s="16" t="s">
        <v>3</v>
      </c>
      <c r="P767" s="16">
        <v>14306</v>
      </c>
      <c r="Q767" s="16">
        <v>800000</v>
      </c>
      <c r="R767" s="16">
        <v>28133.477118120001</v>
      </c>
      <c r="S767" s="16">
        <v>8893219.6929824594</v>
      </c>
      <c r="T767" s="16">
        <v>8063047.36842106</v>
      </c>
      <c r="U767" s="16">
        <v>830172.324561405</v>
      </c>
      <c r="V767" s="16">
        <v>9.3348905483183295E-2</v>
      </c>
      <c r="W767" s="16">
        <v>5549523.7637335099</v>
      </c>
      <c r="X767" s="16">
        <v>4679336.0490398901</v>
      </c>
      <c r="Y767" s="16">
        <v>870187.71469362499</v>
      </c>
      <c r="Z767" s="16">
        <v>0.15680403431738699</v>
      </c>
      <c r="AA767" s="16">
        <v>5000217.3245614003</v>
      </c>
      <c r="AB767" s="16">
        <v>4513906.5350877196</v>
      </c>
      <c r="AC767" s="16">
        <v>486310.78947368299</v>
      </c>
      <c r="AD767" s="16">
        <v>9.7257930587315106E-2</v>
      </c>
      <c r="AE767" s="16">
        <v>3577505.4586169901</v>
      </c>
      <c r="AF767" s="16">
        <v>3194915.79007963</v>
      </c>
      <c r="AG767" s="16">
        <v>382589.66853735299</v>
      </c>
      <c r="AH767" s="16">
        <v>0.106943140398521</v>
      </c>
      <c r="AI767" s="16">
        <v>670777.23757550505</v>
      </c>
      <c r="AJ767" s="16">
        <v>183179.19141923299</v>
      </c>
      <c r="AK767" s="16">
        <v>3577505.4586169901</v>
      </c>
      <c r="AL767" s="16">
        <v>3577505.4586169901</v>
      </c>
      <c r="AM767" s="16">
        <v>3577505.4586169901</v>
      </c>
      <c r="AN767" s="16">
        <v>3577505.4586169901</v>
      </c>
      <c r="AO767" s="16">
        <v>3577505.4586169901</v>
      </c>
      <c r="AP767" s="16">
        <v>3577505.4586169901</v>
      </c>
      <c r="AQ767" s="16">
        <v>3577505.4586169901</v>
      </c>
      <c r="AR767" s="16">
        <v>3577505.4586169901</v>
      </c>
      <c r="AS767" s="16">
        <v>3577505.4586169901</v>
      </c>
      <c r="AT767" s="16">
        <v>3577505.4586169901</v>
      </c>
      <c r="AU767" s="16">
        <v>5000217.3245614003</v>
      </c>
      <c r="AV767" s="16">
        <v>5000217.3245614003</v>
      </c>
      <c r="AW767" s="16">
        <v>5000217.3245614003</v>
      </c>
      <c r="AX767" s="16">
        <v>5000217.3245614003</v>
      </c>
      <c r="AY767" s="16">
        <v>5000217.3245614003</v>
      </c>
      <c r="AZ767" s="16">
        <v>5000217.3245614003</v>
      </c>
      <c r="BA767" s="16">
        <v>5000217.3245614003</v>
      </c>
      <c r="BB767" s="16">
        <v>5000217.3245614003</v>
      </c>
      <c r="BC767" s="16">
        <v>5000217.3245614003</v>
      </c>
      <c r="BD767" s="16">
        <v>5000217.3245614003</v>
      </c>
    </row>
    <row r="768" spans="1:56" x14ac:dyDescent="0.25">
      <c r="A768" s="16" t="s">
        <v>870</v>
      </c>
      <c r="B768" s="16">
        <v>14310</v>
      </c>
      <c r="C768" s="16">
        <v>0</v>
      </c>
      <c r="D768" s="16">
        <v>0</v>
      </c>
      <c r="E768" s="16">
        <v>0</v>
      </c>
      <c r="F768" s="16">
        <v>0</v>
      </c>
      <c r="G768" s="16">
        <v>0</v>
      </c>
      <c r="H768" s="16">
        <v>0</v>
      </c>
      <c r="I768" s="16">
        <v>0</v>
      </c>
      <c r="J768" s="16">
        <v>0</v>
      </c>
      <c r="K768" s="16">
        <v>0</v>
      </c>
      <c r="L768" s="16">
        <v>0</v>
      </c>
      <c r="M768" s="16" t="s">
        <v>797</v>
      </c>
      <c r="N768" s="16" t="s">
        <v>806</v>
      </c>
      <c r="O768" s="16" t="s">
        <v>3</v>
      </c>
      <c r="P768" s="16">
        <v>14310</v>
      </c>
      <c r="Q768" s="16">
        <v>800000</v>
      </c>
      <c r="R768" s="16">
        <v>28133.477118120001</v>
      </c>
      <c r="S768" s="16">
        <v>97.543859649122794</v>
      </c>
      <c r="T768" s="16">
        <v>97.543859649122794</v>
      </c>
      <c r="U768" s="16">
        <v>0</v>
      </c>
      <c r="V768" s="16">
        <v>0</v>
      </c>
      <c r="W768" s="16">
        <v>146.59915052930199</v>
      </c>
      <c r="X768" s="16">
        <v>146.59915052930199</v>
      </c>
      <c r="Y768" s="16">
        <v>0</v>
      </c>
      <c r="Z768" s="16">
        <v>0</v>
      </c>
      <c r="AA768" s="16">
        <v>0</v>
      </c>
      <c r="AB768" s="16">
        <v>0</v>
      </c>
      <c r="AC768" s="16">
        <v>0</v>
      </c>
      <c r="AD768" s="16">
        <v>0</v>
      </c>
      <c r="AE768" s="16">
        <v>0</v>
      </c>
      <c r="AF768" s="16">
        <v>0</v>
      </c>
      <c r="AG768" s="16">
        <v>0</v>
      </c>
      <c r="AH768" s="16">
        <v>0</v>
      </c>
      <c r="AI768" s="16">
        <v>-137693.47711812</v>
      </c>
      <c r="AJ768" s="16">
        <v>-137693.47711812</v>
      </c>
      <c r="AK768" s="16">
        <v>0</v>
      </c>
      <c r="AL768" s="16">
        <v>0</v>
      </c>
      <c r="AM768" s="16">
        <v>0</v>
      </c>
      <c r="AN768" s="16">
        <v>0</v>
      </c>
      <c r="AO768" s="16">
        <v>0</v>
      </c>
      <c r="AP768" s="16">
        <v>0</v>
      </c>
      <c r="AQ768" s="16">
        <v>0</v>
      </c>
      <c r="AR768" s="16">
        <v>0</v>
      </c>
      <c r="AS768" s="16">
        <v>0</v>
      </c>
      <c r="AT768" s="16">
        <v>0</v>
      </c>
      <c r="AU768" s="16">
        <v>0</v>
      </c>
      <c r="AV768" s="16">
        <v>0</v>
      </c>
      <c r="AW768" s="16">
        <v>0</v>
      </c>
      <c r="AX768" s="16">
        <v>0</v>
      </c>
      <c r="AY768" s="16">
        <v>0</v>
      </c>
      <c r="AZ768" s="16">
        <v>0</v>
      </c>
      <c r="BA768" s="16">
        <v>0</v>
      </c>
      <c r="BB768" s="16">
        <v>0</v>
      </c>
      <c r="BC768" s="16">
        <v>0</v>
      </c>
      <c r="BD768" s="16">
        <v>0</v>
      </c>
    </row>
    <row r="769" spans="1:56" x14ac:dyDescent="0.25">
      <c r="A769" s="16" t="s">
        <v>793</v>
      </c>
      <c r="B769" s="16">
        <v>14341</v>
      </c>
      <c r="C769" s="16">
        <v>0</v>
      </c>
      <c r="D769" s="16">
        <v>0</v>
      </c>
      <c r="E769" s="16">
        <v>0</v>
      </c>
      <c r="F769" s="16">
        <v>0</v>
      </c>
      <c r="G769" s="16">
        <v>0</v>
      </c>
      <c r="H769" s="16">
        <v>0</v>
      </c>
      <c r="I769" s="16">
        <v>0</v>
      </c>
      <c r="J769" s="16">
        <v>0</v>
      </c>
      <c r="K769" s="16">
        <v>0</v>
      </c>
      <c r="L769" s="16">
        <v>0</v>
      </c>
      <c r="M769" s="16" t="s">
        <v>797</v>
      </c>
      <c r="N769" s="16" t="s">
        <v>806</v>
      </c>
      <c r="O769" s="16" t="s">
        <v>3</v>
      </c>
      <c r="P769" s="16">
        <v>14341</v>
      </c>
      <c r="Q769" s="16">
        <v>800000</v>
      </c>
      <c r="R769" s="16">
        <v>28133.477118120001</v>
      </c>
      <c r="S769" s="16">
        <v>111159.69298245601</v>
      </c>
      <c r="T769" s="16">
        <v>111159.69298245601</v>
      </c>
      <c r="U769" s="16">
        <v>0</v>
      </c>
      <c r="V769" s="16">
        <v>0</v>
      </c>
      <c r="W769" s="16">
        <v>81810.503563771897</v>
      </c>
      <c r="X769" s="16">
        <v>81810.503563771897</v>
      </c>
      <c r="Y769" s="16">
        <v>0</v>
      </c>
      <c r="Z769" s="16">
        <v>0</v>
      </c>
      <c r="AA769" s="16">
        <v>2746.8859649122801</v>
      </c>
      <c r="AB769" s="16">
        <v>2746.8859649122801</v>
      </c>
      <c r="AC769" s="16">
        <v>0</v>
      </c>
      <c r="AD769" s="16">
        <v>0</v>
      </c>
      <c r="AE769" s="16">
        <v>189.448920748848</v>
      </c>
      <c r="AF769" s="16">
        <v>189.448920748848</v>
      </c>
      <c r="AG769" s="16">
        <v>0</v>
      </c>
      <c r="AH769" s="16">
        <v>0</v>
      </c>
      <c r="AI769" s="16">
        <v>-137693.47711812</v>
      </c>
      <c r="AJ769" s="16">
        <v>-137693.47711812</v>
      </c>
      <c r="AK769" s="16">
        <v>189.448920748848</v>
      </c>
      <c r="AL769" s="16">
        <v>189.448920748848</v>
      </c>
      <c r="AM769" s="16">
        <v>189.448920748848</v>
      </c>
      <c r="AN769" s="16">
        <v>189.448920748848</v>
      </c>
      <c r="AO769" s="16">
        <v>189.448920748848</v>
      </c>
      <c r="AP769" s="16">
        <v>189.448920748848</v>
      </c>
      <c r="AQ769" s="16">
        <v>189.448920748848</v>
      </c>
      <c r="AR769" s="16">
        <v>189.448920748848</v>
      </c>
      <c r="AS769" s="16">
        <v>189.448920748848</v>
      </c>
      <c r="AT769" s="16">
        <v>189.448920748848</v>
      </c>
      <c r="AU769" s="16">
        <v>2746.8859649122801</v>
      </c>
      <c r="AV769" s="16">
        <v>2746.8859649122801</v>
      </c>
      <c r="AW769" s="16">
        <v>2746.8859649122801</v>
      </c>
      <c r="AX769" s="16">
        <v>2746.8859649122801</v>
      </c>
      <c r="AY769" s="16">
        <v>2746.8859649122801</v>
      </c>
      <c r="AZ769" s="16">
        <v>2746.8859649122801</v>
      </c>
      <c r="BA769" s="16">
        <v>2746.8859649122801</v>
      </c>
      <c r="BB769" s="16">
        <v>2746.8859649122801</v>
      </c>
      <c r="BC769" s="16">
        <v>2746.8859649122801</v>
      </c>
      <c r="BD769" s="16">
        <v>2746.8859649122801</v>
      </c>
    </row>
    <row r="770" spans="1:56" x14ac:dyDescent="0.25">
      <c r="A770" s="16" t="s">
        <v>873</v>
      </c>
      <c r="B770" s="16">
        <v>14358</v>
      </c>
      <c r="C770" s="16">
        <v>0</v>
      </c>
      <c r="D770" s="16">
        <v>0</v>
      </c>
      <c r="E770" s="16">
        <v>0</v>
      </c>
      <c r="F770" s="16">
        <v>0</v>
      </c>
      <c r="G770" s="16">
        <v>0</v>
      </c>
      <c r="H770" s="16">
        <v>0</v>
      </c>
      <c r="I770" s="16">
        <v>0</v>
      </c>
      <c r="J770" s="16">
        <v>0</v>
      </c>
      <c r="K770" s="16">
        <v>0</v>
      </c>
      <c r="L770" s="16">
        <v>0</v>
      </c>
      <c r="M770" s="16" t="s">
        <v>797</v>
      </c>
      <c r="N770" s="16" t="s">
        <v>806</v>
      </c>
      <c r="O770" s="16" t="s">
        <v>3</v>
      </c>
      <c r="P770" s="16">
        <v>14358</v>
      </c>
      <c r="Q770" s="16">
        <v>800000</v>
      </c>
      <c r="R770" s="16">
        <v>39386.867965367899</v>
      </c>
      <c r="S770" s="16">
        <v>105701.97368421</v>
      </c>
      <c r="T770" s="16">
        <v>33480.263157894697</v>
      </c>
      <c r="U770" s="16">
        <v>72221.710526315699</v>
      </c>
      <c r="V770" s="16">
        <v>0.68325791855203599</v>
      </c>
      <c r="W770" s="16">
        <v>145494.202003788</v>
      </c>
      <c r="X770" s="16">
        <v>46084.136381290402</v>
      </c>
      <c r="Y770" s="16">
        <v>99410.065622498005</v>
      </c>
      <c r="Z770" s="16">
        <v>0.68325791855203599</v>
      </c>
      <c r="AA770" s="16">
        <v>0</v>
      </c>
      <c r="AB770" s="16">
        <v>0</v>
      </c>
      <c r="AC770" s="16">
        <v>0</v>
      </c>
      <c r="AD770" s="16">
        <v>0</v>
      </c>
      <c r="AE770" s="16">
        <v>0</v>
      </c>
      <c r="AF770" s="16">
        <v>0</v>
      </c>
      <c r="AG770" s="16">
        <v>0</v>
      </c>
      <c r="AH770" s="16">
        <v>0</v>
      </c>
      <c r="AI770" s="16">
        <v>-303730.80234286899</v>
      </c>
      <c r="AJ770" s="16">
        <v>-403140.86796536797</v>
      </c>
      <c r="AK770" s="16">
        <v>0</v>
      </c>
      <c r="AL770" s="16">
        <v>0</v>
      </c>
      <c r="AM770" s="16">
        <v>0</v>
      </c>
      <c r="AN770" s="16">
        <v>0</v>
      </c>
      <c r="AO770" s="16">
        <v>0</v>
      </c>
      <c r="AP770" s="16">
        <v>0</v>
      </c>
      <c r="AQ770" s="16">
        <v>0</v>
      </c>
      <c r="AR770" s="16">
        <v>0</v>
      </c>
      <c r="AS770" s="16">
        <v>0</v>
      </c>
      <c r="AT770" s="16">
        <v>0</v>
      </c>
      <c r="AU770" s="16">
        <v>0</v>
      </c>
      <c r="AV770" s="16">
        <v>0</v>
      </c>
      <c r="AW770" s="16">
        <v>0</v>
      </c>
      <c r="AX770" s="16">
        <v>0</v>
      </c>
      <c r="AY770" s="16">
        <v>0</v>
      </c>
      <c r="AZ770" s="16">
        <v>0</v>
      </c>
      <c r="BA770" s="16">
        <v>0</v>
      </c>
      <c r="BB770" s="16">
        <v>0</v>
      </c>
      <c r="BC770" s="16">
        <v>0</v>
      </c>
      <c r="BD770" s="16">
        <v>0</v>
      </c>
    </row>
    <row r="771" spans="1:56" x14ac:dyDescent="0.25">
      <c r="A771" s="16" t="s">
        <v>910</v>
      </c>
      <c r="B771" s="16">
        <v>14529</v>
      </c>
      <c r="C771" s="16">
        <v>0</v>
      </c>
      <c r="D771" s="16">
        <v>0</v>
      </c>
      <c r="E771" s="16">
        <v>0</v>
      </c>
      <c r="F771" s="16">
        <v>0</v>
      </c>
      <c r="G771" s="16">
        <v>0</v>
      </c>
      <c r="H771" s="16">
        <v>0</v>
      </c>
      <c r="I771" s="16">
        <v>0</v>
      </c>
      <c r="J771" s="16">
        <v>0</v>
      </c>
      <c r="K771" s="16">
        <v>0</v>
      </c>
      <c r="L771" s="16">
        <v>0</v>
      </c>
      <c r="M771" s="16" t="s">
        <v>797</v>
      </c>
      <c r="N771" s="16" t="s">
        <v>806</v>
      </c>
      <c r="O771" s="16" t="s">
        <v>3</v>
      </c>
      <c r="P771" s="16">
        <v>14529</v>
      </c>
      <c r="Q771" s="16">
        <v>800000</v>
      </c>
      <c r="R771" s="16">
        <v>28133.477118120001</v>
      </c>
      <c r="S771" s="16">
        <v>285.96491228070101</v>
      </c>
      <c r="T771" s="16">
        <v>285.96491228070101</v>
      </c>
      <c r="U771" s="16">
        <v>0</v>
      </c>
      <c r="V771" s="16">
        <v>0</v>
      </c>
      <c r="W771" s="16">
        <v>7183.38228954433</v>
      </c>
      <c r="X771" s="16">
        <v>7183.38228954433</v>
      </c>
      <c r="Y771" s="16">
        <v>0</v>
      </c>
      <c r="Z771" s="16">
        <v>0</v>
      </c>
      <c r="AA771" s="16">
        <v>0</v>
      </c>
      <c r="AB771" s="16">
        <v>0</v>
      </c>
      <c r="AC771" s="16">
        <v>0</v>
      </c>
      <c r="AD771" s="16">
        <v>0</v>
      </c>
      <c r="AE771" s="16">
        <v>0</v>
      </c>
      <c r="AF771" s="16">
        <v>0</v>
      </c>
      <c r="AG771" s="16">
        <v>0</v>
      </c>
      <c r="AH771" s="16">
        <v>0</v>
      </c>
      <c r="AI771" s="16">
        <v>-137693.47711812</v>
      </c>
      <c r="AJ771" s="16">
        <v>-137693.47711812</v>
      </c>
      <c r="AK771" s="16">
        <v>0</v>
      </c>
      <c r="AL771" s="16">
        <v>0</v>
      </c>
      <c r="AM771" s="16">
        <v>0</v>
      </c>
      <c r="AN771" s="16">
        <v>0</v>
      </c>
      <c r="AO771" s="16">
        <v>0</v>
      </c>
      <c r="AP771" s="16">
        <v>0</v>
      </c>
      <c r="AQ771" s="16">
        <v>0</v>
      </c>
      <c r="AR771" s="16">
        <v>0</v>
      </c>
      <c r="AS771" s="16">
        <v>0</v>
      </c>
      <c r="AT771" s="16">
        <v>0</v>
      </c>
      <c r="AU771" s="16">
        <v>0</v>
      </c>
      <c r="AV771" s="16">
        <v>0</v>
      </c>
      <c r="AW771" s="16">
        <v>0</v>
      </c>
      <c r="AX771" s="16">
        <v>0</v>
      </c>
      <c r="AY771" s="16">
        <v>0</v>
      </c>
      <c r="AZ771" s="16">
        <v>0</v>
      </c>
      <c r="BA771" s="16">
        <v>0</v>
      </c>
      <c r="BB771" s="16">
        <v>0</v>
      </c>
      <c r="BC771" s="16">
        <v>0</v>
      </c>
      <c r="BD771" s="16">
        <v>0</v>
      </c>
    </row>
    <row r="772" spans="1:56" x14ac:dyDescent="0.25">
      <c r="A772" s="16" t="s">
        <v>911</v>
      </c>
      <c r="B772" s="16">
        <v>14937</v>
      </c>
      <c r="C772" s="16">
        <v>0</v>
      </c>
      <c r="D772" s="16">
        <v>0</v>
      </c>
      <c r="E772" s="16">
        <v>0</v>
      </c>
      <c r="F772" s="16">
        <v>0</v>
      </c>
      <c r="G772" s="16">
        <v>0</v>
      </c>
      <c r="H772" s="16">
        <v>0</v>
      </c>
      <c r="I772" s="16">
        <v>0</v>
      </c>
      <c r="J772" s="16">
        <v>0</v>
      </c>
      <c r="K772" s="16">
        <v>0</v>
      </c>
      <c r="L772" s="16">
        <v>0</v>
      </c>
      <c r="M772" s="16" t="s">
        <v>797</v>
      </c>
      <c r="N772" s="16" t="s">
        <v>806</v>
      </c>
      <c r="O772" s="16" t="s">
        <v>3</v>
      </c>
      <c r="P772" s="16">
        <v>14937</v>
      </c>
      <c r="Q772" s="16">
        <v>109560</v>
      </c>
      <c r="R772" s="16">
        <v>28133.477118120001</v>
      </c>
      <c r="S772" s="16">
        <v>3119.6491228070099</v>
      </c>
      <c r="T772" s="16">
        <v>3119.6491228070099</v>
      </c>
      <c r="U772" s="16">
        <v>0</v>
      </c>
      <c r="V772" s="16">
        <v>0</v>
      </c>
      <c r="W772" s="16">
        <v>4638.5851469735298</v>
      </c>
      <c r="X772" s="16">
        <v>4638.5851469735298</v>
      </c>
      <c r="Y772" s="16">
        <v>0</v>
      </c>
      <c r="Z772" s="16">
        <v>0</v>
      </c>
      <c r="AA772" s="16">
        <v>0</v>
      </c>
      <c r="AB772" s="16">
        <v>0</v>
      </c>
      <c r="AC772" s="16">
        <v>0</v>
      </c>
      <c r="AD772" s="16">
        <v>0</v>
      </c>
      <c r="AE772" s="16">
        <v>0</v>
      </c>
      <c r="AF772" s="16">
        <v>0</v>
      </c>
      <c r="AG772" s="16">
        <v>0</v>
      </c>
      <c r="AH772" s="16">
        <v>0</v>
      </c>
      <c r="AI772" s="16">
        <v>-137693.47711812</v>
      </c>
      <c r="AJ772" s="16">
        <v>-137693.47711812</v>
      </c>
      <c r="AK772" s="16">
        <v>0</v>
      </c>
      <c r="AL772" s="16">
        <v>0</v>
      </c>
      <c r="AM772" s="16">
        <v>0</v>
      </c>
      <c r="AN772" s="16">
        <v>0</v>
      </c>
      <c r="AO772" s="16">
        <v>0</v>
      </c>
      <c r="AP772" s="16">
        <v>0</v>
      </c>
      <c r="AQ772" s="16">
        <v>0</v>
      </c>
      <c r="AR772" s="16">
        <v>0</v>
      </c>
      <c r="AS772" s="16">
        <v>0</v>
      </c>
      <c r="AT772" s="16">
        <v>0</v>
      </c>
      <c r="AU772" s="16">
        <v>0</v>
      </c>
      <c r="AV772" s="16">
        <v>0</v>
      </c>
      <c r="AW772" s="16">
        <v>0</v>
      </c>
      <c r="AX772" s="16">
        <v>0</v>
      </c>
      <c r="AY772" s="16">
        <v>0</v>
      </c>
      <c r="AZ772" s="16">
        <v>0</v>
      </c>
      <c r="BA772" s="16">
        <v>0</v>
      </c>
      <c r="BB772" s="16">
        <v>0</v>
      </c>
      <c r="BC772" s="16">
        <v>0</v>
      </c>
      <c r="BD772" s="16">
        <v>0</v>
      </c>
    </row>
    <row r="785" spans="1:56" x14ac:dyDescent="0.25">
      <c r="A785" t="s">
        <v>97</v>
      </c>
      <c r="B785" t="s">
        <v>98</v>
      </c>
      <c r="C785" t="s">
        <v>99</v>
      </c>
      <c r="D785" t="s">
        <v>100</v>
      </c>
      <c r="E785" t="s">
        <v>101</v>
      </c>
      <c r="F785" t="s">
        <v>102</v>
      </c>
      <c r="G785" t="s">
        <v>103</v>
      </c>
      <c r="H785" t="s">
        <v>104</v>
      </c>
      <c r="I785" t="s">
        <v>105</v>
      </c>
      <c r="J785" t="s">
        <v>106</v>
      </c>
      <c r="K785" t="s">
        <v>107</v>
      </c>
      <c r="L785" t="s">
        <v>108</v>
      </c>
      <c r="M785" t="s">
        <v>795</v>
      </c>
      <c r="N785" t="s">
        <v>796</v>
      </c>
      <c r="O785" t="s">
        <v>0</v>
      </c>
      <c r="P785" t="s">
        <v>109</v>
      </c>
      <c r="Q785" t="s">
        <v>110</v>
      </c>
      <c r="R785" t="s">
        <v>111</v>
      </c>
      <c r="S785" t="s">
        <v>112</v>
      </c>
      <c r="T785" t="s">
        <v>113</v>
      </c>
      <c r="U785" t="s">
        <v>114</v>
      </c>
      <c r="V785" t="s">
        <v>115</v>
      </c>
      <c r="W785" t="s">
        <v>116</v>
      </c>
      <c r="X785" t="s">
        <v>117</v>
      </c>
      <c r="Y785" t="s">
        <v>118</v>
      </c>
      <c r="Z785" t="s">
        <v>119</v>
      </c>
      <c r="AA785" t="s">
        <v>120</v>
      </c>
      <c r="AB785" t="s">
        <v>121</v>
      </c>
      <c r="AC785" t="s">
        <v>122</v>
      </c>
      <c r="AD785" t="s">
        <v>123</v>
      </c>
      <c r="AE785" t="s">
        <v>124</v>
      </c>
      <c r="AF785" t="s">
        <v>125</v>
      </c>
      <c r="AG785" t="s">
        <v>126</v>
      </c>
      <c r="AH785" t="s">
        <v>127</v>
      </c>
      <c r="AI785" t="s">
        <v>128</v>
      </c>
      <c r="AJ785" t="s">
        <v>129</v>
      </c>
      <c r="AK785" t="s">
        <v>15</v>
      </c>
      <c r="AL785" t="s">
        <v>20</v>
      </c>
      <c r="AM785" t="s">
        <v>25</v>
      </c>
      <c r="AN785" t="s">
        <v>30</v>
      </c>
      <c r="AO785" t="s">
        <v>35</v>
      </c>
      <c r="AP785" t="s">
        <v>40</v>
      </c>
      <c r="AQ785" t="s">
        <v>45</v>
      </c>
      <c r="AR785" t="s">
        <v>50</v>
      </c>
      <c r="AS785" t="s">
        <v>55</v>
      </c>
      <c r="AT785" t="s">
        <v>60</v>
      </c>
      <c r="AU785" t="s">
        <v>14</v>
      </c>
      <c r="AV785" t="s">
        <v>19</v>
      </c>
      <c r="AW785" t="s">
        <v>24</v>
      </c>
      <c r="AX785" t="s">
        <v>29</v>
      </c>
      <c r="AY785" t="s">
        <v>34</v>
      </c>
      <c r="AZ785" t="s">
        <v>39</v>
      </c>
      <c r="BA785" t="s">
        <v>44</v>
      </c>
      <c r="BB785" t="s">
        <v>49</v>
      </c>
      <c r="BC785" t="s">
        <v>54</v>
      </c>
      <c r="BD785" t="s">
        <v>59</v>
      </c>
    </row>
    <row r="786" spans="1:56" x14ac:dyDescent="0.25">
      <c r="A786">
        <f t="shared" ref="A786:AF786" si="0">IF(A785=A1,0,1)</f>
        <v>0</v>
      </c>
      <c r="B786">
        <f t="shared" si="0"/>
        <v>0</v>
      </c>
      <c r="C786">
        <f t="shared" si="0"/>
        <v>0</v>
      </c>
      <c r="D786">
        <f t="shared" si="0"/>
        <v>0</v>
      </c>
      <c r="E786">
        <f t="shared" si="0"/>
        <v>0</v>
      </c>
      <c r="F786">
        <f t="shared" si="0"/>
        <v>0</v>
      </c>
      <c r="G786">
        <f t="shared" si="0"/>
        <v>0</v>
      </c>
      <c r="H786">
        <f t="shared" si="0"/>
        <v>0</v>
      </c>
      <c r="I786">
        <f t="shared" si="0"/>
        <v>0</v>
      </c>
      <c r="J786">
        <f t="shared" si="0"/>
        <v>0</v>
      </c>
      <c r="K786">
        <f t="shared" si="0"/>
        <v>0</v>
      </c>
      <c r="L786">
        <f t="shared" si="0"/>
        <v>0</v>
      </c>
      <c r="M786">
        <f t="shared" si="0"/>
        <v>0</v>
      </c>
      <c r="N786">
        <f t="shared" si="0"/>
        <v>0</v>
      </c>
      <c r="O786">
        <f t="shared" si="0"/>
        <v>0</v>
      </c>
      <c r="P786">
        <f t="shared" si="0"/>
        <v>0</v>
      </c>
      <c r="Q786">
        <f t="shared" si="0"/>
        <v>0</v>
      </c>
      <c r="R786">
        <f t="shared" si="0"/>
        <v>0</v>
      </c>
      <c r="S786">
        <f t="shared" si="0"/>
        <v>0</v>
      </c>
      <c r="T786">
        <f t="shared" si="0"/>
        <v>0</v>
      </c>
      <c r="U786">
        <f t="shared" si="0"/>
        <v>0</v>
      </c>
      <c r="V786">
        <f t="shared" si="0"/>
        <v>0</v>
      </c>
      <c r="W786">
        <f t="shared" si="0"/>
        <v>0</v>
      </c>
      <c r="X786">
        <f t="shared" si="0"/>
        <v>0</v>
      </c>
      <c r="Y786">
        <f t="shared" si="0"/>
        <v>0</v>
      </c>
      <c r="Z786">
        <f t="shared" si="0"/>
        <v>0</v>
      </c>
      <c r="AA786">
        <f t="shared" si="0"/>
        <v>0</v>
      </c>
      <c r="AB786">
        <f t="shared" si="0"/>
        <v>0</v>
      </c>
      <c r="AC786">
        <f t="shared" si="0"/>
        <v>0</v>
      </c>
      <c r="AD786">
        <f t="shared" si="0"/>
        <v>0</v>
      </c>
      <c r="AE786">
        <f t="shared" si="0"/>
        <v>0</v>
      </c>
      <c r="AF786">
        <f t="shared" si="0"/>
        <v>0</v>
      </c>
      <c r="AG786">
        <f t="shared" ref="AG786:BD786" si="1">IF(AG785=AG1,0,1)</f>
        <v>0</v>
      </c>
      <c r="AH786">
        <f t="shared" si="1"/>
        <v>0</v>
      </c>
      <c r="AI786">
        <f t="shared" si="1"/>
        <v>0</v>
      </c>
      <c r="AJ786">
        <f t="shared" si="1"/>
        <v>0</v>
      </c>
      <c r="AK786">
        <f t="shared" si="1"/>
        <v>0</v>
      </c>
      <c r="AL786">
        <f t="shared" si="1"/>
        <v>0</v>
      </c>
      <c r="AM786">
        <f t="shared" si="1"/>
        <v>0</v>
      </c>
      <c r="AN786">
        <f t="shared" si="1"/>
        <v>0</v>
      </c>
      <c r="AO786">
        <f t="shared" si="1"/>
        <v>0</v>
      </c>
      <c r="AP786">
        <f t="shared" si="1"/>
        <v>0</v>
      </c>
      <c r="AQ786">
        <f t="shared" si="1"/>
        <v>0</v>
      </c>
      <c r="AR786">
        <f t="shared" si="1"/>
        <v>0</v>
      </c>
      <c r="AS786">
        <f t="shared" si="1"/>
        <v>0</v>
      </c>
      <c r="AT786">
        <f t="shared" si="1"/>
        <v>0</v>
      </c>
      <c r="AU786">
        <f t="shared" si="1"/>
        <v>0</v>
      </c>
      <c r="AV786">
        <f t="shared" si="1"/>
        <v>0</v>
      </c>
      <c r="AW786">
        <f t="shared" si="1"/>
        <v>0</v>
      </c>
      <c r="AX786">
        <f t="shared" si="1"/>
        <v>0</v>
      </c>
      <c r="AY786">
        <f t="shared" si="1"/>
        <v>0</v>
      </c>
      <c r="AZ786">
        <f t="shared" si="1"/>
        <v>0</v>
      </c>
      <c r="BA786">
        <f t="shared" si="1"/>
        <v>0</v>
      </c>
      <c r="BB786">
        <f t="shared" si="1"/>
        <v>0</v>
      </c>
      <c r="BC786">
        <f t="shared" si="1"/>
        <v>0</v>
      </c>
      <c r="BD786">
        <f t="shared" si="1"/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FDA20-5EAE-4B27-85DB-0C8A90432E69}">
  <sheetPr codeName="Sheet3">
    <tabColor theme="8"/>
  </sheetPr>
  <dimension ref="C2:U103"/>
  <sheetViews>
    <sheetView showGridLines="0" topLeftCell="G1" workbookViewId="0">
      <selection activeCell="L35" sqref="L35:L36"/>
    </sheetView>
  </sheetViews>
  <sheetFormatPr defaultRowHeight="15" x14ac:dyDescent="0.25"/>
  <cols>
    <col min="1" max="1" width="0.85546875" customWidth="1"/>
    <col min="2" max="2" width="4.85546875" customWidth="1"/>
    <col min="3" max="3" width="2.42578125" customWidth="1"/>
    <col min="4" max="4" width="3.28515625" customWidth="1"/>
    <col min="5" max="5" width="30.85546875" customWidth="1"/>
    <col min="6" max="6" width="12.5703125" customWidth="1"/>
    <col min="7" max="7" width="15" customWidth="1"/>
    <col min="8" max="16" width="15.7109375" customWidth="1"/>
    <col min="17" max="17" width="18.5703125" customWidth="1"/>
    <col min="18" max="18" width="16.7109375" style="14" bestFit="1" customWidth="1"/>
    <col min="19" max="19" width="14.42578125" bestFit="1" customWidth="1"/>
    <col min="20" max="21" width="16.85546875" bestFit="1" customWidth="1"/>
  </cols>
  <sheetData>
    <row r="2" spans="3:20" ht="18.75" x14ac:dyDescent="0.3">
      <c r="E2" s="1" t="s">
        <v>6</v>
      </c>
      <c r="F2" s="1"/>
      <c r="G2" s="1"/>
    </row>
    <row r="4" spans="3:20" ht="45" customHeight="1" x14ac:dyDescent="0.25">
      <c r="E4" s="7" t="s">
        <v>71</v>
      </c>
      <c r="F4" s="7"/>
      <c r="G4" s="7"/>
      <c r="H4" s="2" t="s">
        <v>13</v>
      </c>
      <c r="I4" s="2" t="s">
        <v>18</v>
      </c>
      <c r="J4" s="2" t="s">
        <v>23</v>
      </c>
      <c r="K4" s="2" t="s">
        <v>28</v>
      </c>
      <c r="L4" s="2" t="s">
        <v>33</v>
      </c>
      <c r="M4" s="2" t="s">
        <v>38</v>
      </c>
      <c r="N4" s="2" t="s">
        <v>43</v>
      </c>
      <c r="O4" s="2" t="s">
        <v>48</v>
      </c>
      <c r="P4" s="2" t="s">
        <v>53</v>
      </c>
      <c r="Q4" s="2" t="s">
        <v>58</v>
      </c>
    </row>
    <row r="5" spans="3:20" x14ac:dyDescent="0.25">
      <c r="H5">
        <f>MATCH(H4,'Program Plan Sum Model Raw Data'!$A$1:$BE$1,0)</f>
        <v>8</v>
      </c>
      <c r="I5">
        <f>MATCH(I4,'Program Plan Sum Model Raw Data'!$A$1:$BE$1,0)</f>
        <v>13</v>
      </c>
      <c r="J5">
        <f>MATCH(J4,'Program Plan Sum Model Raw Data'!$A$1:$BE$1,0)</f>
        <v>18</v>
      </c>
      <c r="K5">
        <f>MATCH(K4,'Program Plan Sum Model Raw Data'!$A$1:$BE$1,0)</f>
        <v>23</v>
      </c>
      <c r="L5">
        <f>MATCH(L4,'Program Plan Sum Model Raw Data'!$A$1:$BE$1,0)</f>
        <v>28</v>
      </c>
      <c r="M5">
        <f>MATCH(M4,'Program Plan Sum Model Raw Data'!$A$1:$BE$1,0)</f>
        <v>33</v>
      </c>
      <c r="N5">
        <f>MATCH(N4,'Program Plan Sum Model Raw Data'!$A$1:$BE$1,0)</f>
        <v>38</v>
      </c>
      <c r="O5">
        <f>MATCH(O4,'Program Plan Sum Model Raw Data'!$A$1:$BE$1,0)</f>
        <v>43</v>
      </c>
      <c r="P5">
        <f>MATCH(P4,'Program Plan Sum Model Raw Data'!$A$1:$BE$1,0)</f>
        <v>48</v>
      </c>
      <c r="Q5">
        <f>MATCH(Q4,'Program Plan Sum Model Raw Data'!$A$1:$BE$1,0)</f>
        <v>53</v>
      </c>
    </row>
    <row r="7" spans="3:20" x14ac:dyDescent="0.25">
      <c r="H7" s="18" t="s">
        <v>5</v>
      </c>
      <c r="I7" s="18"/>
      <c r="J7" s="18"/>
      <c r="K7" s="18"/>
      <c r="L7" s="18"/>
      <c r="M7" s="18"/>
      <c r="N7" s="18"/>
      <c r="O7" s="18"/>
      <c r="P7" s="18"/>
      <c r="Q7" s="18"/>
    </row>
    <row r="8" spans="3:20" x14ac:dyDescent="0.25">
      <c r="E8" s="3" t="s">
        <v>4</v>
      </c>
      <c r="F8" s="3"/>
      <c r="G8" s="3"/>
      <c r="H8" s="3" t="s">
        <v>63</v>
      </c>
      <c r="I8" s="3" t="s">
        <v>68</v>
      </c>
      <c r="J8" s="3" t="s">
        <v>64</v>
      </c>
      <c r="K8" s="3" t="s">
        <v>66</v>
      </c>
      <c r="L8" s="3" t="s">
        <v>798</v>
      </c>
      <c r="M8" s="3" t="s">
        <v>799</v>
      </c>
      <c r="N8" s="6">
        <v>1.75</v>
      </c>
      <c r="O8" s="3" t="s">
        <v>65</v>
      </c>
      <c r="P8" s="3" t="s">
        <v>67</v>
      </c>
      <c r="Q8" s="3" t="s">
        <v>69</v>
      </c>
    </row>
    <row r="9" spans="3:20" x14ac:dyDescent="0.25">
      <c r="C9" t="s">
        <v>94</v>
      </c>
      <c r="D9">
        <f>MATCH(C9,'Program Plan Sum Model Raw Data'!$A$1:$A$16,0)</f>
        <v>14</v>
      </c>
      <c r="E9" t="s">
        <v>1</v>
      </c>
      <c r="H9" s="5">
        <f ca="1">OFFSET('Program Plan Sum Model Raw Data'!$A$1,$D9-1,H$5-1)</f>
        <v>35956424.242424197</v>
      </c>
      <c r="I9" s="5">
        <f ca="1">OFFSET('Program Plan Sum Model Raw Data'!$A$1,$D9-1,I$5-1)</f>
        <v>190692557.00757501</v>
      </c>
      <c r="J9" s="5" cm="1">
        <f t="array" aca="1" ref="J9" ca="1">OFFSET('Program Plan Sum Model Raw Data'!$A$1,$D9-1,J$5-1)</f>
        <v>380302191.28787798</v>
      </c>
      <c r="K9" s="5" cm="1">
        <f t="array" aca="1" ref="K9" ca="1">OFFSET('Program Plan Sum Model Raw Data'!$A$1,$D9-1,K$5-1)</f>
        <v>586910692.99242306</v>
      </c>
      <c r="L9" s="5" cm="1">
        <f t="array" aca="1" ref="L9" ca="1">OFFSET('Program Plan Sum Model Raw Data'!$A$1,$D9-1,L$5-1)</f>
        <v>806301957.38636303</v>
      </c>
      <c r="M9" s="5" cm="1">
        <f t="array" aca="1" ref="M9" ca="1">OFFSET('Program Plan Sum Model Raw Data'!$A$1,$D9-1,M$5-1)</f>
        <v>1020407537.6893899</v>
      </c>
      <c r="N9" s="5" cm="1">
        <f t="array" aca="1" ref="N9" ca="1">OFFSET('Program Plan Sum Model Raw Data'!$A$1,$D9-1,N$5-1)</f>
        <v>1250081458.5227301</v>
      </c>
      <c r="O9" s="5" cm="1">
        <f t="array" aca="1" ref="O9" ca="1">OFFSET('Program Plan Sum Model Raw Data'!$A$1,$D9-1,O$5-1)</f>
        <v>1472523150.65697</v>
      </c>
      <c r="P9" s="5" cm="1">
        <f t="array" aca="1" ref="P9" ca="1">OFFSET('Program Plan Sum Model Raw Data'!$A$1,$D9-1,P$5-1)</f>
        <v>1692185403.8766601</v>
      </c>
      <c r="Q9" s="5" cm="1">
        <f t="array" aca="1" ref="Q9" ca="1">OFFSET('Program Plan Sum Model Raw Data'!$A$1,$D9-1,Q$5-1)</f>
        <v>1907120813.97212</v>
      </c>
      <c r="R9" s="11">
        <v>1906619722.01999</v>
      </c>
      <c r="S9" s="13">
        <f ca="1">+R9-Q9</f>
        <v>-501091.95213007927</v>
      </c>
      <c r="T9" s="9">
        <f ca="1">+S9/Q9</f>
        <v>-2.62747880710511E-4</v>
      </c>
    </row>
    <row r="10" spans="3:20" x14ac:dyDescent="0.25">
      <c r="E10" t="s">
        <v>91</v>
      </c>
      <c r="H10" s="5">
        <f ca="1">H17</f>
        <v>186512779</v>
      </c>
      <c r="I10" s="5">
        <f ca="1">I17</f>
        <v>254010494</v>
      </c>
      <c r="J10" s="5">
        <f t="shared" ref="J10:Q10" ca="1" si="0">J17</f>
        <v>278825461</v>
      </c>
      <c r="K10" s="5">
        <f t="shared" ca="1" si="0"/>
        <v>304545682</v>
      </c>
      <c r="L10" s="5">
        <f t="shared" ca="1" si="0"/>
        <v>320418874</v>
      </c>
      <c r="M10" s="5">
        <f t="shared" ca="1" si="0"/>
        <v>332065835</v>
      </c>
      <c r="N10" s="5">
        <f t="shared" ca="1" si="0"/>
        <v>346009146</v>
      </c>
      <c r="O10" s="5">
        <f t="shared" ca="1" si="0"/>
        <v>359171493</v>
      </c>
      <c r="P10" s="5">
        <f t="shared" ca="1" si="0"/>
        <v>370255331</v>
      </c>
      <c r="Q10" s="5">
        <f t="shared" ca="1" si="0"/>
        <v>386693306</v>
      </c>
      <c r="R10" s="11">
        <v>503904461.35000002</v>
      </c>
      <c r="S10" s="5">
        <f ca="1">+Q10+Q11</f>
        <v>502432966.19300002</v>
      </c>
    </row>
    <row r="11" spans="3:20" x14ac:dyDescent="0.25">
      <c r="E11" t="s">
        <v>794</v>
      </c>
      <c r="H11" s="5">
        <f>H18</f>
        <v>23366909.865000002</v>
      </c>
      <c r="I11" s="5">
        <f>I18</f>
        <v>48877718.559000008</v>
      </c>
      <c r="J11" s="5">
        <f t="shared" ref="J11:Q11" si="1">J18</f>
        <v>72356618.915000021</v>
      </c>
      <c r="K11" s="5">
        <f t="shared" si="1"/>
        <v>85473484.278000027</v>
      </c>
      <c r="L11" s="5">
        <f t="shared" si="1"/>
        <v>93891934.689000025</v>
      </c>
      <c r="M11" s="5">
        <f t="shared" si="1"/>
        <v>102863854.95400001</v>
      </c>
      <c r="N11" s="5">
        <f t="shared" si="1"/>
        <v>108319354.95400001</v>
      </c>
      <c r="O11" s="5">
        <f t="shared" si="1"/>
        <v>112954199.20700002</v>
      </c>
      <c r="P11" s="5">
        <f t="shared" si="1"/>
        <v>113782879.20700002</v>
      </c>
      <c r="Q11" s="5">
        <f t="shared" si="1"/>
        <v>115739660.19300002</v>
      </c>
    </row>
    <row r="12" spans="3:20" x14ac:dyDescent="0.25">
      <c r="C12" t="s">
        <v>78</v>
      </c>
      <c r="D12">
        <f>MATCH(C12,'Program Plan Sum Model Raw Data'!$A$1:$A$16,0)</f>
        <v>2</v>
      </c>
      <c r="E12" t="s">
        <v>79</v>
      </c>
      <c r="H12" s="5" cm="1">
        <f t="array" aca="1" ref="H12" ca="1">OFFSET('Program Plan Sum Model Raw Data'!$A$1,$D12-1,H$5-1)</f>
        <v>0</v>
      </c>
      <c r="I12" s="5" cm="1">
        <f t="array" aca="1" ref="I12" ca="1">OFFSET('Program Plan Sum Model Raw Data'!$A$1,$D12-1,I$5-1)</f>
        <v>0</v>
      </c>
      <c r="J12" s="5">
        <f ca="1">OFFSET('Program Plan Sum Model Raw Data'!$A$1,$D12-1,J$5-1)</f>
        <v>2660000</v>
      </c>
      <c r="K12" s="5" cm="1">
        <f t="array" aca="1" ref="K12" ca="1">OFFSET('Program Plan Sum Model Raw Data'!$A$1,$D12-1,K$5-1)</f>
        <v>2660000</v>
      </c>
      <c r="L12" s="5" cm="1">
        <f t="array" aca="1" ref="L12" ca="1">OFFSET('Program Plan Sum Model Raw Data'!$A$1,$D12-1,L$5-1)</f>
        <v>5605000</v>
      </c>
      <c r="M12" s="5" cm="1">
        <f t="array" aca="1" ref="M12" ca="1">OFFSET('Program Plan Sum Model Raw Data'!$A$1,$D12-1,M$5-1)</f>
        <v>5605000</v>
      </c>
      <c r="N12" s="5" cm="1">
        <f t="array" aca="1" ref="N12" ca="1">OFFSET('Program Plan Sum Model Raw Data'!$A$1,$D12-1,N$5-1)</f>
        <v>5605000</v>
      </c>
      <c r="O12" s="5">
        <f ca="1">OFFSET('Program Plan Sum Model Raw Data'!$A$1,$D12-1,O$5-1)</f>
        <v>5605000</v>
      </c>
      <c r="P12" s="5" cm="1">
        <f t="array" aca="1" ref="P12" ca="1">OFFSET('Program Plan Sum Model Raw Data'!$A$1,$D12-1,P$5-1)</f>
        <v>5605000</v>
      </c>
      <c r="Q12" s="5" cm="1">
        <f t="array" aca="1" ref="Q12" ca="1">OFFSET('Program Plan Sum Model Raw Data'!$A$1,$D12-1,Q$5-1)</f>
        <v>9880000</v>
      </c>
      <c r="R12" s="11">
        <v>9880000</v>
      </c>
    </row>
    <row r="13" spans="3:20" x14ac:dyDescent="0.25">
      <c r="C13" t="s">
        <v>82</v>
      </c>
      <c r="D13">
        <f>MATCH(C13,'Program Plan Sum Model Raw Data'!$A$1:$A$16,0)</f>
        <v>8</v>
      </c>
      <c r="E13" t="s">
        <v>83</v>
      </c>
      <c r="H13" s="5">
        <f ca="1">OFFSET('Program Plan Sum Model Raw Data'!$A$1,$D13-1,H$5-1)</f>
        <v>267600</v>
      </c>
      <c r="I13" s="5" cm="1">
        <f t="array" aca="1" ref="I13" ca="1">OFFSET('Program Plan Sum Model Raw Data'!$A$1,$D13-1,I$5-1)</f>
        <v>343680</v>
      </c>
      <c r="J13" s="5" cm="1">
        <f t="array" aca="1" ref="J13" ca="1">OFFSET('Program Plan Sum Model Raw Data'!$A$1,$D13-1,J$5-1)</f>
        <v>1827240</v>
      </c>
      <c r="K13" s="5" cm="1">
        <f t="array" aca="1" ref="K13" ca="1">OFFSET('Program Plan Sum Model Raw Data'!$A$1,$D13-1,K$5-1)</f>
        <v>2664120</v>
      </c>
      <c r="L13" s="5" cm="1">
        <f t="array" aca="1" ref="L13" ca="1">OFFSET('Program Plan Sum Model Raw Data'!$A$1,$D13-1,L$5-1)</f>
        <v>3843360</v>
      </c>
      <c r="M13" s="5" cm="1">
        <f t="array" aca="1" ref="M13" ca="1">OFFSET('Program Plan Sum Model Raw Data'!$A$1,$D13-1,M$5-1)</f>
        <v>17739840</v>
      </c>
      <c r="N13" s="5" cm="1">
        <f t="array" aca="1" ref="N13" ca="1">OFFSET('Program Plan Sum Model Raw Data'!$A$1,$D13-1,N$5-1)</f>
        <v>18728880</v>
      </c>
      <c r="O13" s="5" cm="1">
        <f t="array" aca="1" ref="O13" ca="1">OFFSET('Program Plan Sum Model Raw Data'!$A$1,$D13-1,O$5-1)</f>
        <v>27953400</v>
      </c>
      <c r="P13" s="5" cm="1">
        <f t="array" aca="1" ref="P13" ca="1">OFFSET('Program Plan Sum Model Raw Data'!$A$1,$D13-1,P$5-1)</f>
        <v>46478880</v>
      </c>
      <c r="Q13" s="5" cm="1">
        <f t="array" aca="1" ref="Q13" ca="1">OFFSET('Program Plan Sum Model Raw Data'!$A$1,$D13-1,Q$5-1)</f>
        <v>58594440</v>
      </c>
      <c r="R13" s="11">
        <v>58594440</v>
      </c>
    </row>
    <row r="14" spans="3:20" x14ac:dyDescent="0.25">
      <c r="C14" t="s">
        <v>85</v>
      </c>
      <c r="D14">
        <f>MATCH(C14,'Program Plan Sum Model Raw Data'!$A$1:$A$16,0)</f>
        <v>5</v>
      </c>
      <c r="E14" t="s">
        <v>86</v>
      </c>
      <c r="H14" s="5" cm="1">
        <f t="array" aca="1" ref="H14" ca="1">OFFSET('Program Plan Sum Model Raw Data'!$A$1,$D14-1,H$5-1)</f>
        <v>5077250</v>
      </c>
      <c r="I14" s="5" cm="1">
        <f t="array" aca="1" ref="I14" ca="1">OFFSET('Program Plan Sum Model Raw Data'!$A$1,$D14-1,I$5-1)</f>
        <v>7458904</v>
      </c>
      <c r="J14" s="5" cm="1">
        <f t="array" aca="1" ref="J14" ca="1">OFFSET('Program Plan Sum Model Raw Data'!$A$1,$D14-1,J$5-1)</f>
        <v>15325928</v>
      </c>
      <c r="K14" s="5" cm="1">
        <f t="array" aca="1" ref="K14" ca="1">OFFSET('Program Plan Sum Model Raw Data'!$A$1,$D14-1,K$5-1)</f>
        <v>18138688</v>
      </c>
      <c r="L14" s="5" cm="1">
        <f t="array" aca="1" ref="L14" ca="1">OFFSET('Program Plan Sum Model Raw Data'!$A$1,$D14-1,L$5-1)</f>
        <v>20144741</v>
      </c>
      <c r="M14" s="5" cm="1">
        <f t="array" aca="1" ref="M14" ca="1">OFFSET('Program Plan Sum Model Raw Data'!$A$1,$D14-1,M$5-1)</f>
        <v>20515074</v>
      </c>
      <c r="N14" s="5" cm="1">
        <f t="array" aca="1" ref="N14" ca="1">OFFSET('Program Plan Sum Model Raw Data'!$A$1,$D14-1,N$5-1)</f>
        <v>20515074</v>
      </c>
      <c r="O14" s="5" cm="1">
        <f t="array" aca="1" ref="O14" ca="1">OFFSET('Program Plan Sum Model Raw Data'!$A$1,$D14-1,O$5-1)</f>
        <v>20873652</v>
      </c>
      <c r="P14" s="5" cm="1">
        <f t="array" aca="1" ref="P14" ca="1">OFFSET('Program Plan Sum Model Raw Data'!$A$1,$D14-1,P$5-1)</f>
        <v>20873652</v>
      </c>
      <c r="Q14" s="5" cm="1">
        <f t="array" aca="1" ref="Q14" ca="1">OFFSET('Program Plan Sum Model Raw Data'!$A$1,$D14-1,Q$5-1)</f>
        <v>20873652</v>
      </c>
      <c r="R14" s="11">
        <v>20873652</v>
      </c>
    </row>
    <row r="15" spans="3:20" x14ac:dyDescent="0.25">
      <c r="E15" t="s">
        <v>70</v>
      </c>
      <c r="H15" s="5">
        <f ca="1">SUM(H9:H14)</f>
        <v>251180963.1074242</v>
      </c>
      <c r="I15" s="5">
        <f t="shared" ref="I15:Q15" ca="1" si="2">SUM(I9:I14)</f>
        <v>501383353.56657505</v>
      </c>
      <c r="J15" s="5">
        <f ca="1">SUM(J9:J14)</f>
        <v>751297439.202878</v>
      </c>
      <c r="K15" s="5">
        <f t="shared" ca="1" si="2"/>
        <v>1000392667.2704231</v>
      </c>
      <c r="L15" s="5">
        <f ca="1">SUM(L9:L14)</f>
        <v>1250205867.0753632</v>
      </c>
      <c r="M15" s="5">
        <f t="shared" ca="1" si="2"/>
        <v>1499197141.6433899</v>
      </c>
      <c r="N15" s="5">
        <f t="shared" ca="1" si="2"/>
        <v>1749258913.4767301</v>
      </c>
      <c r="O15" s="5">
        <f t="shared" ca="1" si="2"/>
        <v>1999080894.86397</v>
      </c>
      <c r="P15" s="5">
        <f ca="1">SUM(P9:P14)</f>
        <v>2249181146.0836601</v>
      </c>
      <c r="Q15" s="5">
        <f t="shared" ca="1" si="2"/>
        <v>2498901872.1651201</v>
      </c>
    </row>
    <row r="16" spans="3:20" x14ac:dyDescent="0.25">
      <c r="H16" s="5"/>
      <c r="I16" s="9">
        <f ca="1">+(I15-$H$15)/$H$15</f>
        <v>0.99610411300216717</v>
      </c>
      <c r="J16" s="9">
        <f ca="1">+(J15-$H$15)/$H$15</f>
        <v>1.9910604287378488</v>
      </c>
      <c r="K16" s="9">
        <f ca="1">+(K15-$H$15)/$H$15</f>
        <v>2.9827567141008955</v>
      </c>
      <c r="L16" s="9">
        <f ca="1">+(L15-$H$15)/$H$15</f>
        <v>3.9773113838276006</v>
      </c>
      <c r="M16" s="9">
        <f t="shared" ref="M16:Q16" ca="1" si="3">+(M15-$H$15)/$H$15</f>
        <v>4.9685938102013667</v>
      </c>
      <c r="N16" s="9">
        <f t="shared" ca="1" si="3"/>
        <v>5.9641380932543564</v>
      </c>
      <c r="O16" s="9">
        <f t="shared" ca="1" si="3"/>
        <v>6.958727724158817</v>
      </c>
      <c r="P16" s="9">
        <f t="shared" ca="1" si="3"/>
        <v>7.9544252010919241</v>
      </c>
      <c r="Q16" s="9">
        <f t="shared" ca="1" si="3"/>
        <v>8.948611715038286</v>
      </c>
    </row>
    <row r="17" spans="3:17" x14ac:dyDescent="0.25">
      <c r="C17" t="s">
        <v>90</v>
      </c>
      <c r="D17">
        <f>MATCH(C17,'Program Plan Sum Model Raw Data'!$A$1:$A$16,0)</f>
        <v>11</v>
      </c>
      <c r="E17" t="s">
        <v>2</v>
      </c>
      <c r="H17" s="5">
        <f ca="1">OFFSET('Program Plan Sum Model Raw Data'!$A$1,$D17-1,H$5-1)</f>
        <v>186512779</v>
      </c>
      <c r="I17" s="5" cm="1">
        <f t="array" aca="1" ref="I17" ca="1">OFFSET('Program Plan Sum Model Raw Data'!$A$1,$D17-1,I$5-1)</f>
        <v>254010494</v>
      </c>
      <c r="J17" s="5" cm="1">
        <f t="array" aca="1" ref="J17" ca="1">OFFSET('Program Plan Sum Model Raw Data'!$A$1,$D17-1,J$5-1)</f>
        <v>278825461</v>
      </c>
      <c r="K17" s="5" cm="1">
        <f t="array" aca="1" ref="K17" ca="1">OFFSET('Program Plan Sum Model Raw Data'!$A$1,$D17-1,K$5-1)</f>
        <v>304545682</v>
      </c>
      <c r="L17" s="5" cm="1">
        <f t="array" aca="1" ref="L17" ca="1">OFFSET('Program Plan Sum Model Raw Data'!$A$1,$D17-1,L$5-1)</f>
        <v>320418874</v>
      </c>
      <c r="M17" s="5" cm="1">
        <f t="array" aca="1" ref="M17" ca="1">OFFSET('Program Plan Sum Model Raw Data'!$A$1,$D17-1,M$5-1)</f>
        <v>332065835</v>
      </c>
      <c r="N17" s="5" cm="1">
        <f t="array" aca="1" ref="N17" ca="1">OFFSET('Program Plan Sum Model Raw Data'!$A$1,$D17-1,N$5-1)</f>
        <v>346009146</v>
      </c>
      <c r="O17" s="5" cm="1">
        <f t="array" aca="1" ref="O17" ca="1">OFFSET('Program Plan Sum Model Raw Data'!$A$1,$D17-1,O$5-1)</f>
        <v>359171493</v>
      </c>
      <c r="P17" s="5" cm="1">
        <f t="array" aca="1" ref="P17" ca="1">OFFSET('Program Plan Sum Model Raw Data'!$A$1,$D17-1,P$5-1)</f>
        <v>370255331</v>
      </c>
      <c r="Q17" s="5" cm="1">
        <f t="array" aca="1" ref="Q17" ca="1">OFFSET('Program Plan Sum Model Raw Data'!$A$1,$D17-1,Q$5-1)</f>
        <v>386693306</v>
      </c>
    </row>
    <row r="18" spans="3:17" x14ac:dyDescent="0.25">
      <c r="E18" t="s">
        <v>3</v>
      </c>
      <c r="H18" s="5">
        <f>SUMIFS('FLISR Model Raw Data'!$Q$2:$Q$772,'FLISR Model Raw Data'!C$2:C$772,1)</f>
        <v>23366909.865000002</v>
      </c>
      <c r="I18" s="5">
        <f>SUMIFS('FLISR Model Raw Data'!$Q$2:$Q$772,'FLISR Model Raw Data'!D$2:D$772,1)</f>
        <v>48877718.559000008</v>
      </c>
      <c r="J18" s="5">
        <f>SUMIFS('FLISR Model Raw Data'!$Q$2:$Q$772,'FLISR Model Raw Data'!E$2:E$772,1)</f>
        <v>72356618.915000021</v>
      </c>
      <c r="K18" s="5">
        <f>SUMIFS('FLISR Model Raw Data'!$Q$2:$Q$772,'FLISR Model Raw Data'!F$2:F$772,1)</f>
        <v>85473484.278000027</v>
      </c>
      <c r="L18" s="5">
        <f>SUMIFS('FLISR Model Raw Data'!$Q$2:$Q$772,'FLISR Model Raw Data'!G$2:G$772,1)</f>
        <v>93891934.689000025</v>
      </c>
      <c r="M18" s="5">
        <f>SUMIFS('FLISR Model Raw Data'!$Q$2:$Q$698,'FLISR Model Raw Data'!H$2:H$698,1)</f>
        <v>102863854.95400001</v>
      </c>
      <c r="N18" s="5">
        <f>SUMIFS('FLISR Model Raw Data'!$Q$2:$Q$698,'FLISR Model Raw Data'!I$2:I$698,1)</f>
        <v>108319354.95400001</v>
      </c>
      <c r="O18" s="5">
        <f>SUMIFS('FLISR Model Raw Data'!$Q$2:$Q$698,'FLISR Model Raw Data'!J$2:J$698,1)</f>
        <v>112954199.20700002</v>
      </c>
      <c r="P18" s="5">
        <f>SUMIFS('FLISR Model Raw Data'!$Q$2:$Q$698,'FLISR Model Raw Data'!K$2:K$698,1)</f>
        <v>113782879.20700002</v>
      </c>
      <c r="Q18" s="5">
        <f>SUMIFS('FLISR Model Raw Data'!$Q$2:$Q$698,'FLISR Model Raw Data'!L$2:L$698,1)</f>
        <v>115739660.19300002</v>
      </c>
    </row>
    <row r="19" spans="3:17" x14ac:dyDescent="0.25"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3:17" x14ac:dyDescent="0.25">
      <c r="E20" t="str">
        <f>E9</f>
        <v>Lateral Hardening</v>
      </c>
      <c r="H20" s="4">
        <f ca="1">H9/H$15</f>
        <v>0.14314947995102034</v>
      </c>
      <c r="I20" s="4">
        <f t="shared" ref="I20:Q20" ca="1" si="4">I9/I$15</f>
        <v>0.38033284442151771</v>
      </c>
      <c r="J20" s="4">
        <f t="shared" ca="1" si="4"/>
        <v>0.50619391394622115</v>
      </c>
      <c r="K20" s="4">
        <f t="shared" ca="1" si="4"/>
        <v>0.58668032283144589</v>
      </c>
      <c r="L20" s="4">
        <f t="shared" ca="1" si="4"/>
        <v>0.64493534914578887</v>
      </c>
      <c r="M20" s="4">
        <f t="shared" ca="1" si="4"/>
        <v>0.68063599465700664</v>
      </c>
      <c r="N20" s="4">
        <f t="shared" ca="1" si="4"/>
        <v>0.71463489417820802</v>
      </c>
      <c r="O20" s="4">
        <f t="shared" ca="1" si="4"/>
        <v>0.73660008178767056</v>
      </c>
      <c r="P20" s="4">
        <f t="shared" ca="1" si="4"/>
        <v>0.75235621053606228</v>
      </c>
      <c r="Q20" s="4">
        <f t="shared" ca="1" si="4"/>
        <v>0.76318355483072087</v>
      </c>
    </row>
    <row r="21" spans="3:17" x14ac:dyDescent="0.25">
      <c r="E21" t="str">
        <f t="shared" ref="E21:E25" si="5">E10</f>
        <v>Distribution Feeder Hardening</v>
      </c>
      <c r="H21" s="4">
        <f ca="1">H10/H$15</f>
        <v>0.74254345031805957</v>
      </c>
      <c r="I21" s="4">
        <f t="shared" ref="I21:Q21" ca="1" si="6">I10/I$15</f>
        <v>0.50661932071159554</v>
      </c>
      <c r="J21" s="4">
        <f t="shared" ca="1" si="6"/>
        <v>0.3711252647098493</v>
      </c>
      <c r="K21" s="4">
        <f t="shared" ca="1" si="6"/>
        <v>0.30442614381706196</v>
      </c>
      <c r="L21" s="4">
        <f t="shared" ca="1" si="6"/>
        <v>0.25629288938594058</v>
      </c>
      <c r="M21" s="4">
        <f t="shared" ca="1" si="6"/>
        <v>0.2214957764900726</v>
      </c>
      <c r="N21" s="4">
        <f t="shared" ca="1" si="6"/>
        <v>0.19780327733891112</v>
      </c>
      <c r="O21" s="4">
        <f t="shared" ca="1" si="6"/>
        <v>0.17966831353487586</v>
      </c>
      <c r="P21" s="4">
        <f t="shared" ca="1" si="6"/>
        <v>0.16461783509287342</v>
      </c>
      <c r="Q21" s="4">
        <f t="shared" ca="1" si="6"/>
        <v>0.15474529444605917</v>
      </c>
    </row>
    <row r="22" spans="3:17" x14ac:dyDescent="0.25">
      <c r="E22" t="str">
        <f t="shared" si="5"/>
        <v>Automation Hardening</v>
      </c>
      <c r="H22" s="4">
        <f t="shared" ref="H22:Q22" ca="1" si="7">H11/H$15</f>
        <v>9.3028188027953873E-2</v>
      </c>
      <c r="I22" s="4">
        <f t="shared" ca="1" si="7"/>
        <v>9.7485722673698399E-2</v>
      </c>
      <c r="J22" s="4">
        <f t="shared" ca="1" si="7"/>
        <v>9.6308885322130139E-2</v>
      </c>
      <c r="K22" s="4">
        <f t="shared" ca="1" si="7"/>
        <v>8.5439934812012272E-2</v>
      </c>
      <c r="L22" s="4">
        <f t="shared" ca="1" si="7"/>
        <v>7.5101179063127979E-2</v>
      </c>
      <c r="M22" s="4">
        <f t="shared" ca="1" si="7"/>
        <v>6.8612627450211586E-2</v>
      </c>
      <c r="N22" s="4">
        <f t="shared" ca="1" si="7"/>
        <v>6.19229972872972E-2</v>
      </c>
      <c r="O22" s="4">
        <f t="shared" ca="1" si="7"/>
        <v>5.6503065732458078E-2</v>
      </c>
      <c r="P22" s="4">
        <f t="shared" ca="1" si="7"/>
        <v>5.0588579494862868E-2</v>
      </c>
      <c r="Q22" s="4">
        <f t="shared" ca="1" si="7"/>
        <v>4.6316208524314666E-2</v>
      </c>
    </row>
    <row r="23" spans="3:17" x14ac:dyDescent="0.25">
      <c r="E23" t="str">
        <f t="shared" si="5"/>
        <v>Substation Extreme Weather Protection</v>
      </c>
      <c r="H23" s="4">
        <f t="shared" ref="H23:Q23" ca="1" si="8">H12/H$15</f>
        <v>0</v>
      </c>
      <c r="I23" s="4">
        <f t="shared" ca="1" si="8"/>
        <v>0</v>
      </c>
      <c r="J23" s="4">
        <f t="shared" ca="1" si="8"/>
        <v>3.5405418163307516E-3</v>
      </c>
      <c r="K23" s="4">
        <f t="shared" ca="1" si="8"/>
        <v>2.6589559150386665E-3</v>
      </c>
      <c r="L23" s="4">
        <f t="shared" ca="1" si="8"/>
        <v>4.4832616352312536E-3</v>
      </c>
      <c r="M23" s="4">
        <f t="shared" ca="1" si="8"/>
        <v>3.7386677470955627E-3</v>
      </c>
      <c r="N23" s="4">
        <f t="shared" ca="1" si="8"/>
        <v>3.2042140570602055E-3</v>
      </c>
      <c r="O23" s="4">
        <f t="shared" ca="1" si="8"/>
        <v>2.803788488199923E-3</v>
      </c>
      <c r="P23" s="4">
        <f t="shared" ca="1" si="8"/>
        <v>2.4920180438821435E-3</v>
      </c>
      <c r="Q23" s="4">
        <f t="shared" ca="1" si="8"/>
        <v>3.953736683321496E-3</v>
      </c>
    </row>
    <row r="24" spans="3:17" x14ac:dyDescent="0.25">
      <c r="E24" t="str">
        <f t="shared" si="5"/>
        <v>Transmission Upgrades</v>
      </c>
      <c r="H24" s="4">
        <f t="shared" ref="H24:Q24" ca="1" si="9">H13/H$15</f>
        <v>1.0653673617994439E-3</v>
      </c>
      <c r="I24" s="4">
        <f t="shared" ca="1" si="9"/>
        <v>6.8546352318090125E-4</v>
      </c>
      <c r="J24" s="4">
        <f t="shared" ca="1" si="9"/>
        <v>2.4321126422827827E-3</v>
      </c>
      <c r="K24" s="4">
        <f t="shared" ca="1" si="9"/>
        <v>2.6630742978845157E-3</v>
      </c>
      <c r="L24" s="4">
        <f t="shared" ca="1" si="9"/>
        <v>3.0741817017631385E-3</v>
      </c>
      <c r="M24" s="4">
        <f t="shared" ca="1" si="9"/>
        <v>1.1832893424912711E-2</v>
      </c>
      <c r="N24" s="4">
        <f t="shared" ca="1" si="9"/>
        <v>1.0706751216591211E-2</v>
      </c>
      <c r="O24" s="4">
        <f t="shared" ca="1" si="9"/>
        <v>1.3983125981453653E-2</v>
      </c>
      <c r="P24" s="4">
        <f t="shared" ca="1" si="9"/>
        <v>2.0664800645750735E-2</v>
      </c>
      <c r="Q24" s="4">
        <f t="shared" ca="1" si="9"/>
        <v>2.3448075593793565E-2</v>
      </c>
    </row>
    <row r="25" spans="3:17" x14ac:dyDescent="0.25">
      <c r="E25" t="str">
        <f t="shared" si="5"/>
        <v>Site Access</v>
      </c>
      <c r="H25" s="4">
        <f t="shared" ref="H25:Q25" ca="1" si="10">H14/H$15</f>
        <v>2.0213514341166767E-2</v>
      </c>
      <c r="I25" s="4">
        <f t="shared" ca="1" si="10"/>
        <v>1.4876648670007323E-2</v>
      </c>
      <c r="J25" s="4">
        <f t="shared" ca="1" si="10"/>
        <v>2.0399281563185837E-2</v>
      </c>
      <c r="K25" s="4">
        <f t="shared" ca="1" si="10"/>
        <v>1.8131568326556723E-2</v>
      </c>
      <c r="L25" s="4">
        <f t="shared" ca="1" si="10"/>
        <v>1.6113139068148097E-2</v>
      </c>
      <c r="M25" s="4">
        <f t="shared" ca="1" si="10"/>
        <v>1.3684040230700937E-2</v>
      </c>
      <c r="N25" s="4">
        <f t="shared" ca="1" si="10"/>
        <v>1.1727865921932264E-2</v>
      </c>
      <c r="O25" s="4">
        <f t="shared" ca="1" si="10"/>
        <v>1.0441624475341891E-2</v>
      </c>
      <c r="P25" s="4">
        <f t="shared" ca="1" si="10"/>
        <v>9.2805561865685268E-3</v>
      </c>
      <c r="Q25" s="4">
        <f t="shared" ca="1" si="10"/>
        <v>8.3531299217901936E-3</v>
      </c>
    </row>
    <row r="26" spans="3:17" x14ac:dyDescent="0.25"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3:17" ht="45" x14ac:dyDescent="0.25">
      <c r="F27" t="s">
        <v>72</v>
      </c>
      <c r="G27" s="2" t="s">
        <v>12</v>
      </c>
      <c r="H27" s="2" t="s">
        <v>17</v>
      </c>
      <c r="I27" s="2" t="s">
        <v>22</v>
      </c>
      <c r="J27" s="2" t="s">
        <v>27</v>
      </c>
      <c r="K27" s="2" t="s">
        <v>32</v>
      </c>
      <c r="L27" s="2" t="s">
        <v>37</v>
      </c>
      <c r="M27" s="2" t="s">
        <v>42</v>
      </c>
      <c r="N27" s="2" t="s">
        <v>47</v>
      </c>
      <c r="O27" s="2" t="s">
        <v>52</v>
      </c>
      <c r="P27" s="2" t="s">
        <v>57</v>
      </c>
      <c r="Q27" s="2" t="s">
        <v>62</v>
      </c>
    </row>
    <row r="28" spans="3:17" x14ac:dyDescent="0.25">
      <c r="G28">
        <f>MATCH(G27,'Program Plan Sum Model Raw Data'!$A$1:$BE$1,0)</f>
        <v>7</v>
      </c>
      <c r="H28">
        <f>MATCH(H27,'Program Plan Sum Model Raw Data'!$A$1:$BE$1,0)</f>
        <v>12</v>
      </c>
      <c r="I28">
        <f>MATCH(I27,'Program Plan Sum Model Raw Data'!$A$1:$BE$1,0)</f>
        <v>17</v>
      </c>
      <c r="J28">
        <f>MATCH(J27,'Program Plan Sum Model Raw Data'!$A$1:$BE$1,0)</f>
        <v>22</v>
      </c>
      <c r="K28">
        <f>MATCH(K27,'Program Plan Sum Model Raw Data'!$A$1:$BE$1,0)</f>
        <v>27</v>
      </c>
      <c r="L28">
        <f>MATCH(L27,'Program Plan Sum Model Raw Data'!$A$1:$BE$1,0)</f>
        <v>32</v>
      </c>
      <c r="M28">
        <f>MATCH(M27,'Program Plan Sum Model Raw Data'!$A$1:$BE$1,0)</f>
        <v>37</v>
      </c>
      <c r="N28">
        <f>MATCH(N27,'Program Plan Sum Model Raw Data'!$A$1:$BE$1,0)</f>
        <v>42</v>
      </c>
      <c r="O28">
        <f>MATCH(O27,'Program Plan Sum Model Raw Data'!$A$1:$BE$1,0)</f>
        <v>47</v>
      </c>
      <c r="P28">
        <f>MATCH(P27,'Program Plan Sum Model Raw Data'!$A$1:$BE$1,0)</f>
        <v>52</v>
      </c>
      <c r="Q28">
        <f>MATCH(Q27,'Program Plan Sum Model Raw Data'!$A$1:$BE$1,0)</f>
        <v>57</v>
      </c>
    </row>
    <row r="29" spans="3:17" x14ac:dyDescent="0.25"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3:17" x14ac:dyDescent="0.25">
      <c r="D30">
        <f>MATCH(E30,'Program Plan Sum Model Raw Data'!$A$1:$A$16,0)</f>
        <v>14</v>
      </c>
      <c r="E30" t="s">
        <v>94</v>
      </c>
      <c r="F30">
        <v>0.5</v>
      </c>
      <c r="G30" s="5">
        <f ca="1">OFFSET('Program Plan Sum Model Raw Data'!$A$1,$D30-1,G$28-1)</f>
        <v>4222892688.7571201</v>
      </c>
      <c r="H30" s="5">
        <f ca="1">$G30-OFFSET('Program Plan Sum Model Raw Data'!$A$1,$D30-1,H$28-1)</f>
        <v>243600665.04236031</v>
      </c>
      <c r="I30" s="5">
        <f ca="1">$G30-OFFSET('Program Plan Sum Model Raw Data'!$A$1,$D30-1,I$28-1)</f>
        <v>836790781.67272997</v>
      </c>
      <c r="J30" s="5">
        <f ca="1">$G30-OFFSET('Program Plan Sum Model Raw Data'!$A$1,$D30-1,J$28-1)</f>
        <v>1307397568.01649</v>
      </c>
      <c r="K30" s="5">
        <f ca="1">$G30-OFFSET('Program Plan Sum Model Raw Data'!$A$1,$D30-1,K$28-1)</f>
        <v>1680525090.8716702</v>
      </c>
      <c r="L30" s="5">
        <f ca="1">$G30-OFFSET('Program Plan Sum Model Raw Data'!$A$1,$D30-1,L$28-1)</f>
        <v>1988357922.3590803</v>
      </c>
      <c r="M30" s="5">
        <f ca="1">$G30-OFFSET('Program Plan Sum Model Raw Data'!$A$1,$D30-1,M$28-1)</f>
        <v>2233637346.1080303</v>
      </c>
      <c r="N30" s="5">
        <f ca="1">$G30-OFFSET('Program Plan Sum Model Raw Data'!$A$1,$D30-1,N$28-1)</f>
        <v>2461911266.9863801</v>
      </c>
      <c r="O30" s="5">
        <f ca="1">$G30-OFFSET('Program Plan Sum Model Raw Data'!$A$1,$D30-1,O$28-1)</f>
        <v>2648393691.2861099</v>
      </c>
      <c r="P30" s="5">
        <f ca="1">$G30-OFFSET('Program Plan Sum Model Raw Data'!$A$1,$D30-1,P$28-1)</f>
        <v>2807838637.2086101</v>
      </c>
      <c r="Q30" s="5">
        <f ca="1">$G30-OFFSET('Program Plan Sum Model Raw Data'!$A$1,$D30-1,Q$28-1)</f>
        <v>2941241789.29352</v>
      </c>
    </row>
    <row r="31" spans="3:17" x14ac:dyDescent="0.25">
      <c r="D31">
        <f>MATCH(E31,'Program Plan Sum Model Raw Data'!$A$1:$A$16,0)</f>
        <v>11</v>
      </c>
      <c r="E31" t="s">
        <v>90</v>
      </c>
      <c r="F31">
        <v>0.5</v>
      </c>
      <c r="G31" s="5">
        <f ca="1">OFFSET('Program Plan Sum Model Raw Data'!$A$1,$D31-1,G$28-1)</f>
        <v>2576046485.3720102</v>
      </c>
      <c r="H31" s="5">
        <f ca="1">$G31-OFFSET('Program Plan Sum Model Raw Data'!$A$1,$D31-1,H$28-1)</f>
        <v>1697562316.0258002</v>
      </c>
      <c r="I31" s="5">
        <f ca="1">$G31-OFFSET('Program Plan Sum Model Raw Data'!$A$1,$D31-1,I$28-1)</f>
        <v>1972046871.1535683</v>
      </c>
      <c r="J31" s="5">
        <f ca="1">$G31-OFFSET('Program Plan Sum Model Raw Data'!$A$1,$D31-1,J$28-1)</f>
        <v>2038126594.5191312</v>
      </c>
      <c r="K31" s="5">
        <f ca="1">$G31-OFFSET('Program Plan Sum Model Raw Data'!$A$1,$D31-1,K$28-1)</f>
        <v>2087628224.3978643</v>
      </c>
      <c r="L31" s="5">
        <f ca="1">$G31-OFFSET('Program Plan Sum Model Raw Data'!$A$1,$D31-1,L$28-1)</f>
        <v>2112109353.5735412</v>
      </c>
      <c r="M31" s="5">
        <f ca="1">$G31-OFFSET('Program Plan Sum Model Raw Data'!$A$1,$D31-1,M$28-1)</f>
        <v>2126715715.8736491</v>
      </c>
      <c r="N31" s="5">
        <f ca="1">$G31-OFFSET('Program Plan Sum Model Raw Data'!$A$1,$D31-1,N$28-1)</f>
        <v>2141114354.7605333</v>
      </c>
      <c r="O31" s="5">
        <f ca="1">$G31-OFFSET('Program Plan Sum Model Raw Data'!$A$1,$D31-1,O$28-1)</f>
        <v>2152967750.8585153</v>
      </c>
      <c r="P31" s="5">
        <f ca="1">$G31-OFFSET('Program Plan Sum Model Raw Data'!$A$1,$D31-1,P$28-1)</f>
        <v>2161281367.6270003</v>
      </c>
      <c r="Q31" s="5">
        <f ca="1">$G31-OFFSET('Program Plan Sum Model Raw Data'!$A$1,$D31-1,Q$28-1)</f>
        <v>2170886087.0629501</v>
      </c>
    </row>
    <row r="32" spans="3:17" x14ac:dyDescent="0.25">
      <c r="D32">
        <f>MATCH(E32,'Program Plan Sum Model Raw Data'!$A$1:$A$16,0)</f>
        <v>2</v>
      </c>
      <c r="E32" t="s">
        <v>78</v>
      </c>
      <c r="F32">
        <v>0.5</v>
      </c>
      <c r="G32" s="5">
        <f ca="1">OFFSET('Program Plan Sum Model Raw Data'!$A$1,$D32-1,G$28-1)</f>
        <v>11002850.237244399</v>
      </c>
      <c r="H32" s="5">
        <f ca="1">$G32-OFFSET('Program Plan Sum Model Raw Data'!$A$1,$D32-1,H$28-1)</f>
        <v>0</v>
      </c>
      <c r="I32" s="5">
        <f ca="1">$G32-OFFSET('Program Plan Sum Model Raw Data'!$A$1,$D32-1,I$28-1)</f>
        <v>0</v>
      </c>
      <c r="J32" s="5">
        <f ca="1">$G32-OFFSET('Program Plan Sum Model Raw Data'!$A$1,$D32-1,J$28-1)</f>
        <v>4191839.6963804392</v>
      </c>
      <c r="K32" s="5">
        <f ca="1">$G32-OFFSET('Program Plan Sum Model Raw Data'!$A$1,$D32-1,K$28-1)</f>
        <v>4191839.6963804392</v>
      </c>
      <c r="L32" s="5">
        <f ca="1">$G32-OFFSET('Program Plan Sum Model Raw Data'!$A$1,$D32-1,L$28-1)</f>
        <v>4448061.363339439</v>
      </c>
      <c r="M32" s="5">
        <f ca="1">$G32-OFFSET('Program Plan Sum Model Raw Data'!$A$1,$D32-1,M$28-1)</f>
        <v>4448061.363339439</v>
      </c>
      <c r="N32" s="5">
        <f ca="1">$G32-OFFSET('Program Plan Sum Model Raw Data'!$A$1,$D32-1,N$28-1)</f>
        <v>4448061.363339439</v>
      </c>
      <c r="O32" s="5">
        <f ca="1">$G32-OFFSET('Program Plan Sum Model Raw Data'!$A$1,$D32-1,O$28-1)</f>
        <v>4448061.363339439</v>
      </c>
      <c r="P32" s="5">
        <f ca="1">$G32-OFFSET('Program Plan Sum Model Raw Data'!$A$1,$D32-1,P$28-1)</f>
        <v>4448061.363339439</v>
      </c>
      <c r="Q32" s="5">
        <f ca="1">$G32-OFFSET('Program Plan Sum Model Raw Data'!$A$1,$D32-1,Q$28-1)</f>
        <v>8956169.4005216584</v>
      </c>
    </row>
    <row r="33" spans="4:21" x14ac:dyDescent="0.25">
      <c r="D33">
        <f>MATCH(E33,'Program Plan Sum Model Raw Data'!$A$1:$A$16,0)</f>
        <v>8</v>
      </c>
      <c r="E33" t="s">
        <v>82</v>
      </c>
      <c r="F33">
        <v>0.5</v>
      </c>
      <c r="G33" s="5">
        <f ca="1">OFFSET('Program Plan Sum Model Raw Data'!$A$1,$D33-1,G$28-1)</f>
        <v>168559875.91806</v>
      </c>
      <c r="H33" s="5">
        <f ca="1">$G33-OFFSET('Program Plan Sum Model Raw Data'!$A$1,$D33-1,H$28-1)</f>
        <v>3801082.5375249982</v>
      </c>
      <c r="I33" s="5">
        <f ca="1">$G33-OFFSET('Program Plan Sum Model Raw Data'!$A$1,$D33-1,I$28-1)</f>
        <v>4167128.3388639987</v>
      </c>
      <c r="J33" s="5">
        <f ca="1">$G33-OFFSET('Program Plan Sum Model Raw Data'!$A$1,$D33-1,J$28-1)</f>
        <v>7363519.5122840106</v>
      </c>
      <c r="K33" s="5">
        <f ca="1">$G33-OFFSET('Program Plan Sum Model Raw Data'!$A$1,$D33-1,K$28-1)</f>
        <v>9195516.921600014</v>
      </c>
      <c r="L33" s="5">
        <f ca="1">$G33-OFFSET('Program Plan Sum Model Raw Data'!$A$1,$D33-1,L$28-1)</f>
        <v>10746683.373933017</v>
      </c>
      <c r="M33" s="5">
        <f ca="1">$G33-OFFSET('Program Plan Sum Model Raw Data'!$A$1,$D33-1,M$28-1)</f>
        <v>25463925.142197996</v>
      </c>
      <c r="N33" s="5">
        <f ca="1">$G33-OFFSET('Program Plan Sum Model Raw Data'!$A$1,$D33-1,N$28-1)</f>
        <v>26454956.929576993</v>
      </c>
      <c r="O33" s="5">
        <f ca="1">$G33-OFFSET('Program Plan Sum Model Raw Data'!$A$1,$D33-1,O$28-1)</f>
        <v>33956220.255519003</v>
      </c>
      <c r="P33" s="5">
        <f ca="1">$G33-OFFSET('Program Plan Sum Model Raw Data'!$A$1,$D33-1,P$28-1)</f>
        <v>44260312.689033002</v>
      </c>
      <c r="Q33" s="5">
        <f ca="1">$G33-OFFSET('Program Plan Sum Model Raw Data'!$A$1,$D33-1,Q$28-1)</f>
        <v>51391705.81141901</v>
      </c>
    </row>
    <row r="34" spans="4:21" x14ac:dyDescent="0.25">
      <c r="D34">
        <f>MATCH(E34,'Program Plan Sum Model Raw Data'!$A$1:$A$16,0)</f>
        <v>5</v>
      </c>
      <c r="E34" t="s">
        <v>85</v>
      </c>
      <c r="F34">
        <v>0.5</v>
      </c>
      <c r="G34" s="5">
        <f ca="1">OFFSET('Program Plan Sum Model Raw Data'!$A$1,$D34-1,G$28-1)</f>
        <v>78332397.7518107</v>
      </c>
      <c r="H34" s="5">
        <f ca="1">$G34-OFFSET('Program Plan Sum Model Raw Data'!$A$1,$D34-1,H$28-1)</f>
        <v>40710449.699061602</v>
      </c>
      <c r="I34" s="5">
        <f ca="1">$G34-OFFSET('Program Plan Sum Model Raw Data'!$A$1,$D34-1,I$28-1)</f>
        <v>49000540.933282495</v>
      </c>
      <c r="J34" s="5">
        <f ca="1">$G34-OFFSET('Program Plan Sum Model Raw Data'!$A$1,$D34-1,J$28-1)</f>
        <v>68556430.372463495</v>
      </c>
      <c r="K34" s="5">
        <f ca="1">$G34-OFFSET('Program Plan Sum Model Raw Data'!$A$1,$D34-1,K$28-1)</f>
        <v>73456969.425009131</v>
      </c>
      <c r="L34" s="5">
        <f ca="1">$G34-OFFSET('Program Plan Sum Model Raw Data'!$A$1,$D34-1,L$28-1)</f>
        <v>76291884.420223847</v>
      </c>
      <c r="M34" s="5">
        <f ca="1">$G34-OFFSET('Program Plan Sum Model Raw Data'!$A$1,$D34-1,M$28-1)</f>
        <v>76737054.021232054</v>
      </c>
      <c r="N34" s="5">
        <f ca="1">$G34-OFFSET('Program Plan Sum Model Raw Data'!$A$1,$D34-1,N$28-1)</f>
        <v>76737054.021232054</v>
      </c>
      <c r="O34" s="5">
        <f ca="1">$G34-OFFSET('Program Plan Sum Model Raw Data'!$A$1,$D34-1,O$28-1)</f>
        <v>76995212.462192789</v>
      </c>
      <c r="P34" s="5">
        <f ca="1">$G34-OFFSET('Program Plan Sum Model Raw Data'!$A$1,$D34-1,P$28-1)</f>
        <v>76995212.462192789</v>
      </c>
      <c r="Q34" s="5">
        <f ca="1">$G34-OFFSET('Program Plan Sum Model Raw Data'!$A$1,$D34-1,Q$28-1)</f>
        <v>76995212.462192789</v>
      </c>
    </row>
    <row r="35" spans="4:21" x14ac:dyDescent="0.25">
      <c r="D35">
        <f>MATCH(E35,'Program Plan Sum Model Raw Data'!$A$1:$A$16,0)</f>
        <v>15</v>
      </c>
      <c r="E35" t="s">
        <v>95</v>
      </c>
      <c r="F35">
        <v>0.75</v>
      </c>
      <c r="G35" s="5">
        <f ca="1">OFFSET('Program Plan Sum Model Raw Data'!$A$1,$D35-1,G$28-1)</f>
        <v>4656658104.9836903</v>
      </c>
      <c r="H35" s="5">
        <f ca="1">$G35-OFFSET('Program Plan Sum Model Raw Data'!$A$1,$D35-1,H$28-1)</f>
        <v>275010764.54404068</v>
      </c>
      <c r="I35" s="5">
        <f ca="1">$G35-OFFSET('Program Plan Sum Model Raw Data'!$A$1,$D35-1,I$28-1)</f>
        <v>937403021.52763033</v>
      </c>
      <c r="J35" s="5">
        <f ca="1">$G35-OFFSET('Program Plan Sum Model Raw Data'!$A$1,$D35-1,J$28-1)</f>
        <v>1459802819.9792504</v>
      </c>
      <c r="K35" s="5">
        <f ca="1">$G35-OFFSET('Program Plan Sum Model Raw Data'!$A$1,$D35-1,K$28-1)</f>
        <v>1869975476.0087605</v>
      </c>
      <c r="L35" s="5">
        <f ca="1">$G35-OFFSET('Program Plan Sum Model Raw Data'!$A$1,$D35-1,L$28-1)</f>
        <v>2205091187.6260104</v>
      </c>
      <c r="M35" s="5">
        <f ca="1">$G35-OFFSET('Program Plan Sum Model Raw Data'!$A$1,$D35-1,M$28-1)</f>
        <v>2469865030.6616802</v>
      </c>
      <c r="N35" s="5">
        <f ca="1">$G35-OFFSET('Program Plan Sum Model Raw Data'!$A$1,$D35-1,N$28-1)</f>
        <v>2712763398.1835899</v>
      </c>
      <c r="O35" s="5">
        <f ca="1">$G35-OFFSET('Program Plan Sum Model Raw Data'!$A$1,$D35-1,O$28-1)</f>
        <v>2914937225.1506405</v>
      </c>
      <c r="P35" s="5">
        <f ca="1">$G35-OFFSET('Program Plan Sum Model Raw Data'!$A$1,$D35-1,P$28-1)</f>
        <v>3087485157.2330103</v>
      </c>
      <c r="Q35" s="5">
        <f ca="1">$G35-OFFSET('Program Plan Sum Model Raw Data'!$A$1,$D35-1,Q$28-1)</f>
        <v>3230029152.8128204</v>
      </c>
    </row>
    <row r="36" spans="4:21" x14ac:dyDescent="0.25">
      <c r="D36">
        <f>MATCH(E36,'Program Plan Sum Model Raw Data'!$A$1:$A$16,0)</f>
        <v>12</v>
      </c>
      <c r="E36" t="s">
        <v>92</v>
      </c>
      <c r="F36">
        <v>0.75</v>
      </c>
      <c r="G36" s="5">
        <f ca="1">OFFSET('Program Plan Sum Model Raw Data'!$A$1,$D36-1,G$28-1)</f>
        <v>2896686283.5033698</v>
      </c>
      <c r="H36" s="5">
        <f ca="1">$G36-OFFSET('Program Plan Sum Model Raw Data'!$A$1,$D36-1,H$28-1)</f>
        <v>1932318494.1162589</v>
      </c>
      <c r="I36" s="5">
        <f ca="1">$G36-OFFSET('Program Plan Sum Model Raw Data'!$A$1,$D36-1,I$28-1)</f>
        <v>2233913015.3626909</v>
      </c>
      <c r="J36" s="5">
        <f ca="1">$G36-OFFSET('Program Plan Sum Model Raw Data'!$A$1,$D36-1,J$28-1)</f>
        <v>2302761863.2762737</v>
      </c>
      <c r="K36" s="5">
        <f ca="1">$G36-OFFSET('Program Plan Sum Model Raw Data'!$A$1,$D36-1,K$28-1)</f>
        <v>2353658859.3669128</v>
      </c>
      <c r="L36" s="5">
        <f ca="1">$G36-OFFSET('Program Plan Sum Model Raw Data'!$A$1,$D36-1,L$28-1)</f>
        <v>2379022307.0902658</v>
      </c>
      <c r="M36" s="5">
        <f ca="1">$G36-OFFSET('Program Plan Sum Model Raw Data'!$A$1,$D36-1,M$28-1)</f>
        <v>2393788590.4436131</v>
      </c>
      <c r="N36" s="5">
        <f ca="1">$G36-OFFSET('Program Plan Sum Model Raw Data'!$A$1,$D36-1,N$28-1)</f>
        <v>2408216112.1232247</v>
      </c>
      <c r="O36" s="5">
        <f ca="1">$G36-OFFSET('Program Plan Sum Model Raw Data'!$A$1,$D36-1,O$28-1)</f>
        <v>2419750810.3260031</v>
      </c>
      <c r="P36" s="5">
        <f ca="1">$G36-OFFSET('Program Plan Sum Model Raw Data'!$A$1,$D36-1,P$28-1)</f>
        <v>2427759410.0066309</v>
      </c>
      <c r="Q36" s="5">
        <f ca="1">$G36-OFFSET('Program Plan Sum Model Raw Data'!$A$1,$D36-1,Q$28-1)</f>
        <v>2436855603.0494838</v>
      </c>
    </row>
    <row r="37" spans="4:21" x14ac:dyDescent="0.25">
      <c r="D37">
        <f>MATCH(E37,'Program Plan Sum Model Raw Data'!$A$1:$A$16,0)</f>
        <v>3</v>
      </c>
      <c r="E37" t="s">
        <v>80</v>
      </c>
      <c r="F37">
        <v>0.75</v>
      </c>
      <c r="G37" s="5">
        <f ca="1">OFFSET('Program Plan Sum Model Raw Data'!$A$1,$D37-1,G$28-1)</f>
        <v>20674580.167401299</v>
      </c>
      <c r="H37" s="5">
        <f ca="1">$G37-OFFSET('Program Plan Sum Model Raw Data'!$A$1,$D37-1,H$28-1)</f>
        <v>0</v>
      </c>
      <c r="I37" s="5">
        <f ca="1">$G37-OFFSET('Program Plan Sum Model Raw Data'!$A$1,$D37-1,I$28-1)</f>
        <v>0</v>
      </c>
      <c r="J37" s="5">
        <f ca="1">$G37-OFFSET('Program Plan Sum Model Raw Data'!$A$1,$D37-1,J$28-1)</f>
        <v>7631525.5228191987</v>
      </c>
      <c r="K37" s="5">
        <f ca="1">$G37-OFFSET('Program Plan Sum Model Raw Data'!$A$1,$D37-1,K$28-1)</f>
        <v>7631525.5228191987</v>
      </c>
      <c r="L37" s="5">
        <f ca="1">$G37-OFFSET('Program Plan Sum Model Raw Data'!$A$1,$D37-1,L$28-1)</f>
        <v>10750796.007446129</v>
      </c>
      <c r="M37" s="5">
        <f ca="1">$G37-OFFSET('Program Plan Sum Model Raw Data'!$A$1,$D37-1,M$28-1)</f>
        <v>10750796.007446129</v>
      </c>
      <c r="N37" s="5">
        <f ca="1">$G37-OFFSET('Program Plan Sum Model Raw Data'!$A$1,$D37-1,N$28-1)</f>
        <v>10750796.007446129</v>
      </c>
      <c r="O37" s="5">
        <f ca="1">$G37-OFFSET('Program Plan Sum Model Raw Data'!$A$1,$D37-1,O$28-1)</f>
        <v>10750796.007446129</v>
      </c>
      <c r="P37" s="5">
        <f ca="1">$G37-OFFSET('Program Plan Sum Model Raw Data'!$A$1,$D37-1,P$28-1)</f>
        <v>10750796.007446129</v>
      </c>
      <c r="Q37" s="5">
        <f ca="1">$G37-OFFSET('Program Plan Sum Model Raw Data'!$A$1,$D37-1,Q$28-1)</f>
        <v>15970697.94500025</v>
      </c>
    </row>
    <row r="38" spans="4:21" x14ac:dyDescent="0.25">
      <c r="D38">
        <f>MATCH(E38,'Program Plan Sum Model Raw Data'!$A$1:$A$16,0)</f>
        <v>9</v>
      </c>
      <c r="E38" t="s">
        <v>84</v>
      </c>
      <c r="F38">
        <v>0.75</v>
      </c>
      <c r="G38" s="5">
        <f ca="1">OFFSET('Program Plan Sum Model Raw Data'!$A$1,$D38-1,G$28-1)</f>
        <v>221250308.93256199</v>
      </c>
      <c r="H38" s="5">
        <f ca="1">$G38-OFFSET('Program Plan Sum Model Raw Data'!$A$1,$D38-1,H$28-1)</f>
        <v>3029286.1265409887</v>
      </c>
      <c r="I38" s="5">
        <f ca="1">$G38-OFFSET('Program Plan Sum Model Raw Data'!$A$1,$D38-1,I$28-1)</f>
        <v>3367429.5458430052</v>
      </c>
      <c r="J38" s="5">
        <f ca="1">$G38-OFFSET('Program Plan Sum Model Raw Data'!$A$1,$D38-1,J$28-1)</f>
        <v>7608307.2289499938</v>
      </c>
      <c r="K38" s="5">
        <f ca="1">$G38-OFFSET('Program Plan Sum Model Raw Data'!$A$1,$D38-1,K$28-1)</f>
        <v>9435229.3256549835</v>
      </c>
      <c r="L38" s="5">
        <f ca="1">$G38-OFFSET('Program Plan Sum Model Raw Data'!$A$1,$D38-1,L$28-1)</f>
        <v>11281089.748584002</v>
      </c>
      <c r="M38" s="5">
        <f ca="1">$G38-OFFSET('Program Plan Sum Model Raw Data'!$A$1,$D38-1,M$28-1)</f>
        <v>29921164.290319979</v>
      </c>
      <c r="N38" s="5">
        <f ca="1">$G38-OFFSET('Program Plan Sum Model Raw Data'!$A$1,$D38-1,N$28-1)</f>
        <v>30884764.744935989</v>
      </c>
      <c r="O38" s="5">
        <f ca="1">$G38-OFFSET('Program Plan Sum Model Raw Data'!$A$1,$D38-1,O$28-1)</f>
        <v>39784176.853715003</v>
      </c>
      <c r="P38" s="5">
        <f ca="1">$G38-OFFSET('Program Plan Sum Model Raw Data'!$A$1,$D38-1,P$28-1)</f>
        <v>57056933.434202999</v>
      </c>
      <c r="Q38" s="5">
        <f ca="1">$G38-OFFSET('Program Plan Sum Model Raw Data'!$A$1,$D38-1,Q$28-1)</f>
        <v>65014701.173404992</v>
      </c>
    </row>
    <row r="39" spans="4:21" x14ac:dyDescent="0.25">
      <c r="D39">
        <f>MATCH(E39,'Program Plan Sum Model Raw Data'!$A$1:$A$16,0)</f>
        <v>6</v>
      </c>
      <c r="E39" t="s">
        <v>88</v>
      </c>
      <c r="F39">
        <v>0.75</v>
      </c>
      <c r="G39" s="5">
        <f ca="1">OFFSET('Program Plan Sum Model Raw Data'!$A$1,$D39-1,G$28-1)</f>
        <v>95845330.001614198</v>
      </c>
      <c r="H39" s="5">
        <f ca="1">$G39-OFFSET('Program Plan Sum Model Raw Data'!$A$1,$D39-1,H$28-1)</f>
        <v>49638302.553537101</v>
      </c>
      <c r="I39" s="5">
        <f ca="1">$G39-OFFSET('Program Plan Sum Model Raw Data'!$A$1,$D39-1,I$28-1)</f>
        <v>59364358.765354499</v>
      </c>
      <c r="J39" s="5">
        <f ca="1">$G39-OFFSET('Program Plan Sum Model Raw Data'!$A$1,$D39-1,J$28-1)</f>
        <v>82950366.010530204</v>
      </c>
      <c r="K39" s="5">
        <f ca="1">$G39-OFFSET('Program Plan Sum Model Raw Data'!$A$1,$D39-1,K$28-1)</f>
        <v>88649321.469436064</v>
      </c>
      <c r="L39" s="5">
        <f ca="1">$G39-OFFSET('Program Plan Sum Model Raw Data'!$A$1,$D39-1,L$28-1)</f>
        <v>92239342.080416143</v>
      </c>
      <c r="M39" s="5">
        <f ca="1">$G39-OFFSET('Program Plan Sum Model Raw Data'!$A$1,$D39-1,M$28-1)</f>
        <v>92767038.867246926</v>
      </c>
      <c r="N39" s="5">
        <f ca="1">$G39-OFFSET('Program Plan Sum Model Raw Data'!$A$1,$D39-1,N$28-1)</f>
        <v>92767038.867246926</v>
      </c>
      <c r="O39" s="5">
        <f ca="1">$G39-OFFSET('Program Plan Sum Model Raw Data'!$A$1,$D39-1,O$28-1)</f>
        <v>93334776.105107278</v>
      </c>
      <c r="P39" s="5">
        <f ca="1">$G39-OFFSET('Program Plan Sum Model Raw Data'!$A$1,$D39-1,P$28-1)</f>
        <v>93334776.105107278</v>
      </c>
      <c r="Q39" s="5">
        <f ca="1">$G39-OFFSET('Program Plan Sum Model Raw Data'!$A$1,$D39-1,Q$28-1)</f>
        <v>93334776.105107278</v>
      </c>
    </row>
    <row r="40" spans="4:21" x14ac:dyDescent="0.25">
      <c r="D40">
        <f>MATCH(E40,'Program Plan Sum Model Raw Data'!$A$1:$A$16,0)</f>
        <v>16</v>
      </c>
      <c r="E40" t="s">
        <v>96</v>
      </c>
      <c r="F40">
        <v>0.95</v>
      </c>
      <c r="G40" s="5">
        <f ca="1">OFFSET('Program Plan Sum Model Raw Data'!$A$1,$D40-1,G$28-1)</f>
        <v>5128745511.4601297</v>
      </c>
      <c r="H40" s="5">
        <f ca="1">$G40-OFFSET('Program Plan Sum Model Raw Data'!$A$1,$D40-1,H$28-1)</f>
        <v>293513016.33469009</v>
      </c>
      <c r="I40" s="5">
        <f ca="1">$G40-OFFSET('Program Plan Sum Model Raw Data'!$A$1,$D40-1,I$28-1)</f>
        <v>1006300728.1342797</v>
      </c>
      <c r="J40" s="5">
        <f ca="1">$G40-OFFSET('Program Plan Sum Model Raw Data'!$A$1,$D40-1,J$28-1)</f>
        <v>1576038465.7536497</v>
      </c>
      <c r="K40" s="5">
        <f ca="1">$G40-OFFSET('Program Plan Sum Model Raw Data'!$A$1,$D40-1,K$28-1)</f>
        <v>2029301663.4688296</v>
      </c>
      <c r="L40" s="5">
        <f ca="1">$G40-OFFSET('Program Plan Sum Model Raw Data'!$A$1,$D40-1,L$28-1)</f>
        <v>2404719403.8698196</v>
      </c>
      <c r="M40" s="5">
        <f ca="1">$G40-OFFSET('Program Plan Sum Model Raw Data'!$A$1,$D40-1,M$28-1)</f>
        <v>2704023464.1920795</v>
      </c>
      <c r="N40" s="5">
        <f ca="1">$G40-OFFSET('Program Plan Sum Model Raw Data'!$A$1,$D40-1,N$28-1)</f>
        <v>2981566970.6740499</v>
      </c>
      <c r="O40" s="5">
        <f ca="1">$G40-OFFSET('Program Plan Sum Model Raw Data'!$A$1,$D40-1,O$28-1)</f>
        <v>3210479261.97721</v>
      </c>
      <c r="P40" s="5">
        <f ca="1">$G40-OFFSET('Program Plan Sum Model Raw Data'!$A$1,$D40-1,P$28-1)</f>
        <v>3407003620.1055598</v>
      </c>
      <c r="Q40" s="5">
        <f ca="1">$G40-OFFSET('Program Plan Sum Model Raw Data'!$A$1,$D40-1,Q$28-1)</f>
        <v>3570126485.4291</v>
      </c>
    </row>
    <row r="41" spans="4:21" x14ac:dyDescent="0.25">
      <c r="D41">
        <f>MATCH(E41,'Program Plan Sum Model Raw Data'!$A$1:$A$16,0)</f>
        <v>13</v>
      </c>
      <c r="E41" t="s">
        <v>93</v>
      </c>
      <c r="F41">
        <v>0.95</v>
      </c>
      <c r="G41" s="5">
        <f ca="1">OFFSET('Program Plan Sum Model Raw Data'!$A$1,$D41-1,G$28-1)</f>
        <v>3316317856.5152998</v>
      </c>
      <c r="H41" s="5">
        <f ca="1">$G41-OFFSET('Program Plan Sum Model Raw Data'!$A$1,$D41-1,H$28-1)</f>
        <v>2199976198.5022697</v>
      </c>
      <c r="I41" s="5">
        <f ca="1">$G41-OFFSET('Program Plan Sum Model Raw Data'!$A$1,$D41-1,I$28-1)</f>
        <v>2550514737.9311438</v>
      </c>
      <c r="J41" s="5">
        <f ca="1">$G41-OFFSET('Program Plan Sum Model Raw Data'!$A$1,$D41-1,J$28-1)</f>
        <v>2631138514.6094627</v>
      </c>
      <c r="K41" s="5">
        <f ca="1">$G41-OFFSET('Program Plan Sum Model Raw Data'!$A$1,$D41-1,K$28-1)</f>
        <v>2690576565.8124857</v>
      </c>
      <c r="L41" s="5">
        <f ca="1">$G41-OFFSET('Program Plan Sum Model Raw Data'!$A$1,$D41-1,L$28-1)</f>
        <v>2720292428.2018008</v>
      </c>
      <c r="M41" s="5">
        <f ca="1">$G41-OFFSET('Program Plan Sum Model Raw Data'!$A$1,$D41-1,M$28-1)</f>
        <v>2737664943.0135818</v>
      </c>
      <c r="N41" s="5">
        <f ca="1">$G41-OFFSET('Program Plan Sum Model Raw Data'!$A$1,$D41-1,N$28-1)</f>
        <v>2754644484.234777</v>
      </c>
      <c r="O41" s="5">
        <f ca="1">$G41-OFFSET('Program Plan Sum Model Raw Data'!$A$1,$D41-1,O$28-1)</f>
        <v>2768210693.2246118</v>
      </c>
      <c r="P41" s="5">
        <f ca="1">$G41-OFFSET('Program Plan Sum Model Raw Data'!$A$1,$D41-1,P$28-1)</f>
        <v>2777704565.9795947</v>
      </c>
      <c r="Q41" s="5">
        <f ca="1">$G41-OFFSET('Program Plan Sum Model Raw Data'!$A$1,$D41-1,Q$28-1)</f>
        <v>2788477523.5915189</v>
      </c>
    </row>
    <row r="42" spans="4:21" x14ac:dyDescent="0.25">
      <c r="D42">
        <f>MATCH(E42,'Program Plan Sum Model Raw Data'!$A$1:$A$16,0)</f>
        <v>4</v>
      </c>
      <c r="E42" t="s">
        <v>81</v>
      </c>
      <c r="F42">
        <v>0.95</v>
      </c>
      <c r="G42" s="5">
        <f ca="1">OFFSET('Program Plan Sum Model Raw Data'!$A$1,$D42-1,G$28-1)</f>
        <v>47194895.657249399</v>
      </c>
      <c r="H42" s="5">
        <f ca="1">$G42-OFFSET('Program Plan Sum Model Raw Data'!$A$1,$D42-1,H$28-1)</f>
        <v>0</v>
      </c>
      <c r="I42" s="5">
        <f ca="1">$G42-OFFSET('Program Plan Sum Model Raw Data'!$A$1,$D42-1,I$28-1)</f>
        <v>0</v>
      </c>
      <c r="J42" s="5">
        <f ca="1">$G42-OFFSET('Program Plan Sum Model Raw Data'!$A$1,$D42-1,J$28-1)</f>
        <v>17175844.234969098</v>
      </c>
      <c r="K42" s="5">
        <f ca="1">$G42-OFFSET('Program Plan Sum Model Raw Data'!$A$1,$D42-1,K$28-1)</f>
        <v>17175844.234969098</v>
      </c>
      <c r="L42" s="5">
        <f ca="1">$G42-OFFSET('Program Plan Sum Model Raw Data'!$A$1,$D42-1,L$28-1)</f>
        <v>29392584.212093599</v>
      </c>
      <c r="M42" s="5">
        <f ca="1">$G42-OFFSET('Program Plan Sum Model Raw Data'!$A$1,$D42-1,M$28-1)</f>
        <v>29392584.212093599</v>
      </c>
      <c r="N42" s="5">
        <f ca="1">$G42-OFFSET('Program Plan Sum Model Raw Data'!$A$1,$D42-1,N$28-1)</f>
        <v>29392584.212093599</v>
      </c>
      <c r="O42" s="5">
        <f ca="1">$G42-OFFSET('Program Plan Sum Model Raw Data'!$A$1,$D42-1,O$28-1)</f>
        <v>29392584.212093599</v>
      </c>
      <c r="P42" s="5">
        <f ca="1">$G42-OFFSET('Program Plan Sum Model Raw Data'!$A$1,$D42-1,P$28-1)</f>
        <v>29392584.212093599</v>
      </c>
      <c r="Q42" s="5">
        <f ca="1">$G42-OFFSET('Program Plan Sum Model Raw Data'!$A$1,$D42-1,Q$28-1)</f>
        <v>35097743.099776402</v>
      </c>
    </row>
    <row r="43" spans="4:21" x14ac:dyDescent="0.25">
      <c r="D43">
        <f>MATCH(E43,'Program Plan Sum Model Raw Data'!$A$1:$A$16,0)</f>
        <v>10</v>
      </c>
      <c r="E43" t="s">
        <v>87</v>
      </c>
      <c r="F43">
        <v>0.95</v>
      </c>
      <c r="G43" s="5">
        <f ca="1">OFFSET('Program Plan Sum Model Raw Data'!$A$1,$D43-1,G$28-1)</f>
        <v>355568642.93883401</v>
      </c>
      <c r="H43" s="5">
        <f ca="1">$G43-OFFSET('Program Plan Sum Model Raw Data'!$A$1,$D43-1,H$28-1)</f>
        <v>7190740.0728949904</v>
      </c>
      <c r="I43" s="5">
        <f ca="1">$G43-OFFSET('Program Plan Sum Model Raw Data'!$A$1,$D43-1,I$28-1)</f>
        <v>7864834.696705997</v>
      </c>
      <c r="J43" s="5">
        <f ca="1">$G43-OFFSET('Program Plan Sum Model Raw Data'!$A$1,$D43-1,J$28-1)</f>
        <v>13517283.411832035</v>
      </c>
      <c r="K43" s="5">
        <f ca="1">$G43-OFFSET('Program Plan Sum Model Raw Data'!$A$1,$D43-1,K$28-1)</f>
        <v>17144304.889283001</v>
      </c>
      <c r="L43" s="5">
        <f ca="1">$G43-OFFSET('Program Plan Sum Model Raw Data'!$A$1,$D43-1,L$28-1)</f>
        <v>19881645.295558989</v>
      </c>
      <c r="M43" s="5">
        <f ca="1">$G43-OFFSET('Program Plan Sum Model Raw Data'!$A$1,$D43-1,M$28-1)</f>
        <v>47775468.626937985</v>
      </c>
      <c r="N43" s="5">
        <f ca="1">$G43-OFFSET('Program Plan Sum Model Raw Data'!$A$1,$D43-1,N$28-1)</f>
        <v>49693030.330367029</v>
      </c>
      <c r="O43" s="5">
        <f ca="1">$G43-OFFSET('Program Plan Sum Model Raw Data'!$A$1,$D43-1,O$28-1)</f>
        <v>64221646.55547899</v>
      </c>
      <c r="P43" s="5">
        <f ca="1">$G43-OFFSET('Program Plan Sum Model Raw Data'!$A$1,$D43-1,P$28-1)</f>
        <v>84091257.457540035</v>
      </c>
      <c r="Q43" s="5">
        <f ca="1">$G43-OFFSET('Program Plan Sum Model Raw Data'!$A$1,$D43-1,Q$28-1)</f>
        <v>97624676.103784025</v>
      </c>
    </row>
    <row r="44" spans="4:21" x14ac:dyDescent="0.25">
      <c r="D44">
        <f>MATCH(E44,'Program Plan Sum Model Raw Data'!$A$1:$A$16,0)</f>
        <v>7</v>
      </c>
      <c r="E44" t="s">
        <v>89</v>
      </c>
      <c r="F44">
        <v>0.95</v>
      </c>
      <c r="G44" s="5">
        <f ca="1">OFFSET('Program Plan Sum Model Raw Data'!$A$1,$D44-1,G$28-1)</f>
        <v>129672784.333248</v>
      </c>
      <c r="H44" s="5">
        <f ca="1">$G44-OFFSET('Program Plan Sum Model Raw Data'!$A$1,$D44-1,H$28-1)</f>
        <v>72349498.691670403</v>
      </c>
      <c r="I44" s="5">
        <f ca="1">$G44-OFFSET('Program Plan Sum Model Raw Data'!$A$1,$D44-1,I$28-1)</f>
        <v>86330197.614312708</v>
      </c>
      <c r="J44" s="5">
        <f ca="1">$G44-OFFSET('Program Plan Sum Model Raw Data'!$A$1,$D44-1,J$28-1)</f>
        <v>114897675.24826171</v>
      </c>
      <c r="K44" s="5">
        <f ca="1">$G44-OFFSET('Program Plan Sum Model Raw Data'!$A$1,$D44-1,K$28-1)</f>
        <v>121609581.50585504</v>
      </c>
      <c r="L44" s="5">
        <f ca="1">$G44-OFFSET('Program Plan Sum Model Raw Data'!$A$1,$D44-1,L$28-1)</f>
        <v>125636130.55373898</v>
      </c>
      <c r="M44" s="5">
        <f ca="1">$G44-OFFSET('Program Plan Sum Model Raw Data'!$A$1,$D44-1,M$28-1)</f>
        <v>126146027.02548902</v>
      </c>
      <c r="N44" s="5">
        <f ca="1">$G44-OFFSET('Program Plan Sum Model Raw Data'!$A$1,$D44-1,N$28-1)</f>
        <v>126146027.02548902</v>
      </c>
      <c r="O44" s="5">
        <f ca="1">$G44-OFFSET('Program Plan Sum Model Raw Data'!$A$1,$D44-1,O$28-1)</f>
        <v>126817151.58356376</v>
      </c>
      <c r="P44" s="5">
        <f ca="1">$G44-OFFSET('Program Plan Sum Model Raw Data'!$A$1,$D44-1,P$28-1)</f>
        <v>126817151.58356376</v>
      </c>
      <c r="Q44" s="5">
        <f ca="1">$G44-OFFSET('Program Plan Sum Model Raw Data'!$A$1,$D44-1,Q$28-1)</f>
        <v>126817151.58356376</v>
      </c>
      <c r="T44" s="13"/>
      <c r="U44" s="13"/>
    </row>
    <row r="45" spans="4:21" x14ac:dyDescent="0.25">
      <c r="E45" t="s">
        <v>794</v>
      </c>
      <c r="G45" s="5">
        <f>SUM('FLISR Model Raw Data'!AE2:AE772)</f>
        <v>1772104109.387454</v>
      </c>
      <c r="H45" s="5">
        <f>$G45-(SUMIFS('FLISR Model Raw Data'!$AF$2:$AF$772,'FLISR Model Raw Data'!C$2:C$772,1)+SUMIFS('FLISR Model Raw Data'!$AE$2:$AE$772,'FLISR Model Raw Data'!C$2:C$772,0))</f>
        <v>287883168.71569991</v>
      </c>
      <c r="I45" s="5">
        <f>$G45-(SUMIFS('FLISR Model Raw Data'!$AF$2:$AF$772,'FLISR Model Raw Data'!D$2:D$772,1)+SUMIFS('FLISR Model Raw Data'!$AE$2:$AE$772,'FLISR Model Raw Data'!D$2:D$772,0))</f>
        <v>398293565.81882524</v>
      </c>
      <c r="J45" s="5">
        <f>$G45-(SUMIFS('FLISR Model Raw Data'!$AF$2:$AF$772,'FLISR Model Raw Data'!E$2:E$772,1)+SUMIFS('FLISR Model Raw Data'!$AE$2:$AE$772,'FLISR Model Raw Data'!E$2:E$772,0))</f>
        <v>464033937.05715346</v>
      </c>
      <c r="K45" s="5">
        <f>$G45-(SUMIFS('FLISR Model Raw Data'!$AF$2:$AF$772,'FLISR Model Raw Data'!F$2:F$772,1)+SUMIFS('FLISR Model Raw Data'!$AE$2:$AE$772,'FLISR Model Raw Data'!F$2:F$772,0))</f>
        <v>493554707.04200864</v>
      </c>
      <c r="L45" s="5">
        <f>$G45-(SUMIFS('FLISR Model Raw Data'!$AF$2:$AF$772,'FLISR Model Raw Data'!G$2:G$772,1)+SUMIFS('FLISR Model Raw Data'!$AE$2:$AE$772,'FLISR Model Raw Data'!G$2:G$772,0))</f>
        <v>508400938.85771084</v>
      </c>
      <c r="M45" s="5">
        <f>$G45-(SUMIFS('FLISR Model Raw Data'!$AF$2:$AF$772,'FLISR Model Raw Data'!H$2:H$772,1)+SUMIFS('FLISR Model Raw Data'!$AE$2:$AE$772,'FLISR Model Raw Data'!H$2:H$772,0))</f>
        <v>522043537.71286535</v>
      </c>
      <c r="N45" s="5">
        <f>$G45-(SUMIFS('FLISR Model Raw Data'!$AF$2:$AF$772,'FLISR Model Raw Data'!I$2:I$772,1)+SUMIFS('FLISR Model Raw Data'!$AE$2:$AE$772,'FLISR Model Raw Data'!I$2:I$772,0))</f>
        <v>528200208.12439013</v>
      </c>
      <c r="O45" s="5">
        <f>$G45-(SUMIFS('FLISR Model Raw Data'!$AF$2:$AF$772,'FLISR Model Raw Data'!J$2:J$772,1)+SUMIFS('FLISR Model Raw Data'!$AE$2:$AE$772,'FLISR Model Raw Data'!J$2:J$772,0))</f>
        <v>534695721.74997139</v>
      </c>
      <c r="P45" s="5">
        <f>$G45-(SUMIFS('FLISR Model Raw Data'!$AF$2:$AF$772,'FLISR Model Raw Data'!K$2:K$772,1)+SUMIFS('FLISR Model Raw Data'!$AE$2:$AE$772,'FLISR Model Raw Data'!K$2:K$772,0))</f>
        <v>536044694.86788917</v>
      </c>
      <c r="Q45" s="5">
        <f>$G45-(SUMIFS('FLISR Model Raw Data'!$AF$2:$AF$772,'FLISR Model Raw Data'!L$2:L$772,1)+SUMIFS('FLISR Model Raw Data'!$AE$2:$AE$772,'FLISR Model Raw Data'!L$2:L$772,0))</f>
        <v>537481984.11402798</v>
      </c>
      <c r="U45" s="13"/>
    </row>
    <row r="46" spans="4:21" x14ac:dyDescent="0.25">
      <c r="I46" s="13"/>
      <c r="J46" s="13"/>
      <c r="K46" s="5"/>
    </row>
    <row r="47" spans="4:21" x14ac:dyDescent="0.25">
      <c r="E47" t="s">
        <v>800</v>
      </c>
      <c r="F47">
        <v>0.5</v>
      </c>
      <c r="H47" s="5">
        <f ca="1">SUMIF($F$30:$F$44,$F47,H$30:H$44)+H45</f>
        <v>2273557682.0204468</v>
      </c>
      <c r="I47" s="5">
        <f ca="1">SUMIF($F$30:$F$44,$F47,I$30:I$44)+I45</f>
        <v>3260298887.9172697</v>
      </c>
      <c r="J47" s="5">
        <f ca="1">SUMIF($F$30:$F$44,$F47,J$30:J$44)+J45</f>
        <v>3889669889.1739025</v>
      </c>
      <c r="K47" s="12">
        <f ca="1">SUMIF($F$30:$F$44,$F47,K$30:K$44)+K45</f>
        <v>4348552348.3545332</v>
      </c>
      <c r="L47" s="12">
        <f ca="1">SUMIF($F$30:$F$44,$F47,L$30:L$44)+L45</f>
        <v>4700354843.9478283</v>
      </c>
      <c r="M47" s="5">
        <f t="shared" ref="M47:Q47" ca="1" si="11">SUMIF($F$30:$F$44,$F47,M$30:M$44)+M45</f>
        <v>4989045640.2213135</v>
      </c>
      <c r="N47" s="5">
        <f t="shared" ca="1" si="11"/>
        <v>5238865902.1854515</v>
      </c>
      <c r="O47" s="5">
        <f t="shared" ca="1" si="11"/>
        <v>5451456657.975647</v>
      </c>
      <c r="P47" s="5">
        <f t="shared" ca="1" si="11"/>
        <v>5630868286.2180643</v>
      </c>
      <c r="Q47" s="5">
        <f t="shared" ca="1" si="11"/>
        <v>5786952948.1446314</v>
      </c>
    </row>
    <row r="48" spans="4:21" x14ac:dyDescent="0.25">
      <c r="E48" t="s">
        <v>801</v>
      </c>
      <c r="F48">
        <v>0.75</v>
      </c>
      <c r="H48" s="5">
        <f ca="1">SUMIF($F$30:$F$44,$F48,H$30:H$44)+H45</f>
        <v>2547880016.056077</v>
      </c>
      <c r="I48" s="5">
        <f t="shared" ref="I48:Q48" ca="1" si="12">SUMIF($F$30:$F$44,$F48,I$30:I$44)+I45</f>
        <v>3632341391.0203443</v>
      </c>
      <c r="J48" s="5">
        <f t="shared" ca="1" si="12"/>
        <v>4324788819.0749769</v>
      </c>
      <c r="K48" s="5">
        <f t="shared" ca="1" si="12"/>
        <v>4822905118.7355919</v>
      </c>
      <c r="L48" s="12">
        <f ca="1">SUMIF($F$30:$F$44,$F48,L$30:L$44)+L45</f>
        <v>5206785661.4104328</v>
      </c>
      <c r="M48" s="5">
        <f t="shared" ca="1" si="12"/>
        <v>5519136157.9831715</v>
      </c>
      <c r="N48" s="5">
        <f t="shared" ca="1" si="12"/>
        <v>5783582318.0508327</v>
      </c>
      <c r="O48" s="5">
        <f t="shared" ca="1" si="12"/>
        <v>6013253506.1928835</v>
      </c>
      <c r="P48" s="5">
        <f t="shared" ca="1" si="12"/>
        <v>6212431767.6542873</v>
      </c>
      <c r="Q48" s="5">
        <f t="shared" ca="1" si="12"/>
        <v>6378686915.1998453</v>
      </c>
    </row>
    <row r="49" spans="4:17" x14ac:dyDescent="0.25">
      <c r="E49" t="s">
        <v>802</v>
      </c>
      <c r="F49">
        <v>0.95</v>
      </c>
      <c r="H49" s="5">
        <f ca="1">SUMIF($F$30:$F$44,$F49,H$30:H$44)+H45</f>
        <v>2860912622.3172255</v>
      </c>
      <c r="I49" s="5">
        <f t="shared" ref="I49:Q49" ca="1" si="13">SUMIF($F$30:$F$44,$F49,I$30:I$44)+I45</f>
        <v>4049304064.1952672</v>
      </c>
      <c r="J49" s="5">
        <f t="shared" ca="1" si="13"/>
        <v>4816801720.3153286</v>
      </c>
      <c r="K49" s="5">
        <f t="shared" ca="1" si="13"/>
        <v>5369362666.9534302</v>
      </c>
      <c r="L49" s="12">
        <f ca="1">SUMIF($F$30:$F$44,$F49,L$30:L$44)+L45</f>
        <v>5808323130.9907227</v>
      </c>
      <c r="M49" s="5">
        <f t="shared" ca="1" si="13"/>
        <v>6167046024.7830467</v>
      </c>
      <c r="N49" s="5">
        <f t="shared" ca="1" si="13"/>
        <v>6469643304.6011658</v>
      </c>
      <c r="O49" s="5">
        <f t="shared" ca="1" si="13"/>
        <v>6733817059.3029299</v>
      </c>
      <c r="P49" s="5">
        <f t="shared" ca="1" si="13"/>
        <v>6961053874.2062407</v>
      </c>
      <c r="Q49" s="5">
        <f t="shared" ca="1" si="13"/>
        <v>7155625563.9217701</v>
      </c>
    </row>
    <row r="51" spans="4:17" x14ac:dyDescent="0.25">
      <c r="E51" t="s">
        <v>803</v>
      </c>
      <c r="F51">
        <v>0.5</v>
      </c>
      <c r="H51" s="5">
        <f ca="1">H47-H$15</f>
        <v>2022376718.9130225</v>
      </c>
      <c r="I51" s="5">
        <f ca="1">I47-I$15</f>
        <v>2758915534.3506947</v>
      </c>
      <c r="J51" s="5">
        <f ca="1">J47-J$15</f>
        <v>3138372449.9710245</v>
      </c>
      <c r="K51" s="12">
        <f ca="1">K47-K$15</f>
        <v>3348159681.0841103</v>
      </c>
      <c r="L51" s="12">
        <f ca="1">L47-L$15</f>
        <v>3450148976.8724651</v>
      </c>
      <c r="M51" s="5">
        <f t="shared" ref="M51:Q51" ca="1" si="14">M47-M$15</f>
        <v>3489848498.5779238</v>
      </c>
      <c r="N51" s="5">
        <f t="shared" ca="1" si="14"/>
        <v>3489606988.7087212</v>
      </c>
      <c r="O51" s="5">
        <f t="shared" ca="1" si="14"/>
        <v>3452375763.1116772</v>
      </c>
      <c r="P51" s="5">
        <f t="shared" ca="1" si="14"/>
        <v>3381687140.1344042</v>
      </c>
      <c r="Q51" s="5">
        <f t="shared" ca="1" si="14"/>
        <v>3288051075.9795113</v>
      </c>
    </row>
    <row r="52" spans="4:17" x14ac:dyDescent="0.25">
      <c r="E52" t="s">
        <v>804</v>
      </c>
      <c r="F52">
        <v>0.75</v>
      </c>
      <c r="H52" s="5">
        <f ca="1">H48-H$15</f>
        <v>2296699052.9486527</v>
      </c>
      <c r="I52" s="5">
        <f t="shared" ref="I52:Q52" ca="1" si="15">I48-I$15</f>
        <v>3130958037.4537692</v>
      </c>
      <c r="J52" s="5">
        <f t="shared" ca="1" si="15"/>
        <v>3573491379.8720989</v>
      </c>
      <c r="K52" s="5">
        <f t="shared" ca="1" si="15"/>
        <v>3822512451.465169</v>
      </c>
      <c r="L52" s="12">
        <f ca="1">L48-L$15</f>
        <v>3956579794.3350697</v>
      </c>
      <c r="M52" s="5">
        <f t="shared" ca="1" si="15"/>
        <v>4019939016.3397818</v>
      </c>
      <c r="N52" s="5">
        <f t="shared" ca="1" si="15"/>
        <v>4034323404.5741024</v>
      </c>
      <c r="O52" s="5">
        <f t="shared" ca="1" si="15"/>
        <v>4014172611.3289137</v>
      </c>
      <c r="P52" s="5">
        <f t="shared" ca="1" si="15"/>
        <v>3963250621.5706272</v>
      </c>
      <c r="Q52" s="5">
        <f t="shared" ca="1" si="15"/>
        <v>3879785043.0347252</v>
      </c>
    </row>
    <row r="53" spans="4:17" x14ac:dyDescent="0.25">
      <c r="E53" t="s">
        <v>805</v>
      </c>
      <c r="F53">
        <v>0.95</v>
      </c>
      <c r="H53" s="5">
        <f ca="1">H49-H$15</f>
        <v>2609731659.2098012</v>
      </c>
      <c r="I53" s="5">
        <f t="shared" ref="I53:Q53" ca="1" si="16">I49-I$15</f>
        <v>3547920710.6286922</v>
      </c>
      <c r="J53" s="5">
        <f t="shared" ca="1" si="16"/>
        <v>4065504281.1124506</v>
      </c>
      <c r="K53" s="5">
        <f t="shared" ca="1" si="16"/>
        <v>4368969999.6830072</v>
      </c>
      <c r="L53" s="12">
        <f ca="1">L49-L$15</f>
        <v>4558117263.9153595</v>
      </c>
      <c r="M53" s="5">
        <f t="shared" ca="1" si="16"/>
        <v>4667848883.139657</v>
      </c>
      <c r="N53" s="5">
        <f t="shared" ca="1" si="16"/>
        <v>4720384391.1244354</v>
      </c>
      <c r="O53" s="5">
        <f t="shared" ca="1" si="16"/>
        <v>4734736164.4389601</v>
      </c>
      <c r="P53" s="5">
        <f t="shared" ca="1" si="16"/>
        <v>4711872728.1225805</v>
      </c>
      <c r="Q53" s="5">
        <f t="shared" ca="1" si="16"/>
        <v>4656723691.75665</v>
      </c>
    </row>
    <row r="56" spans="4:17" ht="30" x14ac:dyDescent="0.25">
      <c r="F56" t="s">
        <v>72</v>
      </c>
      <c r="G56" s="2" t="s">
        <v>9</v>
      </c>
      <c r="H56" s="2" t="s">
        <v>14</v>
      </c>
      <c r="I56" s="2" t="s">
        <v>19</v>
      </c>
      <c r="J56" s="2" t="s">
        <v>24</v>
      </c>
      <c r="K56" s="2" t="s">
        <v>29</v>
      </c>
      <c r="L56" s="2" t="s">
        <v>34</v>
      </c>
      <c r="M56" s="2" t="s">
        <v>39</v>
      </c>
      <c r="N56" s="2" t="s">
        <v>44</v>
      </c>
      <c r="O56" s="2" t="s">
        <v>49</v>
      </c>
      <c r="P56" s="2" t="s">
        <v>54</v>
      </c>
      <c r="Q56" s="2" t="s">
        <v>59</v>
      </c>
    </row>
    <row r="57" spans="4:17" x14ac:dyDescent="0.25">
      <c r="G57">
        <f>MATCH(G56,'Program Plan Sum Model Raw Data'!$A$1:$BE$1,0)</f>
        <v>4</v>
      </c>
      <c r="H57">
        <f>MATCH(H56,'Program Plan Sum Model Raw Data'!$A$1:$BE$1,0)</f>
        <v>9</v>
      </c>
      <c r="I57">
        <f>MATCH(I56,'Program Plan Sum Model Raw Data'!$A$1:$BE$1,0)</f>
        <v>14</v>
      </c>
      <c r="J57">
        <f>MATCH(J56,'Program Plan Sum Model Raw Data'!$A$1:$BE$1,0)</f>
        <v>19</v>
      </c>
      <c r="K57">
        <f>MATCH(K56,'Program Plan Sum Model Raw Data'!$A$1:$BE$1,0)</f>
        <v>24</v>
      </c>
      <c r="L57">
        <f>MATCH(L56,'Program Plan Sum Model Raw Data'!$A$1:$BE$1,0)</f>
        <v>29</v>
      </c>
      <c r="M57">
        <f>MATCH(M56,'Program Plan Sum Model Raw Data'!$A$1:$BE$1,0)</f>
        <v>34</v>
      </c>
      <c r="N57">
        <f>MATCH(N56,'Program Plan Sum Model Raw Data'!$A$1:$BE$1,0)</f>
        <v>39</v>
      </c>
      <c r="O57">
        <f>MATCH(O56,'Program Plan Sum Model Raw Data'!$A$1:$BE$1,0)</f>
        <v>44</v>
      </c>
      <c r="P57">
        <f>MATCH(P56,'Program Plan Sum Model Raw Data'!$A$1:$BE$1,0)</f>
        <v>49</v>
      </c>
      <c r="Q57">
        <f>MATCH(Q56,'Program Plan Sum Model Raw Data'!$A$1:$BE$1,0)</f>
        <v>54</v>
      </c>
    </row>
    <row r="58" spans="4:17" x14ac:dyDescent="0.25"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4:17" x14ac:dyDescent="0.25">
      <c r="D59">
        <f>MATCH(E59,'Program Plan Sum Model Raw Data'!$A$1:$A$16,0)</f>
        <v>14</v>
      </c>
      <c r="E59" t="s">
        <v>94</v>
      </c>
      <c r="F59">
        <v>0.5</v>
      </c>
      <c r="G59" s="8">
        <f ca="1">OFFSET('Program Plan Sum Model Raw Data'!$A$1,$D59-1,G$57-1)</f>
        <v>405369148.553801</v>
      </c>
      <c r="H59" s="8">
        <f ca="1">$G59-OFFSET('Program Plan Sum Model Raw Data'!$A$1,$D59-1,H$57-1)</f>
        <v>10738946.317847013</v>
      </c>
      <c r="I59" s="8">
        <f ca="1">$G59-OFFSET('Program Plan Sum Model Raw Data'!$A$1,$D59-1,I$57-1)</f>
        <v>40290929.317596972</v>
      </c>
      <c r="J59" s="8">
        <f ca="1">$G59-OFFSET('Program Plan Sum Model Raw Data'!$A$1,$D59-1,J$57-1)</f>
        <v>76425537.120321989</v>
      </c>
      <c r="K59" s="8">
        <f ca="1">$G59-OFFSET('Program Plan Sum Model Raw Data'!$A$1,$D59-1,K$57-1)</f>
        <v>109784019.70173401</v>
      </c>
      <c r="L59" s="8">
        <f ca="1">$G59-OFFSET('Program Plan Sum Model Raw Data'!$A$1,$D59-1,L$57-1)</f>
        <v>140998132.473317</v>
      </c>
      <c r="M59" s="8">
        <f ca="1">$G59-OFFSET('Program Plan Sum Model Raw Data'!$A$1,$D59-1,M$57-1)</f>
        <v>165497605.245179</v>
      </c>
      <c r="N59" s="8">
        <f ca="1">$G59-OFFSET('Program Plan Sum Model Raw Data'!$A$1,$D59-1,N$57-1)</f>
        <v>194672317.842502</v>
      </c>
      <c r="O59" s="8">
        <f ca="1">$G59-OFFSET('Program Plan Sum Model Raw Data'!$A$1,$D59-1,O$57-1)</f>
        <v>216902291.85153401</v>
      </c>
      <c r="P59" s="8">
        <f ca="1">$G59-OFFSET('Program Plan Sum Model Raw Data'!$A$1,$D59-1,P$57-1)</f>
        <v>240265098.07194301</v>
      </c>
      <c r="Q59" s="8">
        <f ca="1">$G59-OFFSET('Program Plan Sum Model Raw Data'!$A$1,$D59-1,Q$57-1)</f>
        <v>258566845.365971</v>
      </c>
    </row>
    <row r="60" spans="4:17" x14ac:dyDescent="0.25">
      <c r="D60">
        <f>MATCH(E60,'Program Plan Sum Model Raw Data'!$A$1:$A$16,0)</f>
        <v>11</v>
      </c>
      <c r="E60" t="s">
        <v>90</v>
      </c>
      <c r="F60">
        <v>0.5</v>
      </c>
      <c r="G60" s="8">
        <f ca="1">OFFSET('Program Plan Sum Model Raw Data'!$A$1,$D60-1,G$57-1)</f>
        <v>94628369.010269597</v>
      </c>
      <c r="H60" s="8">
        <f ca="1">$G60-OFFSET('Program Plan Sum Model Raw Data'!$A$1,$D60-1,H$57-1)</f>
        <v>48168764.420627594</v>
      </c>
      <c r="I60" s="8">
        <f ca="1">$G60-OFFSET('Program Plan Sum Model Raw Data'!$A$1,$D60-1,I$57-1)</f>
        <v>63676076.574115694</v>
      </c>
      <c r="J60" s="8">
        <f ca="1">$G60-OFFSET('Program Plan Sum Model Raw Data'!$A$1,$D60-1,J$57-1)</f>
        <v>68080837.952742293</v>
      </c>
      <c r="K60" s="8">
        <f ca="1">$G60-OFFSET('Program Plan Sum Model Raw Data'!$A$1,$D60-1,K$57-1)</f>
        <v>70770708.239966601</v>
      </c>
      <c r="L60" s="8">
        <f ca="1">$G60-OFFSET('Program Plan Sum Model Raw Data'!$A$1,$D60-1,L$57-1)</f>
        <v>71954011.9122971</v>
      </c>
      <c r="M60" s="8">
        <f ca="1">$G60-OFFSET('Program Plan Sum Model Raw Data'!$A$1,$D60-1,M$57-1)</f>
        <v>72716035.931794703</v>
      </c>
      <c r="N60" s="8">
        <f ca="1">$G60-OFFSET('Program Plan Sum Model Raw Data'!$A$1,$D60-1,N$57-1)</f>
        <v>73826073.71648109</v>
      </c>
      <c r="O60" s="8">
        <f ca="1">$G60-OFFSET('Program Plan Sum Model Raw Data'!$A$1,$D60-1,O$57-1)</f>
        <v>74228001.318195596</v>
      </c>
      <c r="P60" s="8">
        <f ca="1">$G60-OFFSET('Program Plan Sum Model Raw Data'!$A$1,$D60-1,P$57-1)</f>
        <v>74612177.047857195</v>
      </c>
      <c r="Q60" s="8">
        <f ca="1">$G60-OFFSET('Program Plan Sum Model Raw Data'!$A$1,$D60-1,Q$57-1)</f>
        <v>75149868.481202692</v>
      </c>
    </row>
    <row r="61" spans="4:17" x14ac:dyDescent="0.25">
      <c r="D61">
        <f>MATCH(E61,'Program Plan Sum Model Raw Data'!$A$1:$A$16,0)</f>
        <v>2</v>
      </c>
      <c r="E61" t="s">
        <v>78</v>
      </c>
      <c r="F61">
        <v>0.5</v>
      </c>
      <c r="G61" s="8">
        <f ca="1">OFFSET('Program Plan Sum Model Raw Data'!$A$1,$D61-1,G$57-1)</f>
        <v>281072.92007616599</v>
      </c>
      <c r="H61" s="8">
        <f ca="1">$G61-OFFSET('Program Plan Sum Model Raw Data'!$A$1,$D61-1,H$57-1)</f>
        <v>0</v>
      </c>
      <c r="I61" s="8">
        <f ca="1">$G61-OFFSET('Program Plan Sum Model Raw Data'!$A$1,$D61-1,I$57-1)</f>
        <v>0</v>
      </c>
      <c r="J61" s="8">
        <f ca="1">$G61-OFFSET('Program Plan Sum Model Raw Data'!$A$1,$D61-1,J$57-1)</f>
        <v>157388.22945332198</v>
      </c>
      <c r="K61" s="8">
        <f ca="1">$G61-OFFSET('Program Plan Sum Model Raw Data'!$A$1,$D61-1,K$57-1)</f>
        <v>157388.22945332198</v>
      </c>
      <c r="L61" s="8">
        <f ca="1">$G61-OFFSET('Program Plan Sum Model Raw Data'!$A$1,$D61-1,L$57-1)</f>
        <v>162325.69131896901</v>
      </c>
      <c r="M61" s="8">
        <f ca="1">$G61-OFFSET('Program Plan Sum Model Raw Data'!$A$1,$D61-1,M$57-1)</f>
        <v>162325.69131896901</v>
      </c>
      <c r="N61" s="8">
        <f ca="1">$G61-OFFSET('Program Plan Sum Model Raw Data'!$A$1,$D61-1,N$57-1)</f>
        <v>162325.69131896901</v>
      </c>
      <c r="O61" s="8">
        <f ca="1">$G61-OFFSET('Program Plan Sum Model Raw Data'!$A$1,$D61-1,O$57-1)</f>
        <v>162325.69131896901</v>
      </c>
      <c r="P61" s="8">
        <f ca="1">$G61-OFFSET('Program Plan Sum Model Raw Data'!$A$1,$D61-1,P$57-1)</f>
        <v>162325.69131896901</v>
      </c>
      <c r="Q61" s="8">
        <f ca="1">$G61-OFFSET('Program Plan Sum Model Raw Data'!$A$1,$D61-1,Q$57-1)</f>
        <v>253931.86468914509</v>
      </c>
    </row>
    <row r="62" spans="4:17" x14ac:dyDescent="0.25">
      <c r="D62">
        <f>MATCH(E62,'Program Plan Sum Model Raw Data'!$A$1:$A$16,0)</f>
        <v>8</v>
      </c>
      <c r="E62" t="s">
        <v>82</v>
      </c>
      <c r="F62">
        <v>0.5</v>
      </c>
      <c r="G62" s="8">
        <f ca="1">OFFSET('Program Plan Sum Model Raw Data'!$A$1,$D62-1,G$57-1)</f>
        <v>5552668.4655569401</v>
      </c>
      <c r="H62" s="8">
        <f ca="1">$G62-OFFSET('Program Plan Sum Model Raw Data'!$A$1,$D62-1,H$57-1)</f>
        <v>857.91353567969054</v>
      </c>
      <c r="I62" s="8">
        <f ca="1">$G62-OFFSET('Program Plan Sum Model Raw Data'!$A$1,$D62-1,I$57-1)</f>
        <v>892.54095004033297</v>
      </c>
      <c r="J62" s="8">
        <f ca="1">$G62-OFFSET('Program Plan Sum Model Raw Data'!$A$1,$D62-1,J$57-1)</f>
        <v>12751.789722509682</v>
      </c>
      <c r="K62" s="8">
        <f ca="1">$G62-OFFSET('Program Plan Sum Model Raw Data'!$A$1,$D62-1,K$57-1)</f>
        <v>62934.003519269638</v>
      </c>
      <c r="L62" s="8">
        <f ca="1">$G62-OFFSET('Program Plan Sum Model Raw Data'!$A$1,$D62-1,L$57-1)</f>
        <v>63292.700761100277</v>
      </c>
      <c r="M62" s="8">
        <f ca="1">$G62-OFFSET('Program Plan Sum Model Raw Data'!$A$1,$D62-1,M$57-1)</f>
        <v>269268.08700609021</v>
      </c>
      <c r="N62" s="8">
        <f ca="1">$G62-OFFSET('Program Plan Sum Model Raw Data'!$A$1,$D62-1,N$57-1)</f>
        <v>287945.24019115046</v>
      </c>
      <c r="O62" s="8">
        <f ca="1">$G62-OFFSET('Program Plan Sum Model Raw Data'!$A$1,$D62-1,O$57-1)</f>
        <v>439665.7607176397</v>
      </c>
      <c r="P62" s="8">
        <f ca="1">$G62-OFFSET('Program Plan Sum Model Raw Data'!$A$1,$D62-1,P$57-1)</f>
        <v>582415.74895859975</v>
      </c>
      <c r="Q62" s="8">
        <f ca="1">$G62-OFFSET('Program Plan Sum Model Raw Data'!$A$1,$D62-1,Q$57-1)</f>
        <v>699248.90984907001</v>
      </c>
    </row>
    <row r="63" spans="4:17" x14ac:dyDescent="0.25">
      <c r="D63">
        <f>MATCH(E63,'Program Plan Sum Model Raw Data'!$A$1:$A$16,0)</f>
        <v>5</v>
      </c>
      <c r="E63" t="s">
        <v>85</v>
      </c>
      <c r="F63">
        <v>0.5</v>
      </c>
      <c r="G63" s="8">
        <f ca="1">OFFSET('Program Plan Sum Model Raw Data'!$A$1,$D63-1,G$57-1)</f>
        <v>2014589.1369660799</v>
      </c>
      <c r="H63" s="8">
        <f ca="1">$G63-OFFSET('Program Plan Sum Model Raw Data'!$A$1,$D63-1,H$57-1)</f>
        <v>903144.61310819001</v>
      </c>
      <c r="I63" s="8">
        <f ca="1">$G63-OFFSET('Program Plan Sum Model Raw Data'!$A$1,$D63-1,I$57-1)</f>
        <v>1211005.1190881068</v>
      </c>
      <c r="J63" s="8">
        <f ca="1">$G63-OFFSET('Program Plan Sum Model Raw Data'!$A$1,$D63-1,J$57-1)</f>
        <v>1733263.5518847988</v>
      </c>
      <c r="K63" s="8">
        <f ca="1">$G63-OFFSET('Program Plan Sum Model Raw Data'!$A$1,$D63-1,K$57-1)</f>
        <v>1887227.6379215689</v>
      </c>
      <c r="L63" s="8">
        <f ca="1">$G63-OFFSET('Program Plan Sum Model Raw Data'!$A$1,$D63-1,L$57-1)</f>
        <v>1963167.664075532</v>
      </c>
      <c r="M63" s="8">
        <f ca="1">$G63-OFFSET('Program Plan Sum Model Raw Data'!$A$1,$D63-1,M$57-1)</f>
        <v>1969729.5106686715</v>
      </c>
      <c r="N63" s="8">
        <f ca="1">$G63-OFFSET('Program Plan Sum Model Raw Data'!$A$1,$D63-1,N$57-1)</f>
        <v>1969729.5106686715</v>
      </c>
      <c r="O63" s="8">
        <f ca="1">$G63-OFFSET('Program Plan Sum Model Raw Data'!$A$1,$D63-1,O$57-1)</f>
        <v>1979273.1314352525</v>
      </c>
      <c r="P63" s="8">
        <f ca="1">$G63-OFFSET('Program Plan Sum Model Raw Data'!$A$1,$D63-1,P$57-1)</f>
        <v>1979273.1314352525</v>
      </c>
      <c r="Q63" s="8">
        <f ca="1">$G63-OFFSET('Program Plan Sum Model Raw Data'!$A$1,$D63-1,Q$57-1)</f>
        <v>1979273.1314352525</v>
      </c>
    </row>
    <row r="64" spans="4:17" x14ac:dyDescent="0.25">
      <c r="D64">
        <f>MATCH(E64,'Program Plan Sum Model Raw Data'!$A$1:$A$16,0)</f>
        <v>15</v>
      </c>
      <c r="E64" t="s">
        <v>95</v>
      </c>
      <c r="F64">
        <v>0.75</v>
      </c>
      <c r="G64" s="8">
        <f ca="1">OFFSET('Program Plan Sum Model Raw Data'!$A$1,$D64-1,G$57-1)</f>
        <v>466346258.05754799</v>
      </c>
      <c r="H64" s="8">
        <f ca="1">$G64-OFFSET('Program Plan Sum Model Raw Data'!$A$1,$D64-1,H$57-1)</f>
        <v>12385060.460995972</v>
      </c>
      <c r="I64" s="8">
        <f ca="1">$G64-OFFSET('Program Plan Sum Model Raw Data'!$A$1,$D64-1,I$57-1)</f>
        <v>46255540.599462986</v>
      </c>
      <c r="J64" s="8">
        <f ca="1">$G64-OFFSET('Program Plan Sum Model Raw Data'!$A$1,$D64-1,J$57-1)</f>
        <v>87220925.579069972</v>
      </c>
      <c r="K64" s="8">
        <f ca="1">$G64-OFFSET('Program Plan Sum Model Raw Data'!$A$1,$D64-1,K$57-1)</f>
        <v>124998118.78710896</v>
      </c>
      <c r="L64" s="8">
        <f ca="1">$G64-OFFSET('Program Plan Sum Model Raw Data'!$A$1,$D64-1,L$57-1)</f>
        <v>160376977.41057897</v>
      </c>
      <c r="M64" s="8">
        <f ca="1">$G64-OFFSET('Program Plan Sum Model Raw Data'!$A$1,$D64-1,M$57-1)</f>
        <v>188333455.53717899</v>
      </c>
      <c r="N64" s="8">
        <f ca="1">$G64-OFFSET('Program Plan Sum Model Raw Data'!$A$1,$D64-1,N$57-1)</f>
        <v>220675501.91225499</v>
      </c>
      <c r="O64" s="8">
        <f ca="1">$G64-OFFSET('Program Plan Sum Model Raw Data'!$A$1,$D64-1,O$57-1)</f>
        <v>246261630.96610999</v>
      </c>
      <c r="P64" s="8">
        <f ca="1">$G64-OFFSET('Program Plan Sum Model Raw Data'!$A$1,$D64-1,P$57-1)</f>
        <v>272562887.82403499</v>
      </c>
      <c r="Q64" s="8">
        <f ca="1">$G64-OFFSET('Program Plan Sum Model Raw Data'!$A$1,$D64-1,Q$57-1)</f>
        <v>293306867.49701899</v>
      </c>
    </row>
    <row r="65" spans="4:17" x14ac:dyDescent="0.25">
      <c r="D65">
        <f>MATCH(E65,'Program Plan Sum Model Raw Data'!$A$1:$A$16,0)</f>
        <v>12</v>
      </c>
      <c r="E65" t="s">
        <v>92</v>
      </c>
      <c r="F65">
        <v>0.75</v>
      </c>
      <c r="G65" s="8">
        <f ca="1">OFFSET('Program Plan Sum Model Raw Data'!$A$1,$D65-1,G$57-1)</f>
        <v>96010362.391606495</v>
      </c>
      <c r="H65" s="8">
        <f ca="1">$G65-OFFSET('Program Plan Sum Model Raw Data'!$A$1,$D65-1,H$57-1)</f>
        <v>49769938.838452294</v>
      </c>
      <c r="I65" s="8">
        <f ca="1">$G65-OFFSET('Program Plan Sum Model Raw Data'!$A$1,$D65-1,I$57-1)</f>
        <v>65645065.706852391</v>
      </c>
      <c r="J65" s="8">
        <f ca="1">$G65-OFFSET('Program Plan Sum Model Raw Data'!$A$1,$D65-1,J$57-1)</f>
        <v>69971724.704045191</v>
      </c>
      <c r="K65" s="8">
        <f ca="1">$G65-OFFSET('Program Plan Sum Model Raw Data'!$A$1,$D65-1,K$57-1)</f>
        <v>72573240.225349292</v>
      </c>
      <c r="L65" s="8">
        <f ca="1">$G65-OFFSET('Program Plan Sum Model Raw Data'!$A$1,$D65-1,L$57-1)</f>
        <v>73706514.095652491</v>
      </c>
      <c r="M65" s="8">
        <f ca="1">$G65-OFFSET('Program Plan Sum Model Raw Data'!$A$1,$D65-1,M$57-1)</f>
        <v>74436215.710320294</v>
      </c>
      <c r="N65" s="8">
        <f ca="1">$G65-OFFSET('Program Plan Sum Model Raw Data'!$A$1,$D65-1,N$57-1)</f>
        <v>75522737.390890002</v>
      </c>
      <c r="O65" s="8">
        <f ca="1">$G65-OFFSET('Program Plan Sum Model Raw Data'!$A$1,$D65-1,O$57-1)</f>
        <v>75908067.959671289</v>
      </c>
      <c r="P65" s="8">
        <f ca="1">$G65-OFFSET('Program Plan Sum Model Raw Data'!$A$1,$D65-1,P$57-1)</f>
        <v>76277669.087488189</v>
      </c>
      <c r="Q65" s="8">
        <f ca="1">$G65-OFFSET('Program Plan Sum Model Raw Data'!$A$1,$D65-1,Q$57-1)</f>
        <v>76793215.971547902</v>
      </c>
    </row>
    <row r="66" spans="4:17" x14ac:dyDescent="0.25">
      <c r="D66">
        <f>MATCH(E66,'Program Plan Sum Model Raw Data'!$A$1:$A$16,0)</f>
        <v>3</v>
      </c>
      <c r="E66" t="s">
        <v>80</v>
      </c>
      <c r="F66">
        <v>0.75</v>
      </c>
      <c r="G66" s="8">
        <f ca="1">OFFSET('Program Plan Sum Model Raw Data'!$A$1,$D66-1,G$57-1)</f>
        <v>553443.98569760099</v>
      </c>
      <c r="H66" s="8">
        <f ca="1">$G66-OFFSET('Program Plan Sum Model Raw Data'!$A$1,$D66-1,H$57-1)</f>
        <v>0</v>
      </c>
      <c r="I66" s="8">
        <f ca="1">$G66-OFFSET('Program Plan Sum Model Raw Data'!$A$1,$D66-1,I$57-1)</f>
        <v>0</v>
      </c>
      <c r="J66" s="8">
        <f ca="1">$G66-OFFSET('Program Plan Sum Model Raw Data'!$A$1,$D66-1,J$57-1)</f>
        <v>279764.756016623</v>
      </c>
      <c r="K66" s="8">
        <f ca="1">$G66-OFFSET('Program Plan Sum Model Raw Data'!$A$1,$D66-1,K$57-1)</f>
        <v>279764.756016623</v>
      </c>
      <c r="L66" s="8">
        <f ca="1">$G66-OFFSET('Program Plan Sum Model Raw Data'!$A$1,$D66-1,L$57-1)</f>
        <v>386663.69319654896</v>
      </c>
      <c r="M66" s="8">
        <f ca="1">$G66-OFFSET('Program Plan Sum Model Raw Data'!$A$1,$D66-1,M$57-1)</f>
        <v>386663.69319654896</v>
      </c>
      <c r="N66" s="8">
        <f ca="1">$G66-OFFSET('Program Plan Sum Model Raw Data'!$A$1,$D66-1,N$57-1)</f>
        <v>386663.69319654896</v>
      </c>
      <c r="O66" s="8">
        <f ca="1">$G66-OFFSET('Program Plan Sum Model Raw Data'!$A$1,$D66-1,O$57-1)</f>
        <v>386663.69319654896</v>
      </c>
      <c r="P66" s="8">
        <f ca="1">$G66-OFFSET('Program Plan Sum Model Raw Data'!$A$1,$D66-1,P$57-1)</f>
        <v>386663.69319654896</v>
      </c>
      <c r="Q66" s="8">
        <f ca="1">$G66-OFFSET('Program Plan Sum Model Raw Data'!$A$1,$D66-1,Q$57-1)</f>
        <v>483585.13956245827</v>
      </c>
    </row>
    <row r="67" spans="4:17" x14ac:dyDescent="0.25">
      <c r="D67">
        <f>MATCH(E67,'Program Plan Sum Model Raw Data'!$A$1:$A$16,0)</f>
        <v>9</v>
      </c>
      <c r="E67" t="s">
        <v>84</v>
      </c>
      <c r="F67">
        <v>0.75</v>
      </c>
      <c r="G67" s="8">
        <f ca="1">OFFSET('Program Plan Sum Model Raw Data'!$A$1,$D67-1,G$57-1)</f>
        <v>6780260.9236137001</v>
      </c>
      <c r="H67" s="8">
        <f ca="1">$G67-OFFSET('Program Plan Sum Model Raw Data'!$A$1,$D67-1,H$57-1)</f>
        <v>696.02081295009702</v>
      </c>
      <c r="I67" s="8">
        <f ca="1">$G67-OFFSET('Program Plan Sum Model Raw Data'!$A$1,$D67-1,I$57-1)</f>
        <v>726.3305641701445</v>
      </c>
      <c r="J67" s="8">
        <f ca="1">$G67-OFFSET('Program Plan Sum Model Raw Data'!$A$1,$D67-1,J$57-1)</f>
        <v>29368.687441499904</v>
      </c>
      <c r="K67" s="8">
        <f ca="1">$G67-OFFSET('Program Plan Sum Model Raw Data'!$A$1,$D67-1,K$57-1)</f>
        <v>77607.443725530058</v>
      </c>
      <c r="L67" s="8">
        <f ca="1">$G67-OFFSET('Program Plan Sum Model Raw Data'!$A$1,$D67-1,L$57-1)</f>
        <v>78225.156592800282</v>
      </c>
      <c r="M67" s="8">
        <f ca="1">$G67-OFFSET('Program Plan Sum Model Raw Data'!$A$1,$D67-1,M$57-1)</f>
        <v>361721.53362527024</v>
      </c>
      <c r="N67" s="8">
        <f ca="1">$G67-OFFSET('Program Plan Sum Model Raw Data'!$A$1,$D67-1,N$57-1)</f>
        <v>378181.78679896984</v>
      </c>
      <c r="O67" s="8">
        <f ca="1">$G67-OFFSET('Program Plan Sum Model Raw Data'!$A$1,$D67-1,O$57-1)</f>
        <v>556525.39245904982</v>
      </c>
      <c r="P67" s="8">
        <f ca="1">$G67-OFFSET('Program Plan Sum Model Raw Data'!$A$1,$D67-1,P$57-1)</f>
        <v>910022.55011846963</v>
      </c>
      <c r="Q67" s="8">
        <f ca="1">$G67-OFFSET('Program Plan Sum Model Raw Data'!$A$1,$D67-1,Q$57-1)</f>
        <v>1027422.4796554698</v>
      </c>
    </row>
    <row r="68" spans="4:17" x14ac:dyDescent="0.25">
      <c r="D68">
        <f>MATCH(E68,'Program Plan Sum Model Raw Data'!$A$1:$A$16,0)</f>
        <v>6</v>
      </c>
      <c r="E68" t="s">
        <v>88</v>
      </c>
      <c r="F68">
        <v>0.75</v>
      </c>
      <c r="G68" s="8">
        <f ca="1">OFFSET('Program Plan Sum Model Raw Data'!$A$1,$D68-1,G$57-1)</f>
        <v>2482010.10131766</v>
      </c>
      <c r="H68" s="8">
        <f ca="1">$G68-OFFSET('Program Plan Sum Model Raw Data'!$A$1,$D68-1,H$57-1)</f>
        <v>1105741.7000355399</v>
      </c>
      <c r="I68" s="8">
        <f ca="1">$G68-OFFSET('Program Plan Sum Model Raw Data'!$A$1,$D68-1,I$57-1)</f>
        <v>1464496.5831412501</v>
      </c>
      <c r="J68" s="8">
        <f ca="1">$G68-OFFSET('Program Plan Sum Model Raw Data'!$A$1,$D68-1,J$57-1)</f>
        <v>2101891.6231563888</v>
      </c>
      <c r="K68" s="8">
        <f ca="1">$G68-OFFSET('Program Plan Sum Model Raw Data'!$A$1,$D68-1,K$57-1)</f>
        <v>2281124.8713403149</v>
      </c>
      <c r="L68" s="8">
        <f ca="1">$G68-OFFSET('Program Plan Sum Model Raw Data'!$A$1,$D68-1,L$57-1)</f>
        <v>2381365.1333437068</v>
      </c>
      <c r="M68" s="8">
        <f ca="1">$G68-OFFSET('Program Plan Sum Model Raw Data'!$A$1,$D68-1,M$57-1)</f>
        <v>2389262.320499382</v>
      </c>
      <c r="N68" s="8">
        <f ca="1">$G68-OFFSET('Program Plan Sum Model Raw Data'!$A$1,$D68-1,N$57-1)</f>
        <v>2389262.320499382</v>
      </c>
      <c r="O68" s="8">
        <f ca="1">$G68-OFFSET('Program Plan Sum Model Raw Data'!$A$1,$D68-1,O$57-1)</f>
        <v>2410477.2531035957</v>
      </c>
      <c r="P68" s="8">
        <f ca="1">$G68-OFFSET('Program Plan Sum Model Raw Data'!$A$1,$D68-1,P$57-1)</f>
        <v>2410477.2531035957</v>
      </c>
      <c r="Q68" s="8">
        <f ca="1">$G68-OFFSET('Program Plan Sum Model Raw Data'!$A$1,$D68-1,Q$57-1)</f>
        <v>2410477.2531035957</v>
      </c>
    </row>
    <row r="69" spans="4:17" x14ac:dyDescent="0.25">
      <c r="D69">
        <f>MATCH(E69,'Program Plan Sum Model Raw Data'!$A$1:$A$16,0)</f>
        <v>16</v>
      </c>
      <c r="E69" t="s">
        <v>96</v>
      </c>
      <c r="F69">
        <v>0.95</v>
      </c>
      <c r="G69" s="8">
        <f ca="1">OFFSET('Program Plan Sum Model Raw Data'!$A$1,$D69-1,G$57-1)</f>
        <v>521086532.39363599</v>
      </c>
      <c r="H69" s="8">
        <f ca="1">$G69-OFFSET('Program Plan Sum Model Raw Data'!$A$1,$D69-1,H$57-1)</f>
        <v>13779521.738048971</v>
      </c>
      <c r="I69" s="8">
        <f ca="1">$G69-OFFSET('Program Plan Sum Model Raw Data'!$A$1,$D69-1,I$57-1)</f>
        <v>51573862.816911995</v>
      </c>
      <c r="J69" s="8">
        <f ca="1">$G69-OFFSET('Program Plan Sum Model Raw Data'!$A$1,$D69-1,J$57-1)</f>
        <v>97500089.135865986</v>
      </c>
      <c r="K69" s="8">
        <f ca="1">$G69-OFFSET('Program Plan Sum Model Raw Data'!$A$1,$D69-1,K$57-1)</f>
        <v>139965343.10066801</v>
      </c>
      <c r="L69" s="8">
        <f ca="1">$G69-OFFSET('Program Plan Sum Model Raw Data'!$A$1,$D69-1,L$57-1)</f>
        <v>179753494.95415699</v>
      </c>
      <c r="M69" s="8">
        <f ca="1">$G69-OFFSET('Program Plan Sum Model Raw Data'!$A$1,$D69-1,M$57-1)</f>
        <v>211158972.47474098</v>
      </c>
      <c r="N69" s="8">
        <f ca="1">$G69-OFFSET('Program Plan Sum Model Raw Data'!$A$1,$D69-1,N$57-1)</f>
        <v>247978718.41046101</v>
      </c>
      <c r="O69" s="8">
        <f ca="1">$G69-OFFSET('Program Plan Sum Model Raw Data'!$A$1,$D69-1,O$57-1)</f>
        <v>276596561.980829</v>
      </c>
      <c r="P69" s="8">
        <f ca="1">$G69-OFFSET('Program Plan Sum Model Raw Data'!$A$1,$D69-1,P$57-1)</f>
        <v>306318890.64238095</v>
      </c>
      <c r="Q69" s="8">
        <f ca="1">$G69-OFFSET('Program Plan Sum Model Raw Data'!$A$1,$D69-1,Q$57-1)</f>
        <v>329676746.37668896</v>
      </c>
    </row>
    <row r="70" spans="4:17" x14ac:dyDescent="0.25">
      <c r="D70">
        <f>MATCH(E70,'Program Plan Sum Model Raw Data'!$A$1:$A$16,0)</f>
        <v>13</v>
      </c>
      <c r="E70" t="s">
        <v>93</v>
      </c>
      <c r="F70">
        <v>0.95</v>
      </c>
      <c r="G70" s="8">
        <f ca="1">OFFSET('Program Plan Sum Model Raw Data'!$A$1,$D70-1,G$57-1)</f>
        <v>111547277.33587299</v>
      </c>
      <c r="H70" s="8">
        <f ca="1">$G70-OFFSET('Program Plan Sum Model Raw Data'!$A$1,$D70-1,H$57-1)</f>
        <v>57754341.119849496</v>
      </c>
      <c r="I70" s="8">
        <f ca="1">$G70-OFFSET('Program Plan Sum Model Raw Data'!$A$1,$D70-1,I$57-1)</f>
        <v>76160622.321851194</v>
      </c>
      <c r="J70" s="8">
        <f ca="1">$G70-OFFSET('Program Plan Sum Model Raw Data'!$A$1,$D70-1,J$57-1)</f>
        <v>81240185.043655902</v>
      </c>
      <c r="K70" s="8">
        <f ca="1">$G70-OFFSET('Program Plan Sum Model Raw Data'!$A$1,$D70-1,K$57-1)</f>
        <v>84279891.455572784</v>
      </c>
      <c r="L70" s="8">
        <f ca="1">$G70-OFFSET('Program Plan Sum Model Raw Data'!$A$1,$D70-1,L$57-1)</f>
        <v>85597811.444772393</v>
      </c>
      <c r="M70" s="8">
        <f ca="1">$G70-OFFSET('Program Plan Sum Model Raw Data'!$A$1,$D70-1,M$57-1)</f>
        <v>86446347.257448792</v>
      </c>
      <c r="N70" s="8">
        <f ca="1">$G70-OFFSET('Program Plan Sum Model Raw Data'!$A$1,$D70-1,N$57-1)</f>
        <v>87709967.156312689</v>
      </c>
      <c r="O70" s="8">
        <f ca="1">$G70-OFFSET('Program Plan Sum Model Raw Data'!$A$1,$D70-1,O$57-1)</f>
        <v>88158565.038391501</v>
      </c>
      <c r="P70" s="8">
        <f ca="1">$G70-OFFSET('Program Plan Sum Model Raw Data'!$A$1,$D70-1,P$57-1)</f>
        <v>88588330.857828289</v>
      </c>
      <c r="Q70" s="8">
        <f ca="1">$G70-OFFSET('Program Plan Sum Model Raw Data'!$A$1,$D70-1,Q$57-1)</f>
        <v>89187889.681160495</v>
      </c>
    </row>
    <row r="71" spans="4:17" x14ac:dyDescent="0.25">
      <c r="D71">
        <f>MATCH(E71,'Program Plan Sum Model Raw Data'!$A$1:$A$16,0)</f>
        <v>4</v>
      </c>
      <c r="E71" t="s">
        <v>81</v>
      </c>
      <c r="F71">
        <v>0.95</v>
      </c>
      <c r="G71" s="8">
        <f ca="1">OFFSET('Program Plan Sum Model Raw Data'!$A$1,$D71-1,G$57-1)</f>
        <v>1541414.2451714501</v>
      </c>
      <c r="H71" s="8">
        <f ca="1">$G71-OFFSET('Program Plan Sum Model Raw Data'!$A$1,$D71-1,H$57-1)</f>
        <v>0</v>
      </c>
      <c r="I71" s="8">
        <f ca="1">$G71-OFFSET('Program Plan Sum Model Raw Data'!$A$1,$D71-1,I$57-1)</f>
        <v>0</v>
      </c>
      <c r="J71" s="8">
        <f ca="1">$G71-OFFSET('Program Plan Sum Model Raw Data'!$A$1,$D71-1,J$57-1)</f>
        <v>713293.22595643112</v>
      </c>
      <c r="K71" s="8">
        <f ca="1">$G71-OFFSET('Program Plan Sum Model Raw Data'!$A$1,$D71-1,K$57-1)</f>
        <v>713293.22595643112</v>
      </c>
      <c r="L71" s="8">
        <f ca="1">$G71-OFFSET('Program Plan Sum Model Raw Data'!$A$1,$D71-1,L$57-1)</f>
        <v>1223463.710804834</v>
      </c>
      <c r="M71" s="8">
        <f ca="1">$G71-OFFSET('Program Plan Sum Model Raw Data'!$A$1,$D71-1,M$57-1)</f>
        <v>1223463.710804834</v>
      </c>
      <c r="N71" s="8">
        <f ca="1">$G71-OFFSET('Program Plan Sum Model Raw Data'!$A$1,$D71-1,N$57-1)</f>
        <v>1223463.710804834</v>
      </c>
      <c r="O71" s="8">
        <f ca="1">$G71-OFFSET('Program Plan Sum Model Raw Data'!$A$1,$D71-1,O$57-1)</f>
        <v>1223463.710804834</v>
      </c>
      <c r="P71" s="8">
        <f ca="1">$G71-OFFSET('Program Plan Sum Model Raw Data'!$A$1,$D71-1,P$57-1)</f>
        <v>1223463.710804834</v>
      </c>
      <c r="Q71" s="8">
        <f ca="1">$G71-OFFSET('Program Plan Sum Model Raw Data'!$A$1,$D71-1,Q$57-1)</f>
        <v>1310958.1929953052</v>
      </c>
    </row>
    <row r="72" spans="4:17" x14ac:dyDescent="0.25">
      <c r="D72">
        <f>MATCH(E72,'Program Plan Sum Model Raw Data'!$A$1:$A$16,0)</f>
        <v>10</v>
      </c>
      <c r="E72" t="s">
        <v>87</v>
      </c>
      <c r="F72">
        <v>0.95</v>
      </c>
      <c r="G72" s="8">
        <f ca="1">OFFSET('Program Plan Sum Model Raw Data'!$A$1,$D72-1,G$57-1)</f>
        <v>12321210.523004301</v>
      </c>
      <c r="H72" s="8">
        <f ca="1">$G72-OFFSET('Program Plan Sum Model Raw Data'!$A$1,$D72-1,H$57-1)</f>
        <v>1845.630656901747</v>
      </c>
      <c r="I72" s="8">
        <f ca="1">$G72-OFFSET('Program Plan Sum Model Raw Data'!$A$1,$D72-1,I$57-1)</f>
        <v>1917.642080001533</v>
      </c>
      <c r="J72" s="8">
        <f ca="1">$G72-OFFSET('Program Plan Sum Model Raw Data'!$A$1,$D72-1,J$57-1)</f>
        <v>33550.770724400878</v>
      </c>
      <c r="K72" s="8">
        <f ca="1">$G72-OFFSET('Program Plan Sum Model Raw Data'!$A$1,$D72-1,K$57-1)</f>
        <v>138338.29167310148</v>
      </c>
      <c r="L72" s="8">
        <f ca="1">$G72-OFFSET('Program Plan Sum Model Raw Data'!$A$1,$D72-1,L$57-1)</f>
        <v>139147.31051059999</v>
      </c>
      <c r="M72" s="8">
        <f ca="1">$G72-OFFSET('Program Plan Sum Model Raw Data'!$A$1,$D72-1,M$57-1)</f>
        <v>596512.53441580012</v>
      </c>
      <c r="N72" s="8">
        <f ca="1">$G72-OFFSET('Program Plan Sum Model Raw Data'!$A$1,$D72-1,N$57-1)</f>
        <v>635365.75467320159</v>
      </c>
      <c r="O72" s="8">
        <f ca="1">$G72-OFFSET('Program Plan Sum Model Raw Data'!$A$1,$D72-1,O$57-1)</f>
        <v>956561.40671320073</v>
      </c>
      <c r="P72" s="8">
        <f ca="1">$G72-OFFSET('Program Plan Sum Model Raw Data'!$A$1,$D72-1,P$57-1)</f>
        <v>1316124.5971672013</v>
      </c>
      <c r="Q72" s="8">
        <f ca="1">$G72-OFFSET('Program Plan Sum Model Raw Data'!$A$1,$D72-1,Q$57-1)</f>
        <v>1562170.1259496007</v>
      </c>
    </row>
    <row r="73" spans="4:17" x14ac:dyDescent="0.25">
      <c r="D73">
        <f>MATCH(E73,'Program Plan Sum Model Raw Data'!$A$1:$A$16,0)</f>
        <v>7</v>
      </c>
      <c r="E73" t="s">
        <v>89</v>
      </c>
      <c r="F73">
        <v>0.95</v>
      </c>
      <c r="G73" s="8">
        <f ca="1">OFFSET('Program Plan Sum Model Raw Data'!$A$1,$D73-1,G$57-1)</f>
        <v>3404709.6074692002</v>
      </c>
      <c r="H73" s="8">
        <f ca="1">$G73-OFFSET('Program Plan Sum Model Raw Data'!$A$1,$D73-1,H$57-1)</f>
        <v>1614103.1550079901</v>
      </c>
      <c r="I73" s="8">
        <f ca="1">$G73-OFFSET('Program Plan Sum Model Raw Data'!$A$1,$D73-1,I$57-1)</f>
        <v>2135672.1874063704</v>
      </c>
      <c r="J73" s="8">
        <f ca="1">$G73-OFFSET('Program Plan Sum Model Raw Data'!$A$1,$D73-1,J$57-1)</f>
        <v>2956137.441004118</v>
      </c>
      <c r="K73" s="8">
        <f ca="1">$G73-OFFSET('Program Plan Sum Model Raw Data'!$A$1,$D73-1,K$57-1)</f>
        <v>3169193.9921848541</v>
      </c>
      <c r="L73" s="8">
        <f ca="1">$G73-OFFSET('Program Plan Sum Model Raw Data'!$A$1,$D73-1,L$57-1)</f>
        <v>3287247.217995598</v>
      </c>
      <c r="M73" s="8">
        <f ca="1">$G73-OFFSET('Program Plan Sum Model Raw Data'!$A$1,$D73-1,M$57-1)</f>
        <v>3294999.2469224092</v>
      </c>
      <c r="N73" s="8">
        <f ca="1">$G73-OFFSET('Program Plan Sum Model Raw Data'!$A$1,$D73-1,N$57-1)</f>
        <v>3294999.2469224092</v>
      </c>
      <c r="O73" s="8">
        <f ca="1">$G73-OFFSET('Program Plan Sum Model Raw Data'!$A$1,$D73-1,O$57-1)</f>
        <v>3320255.2930229129</v>
      </c>
      <c r="P73" s="8">
        <f ca="1">$G73-OFFSET('Program Plan Sum Model Raw Data'!$A$1,$D73-1,P$57-1)</f>
        <v>3320255.2930229129</v>
      </c>
      <c r="Q73" s="8">
        <f ca="1">$G73-OFFSET('Program Plan Sum Model Raw Data'!$A$1,$D73-1,Q$57-1)</f>
        <v>3320255.2930229129</v>
      </c>
    </row>
    <row r="74" spans="4:17" x14ac:dyDescent="0.25">
      <c r="E74" t="s">
        <v>794</v>
      </c>
      <c r="G74" s="8">
        <f>SUM('FLISR Model Raw Data'!S2:S698)</f>
        <v>5839663057.1929703</v>
      </c>
      <c r="H74" s="5">
        <f>$G74-(SUMIFS('FLISR Model Raw Data'!$AF$2:$AF$698,'FLISR Model Raw Data'!C$2:C$698,1)+SUMIFS('FLISR Model Raw Data'!$AE$2:$AE$698,'FLISR Model Raw Data'!C$2:C$698,0))</f>
        <v>4405252466.4489765</v>
      </c>
      <c r="I74" s="5">
        <f>$G74-(SUMIFS('FLISR Model Raw Data'!$AF$2:$AF$698,'FLISR Model Raw Data'!D$2:D$698,1)+SUMIFS('FLISR Model Raw Data'!$AE$2:$AE$698,'FLISR Model Raw Data'!D$2:D$698,0))</f>
        <v>4515662863.5521021</v>
      </c>
      <c r="J74" s="5">
        <f>$G74-(SUMIFS('FLISR Model Raw Data'!$AF$2:$AF$698,'FLISR Model Raw Data'!E$2:E$698,1)+SUMIFS('FLISR Model Raw Data'!$AE$2:$AE$698,'FLISR Model Raw Data'!E$2:E$698,0))</f>
        <v>4581403234.7904301</v>
      </c>
      <c r="K74" s="5">
        <f>$G74-(SUMIFS('FLISR Model Raw Data'!$AF$2:$AF$698,'FLISR Model Raw Data'!F$2:F$698,1)+SUMIFS('FLISR Model Raw Data'!$AE$2:$AE$698,'FLISR Model Raw Data'!F$2:F$698,0))</f>
        <v>4610924004.7752857</v>
      </c>
      <c r="L74" s="5">
        <f>$G74-(SUMIFS('FLISR Model Raw Data'!$AF$2:$AF$698,'FLISR Model Raw Data'!G$2:G$698,1)+SUMIFS('FLISR Model Raw Data'!$AE$2:$AE$698,'FLISR Model Raw Data'!G$2:G$698,0))</f>
        <v>4625770236.5909882</v>
      </c>
      <c r="M74" s="5">
        <f>$G74-(SUMIFS('FLISR Model Raw Data'!$AF$2:$AF$698,'FLISR Model Raw Data'!H$2:H$698,1)+SUMIFS('FLISR Model Raw Data'!$AE$2:$AE$698,'FLISR Model Raw Data'!H$2:H$698,0))</f>
        <v>4639412835.4461422</v>
      </c>
      <c r="N74" s="5">
        <f>$G74-(SUMIFS('FLISR Model Raw Data'!$AF$2:$AF$698,'FLISR Model Raw Data'!I$2:I$698,1)+SUMIFS('FLISR Model Raw Data'!$AE$2:$AE$698,'FLISR Model Raw Data'!I$2:I$698,0))</f>
        <v>4645569505.857667</v>
      </c>
      <c r="O74" s="5">
        <f>$G74-(SUMIFS('FLISR Model Raw Data'!$AF$2:$AF$698,'FLISR Model Raw Data'!J$2:J$698,1)+SUMIFS('FLISR Model Raw Data'!$AE$2:$AE$698,'FLISR Model Raw Data'!J$2:J$698,0))</f>
        <v>4652065019.4832478</v>
      </c>
      <c r="P74" s="5">
        <f>$G74-(SUMIFS('FLISR Model Raw Data'!$AF$2:$AF$698,'FLISR Model Raw Data'!K$2:K$698,1)+SUMIFS('FLISR Model Raw Data'!$AE$2:$AE$698,'FLISR Model Raw Data'!K$2:K$698,0))</f>
        <v>4653413992.6011658</v>
      </c>
      <c r="Q74" s="5">
        <f>$G74-(SUMIFS('FLISR Model Raw Data'!$AF$2:$AF$698,'FLISR Model Raw Data'!L$2:L$698,1)+SUMIFS('FLISR Model Raw Data'!$AE$2:$AE$698,'FLISR Model Raw Data'!L$2:L$698,0))</f>
        <v>4654851281.8473043</v>
      </c>
    </row>
    <row r="76" spans="4:17" x14ac:dyDescent="0.25">
      <c r="E76" t="s">
        <v>73</v>
      </c>
      <c r="F76">
        <v>0.5</v>
      </c>
      <c r="H76" s="5">
        <f ca="1">SUMIF($F$59:$F$73,$F76,H$59:H$73)+H74</f>
        <v>4465064179.7140951</v>
      </c>
      <c r="I76" s="5">
        <f t="shared" ref="I76:Q76" ca="1" si="17">SUMIF($F$59:$F$73,$F76,I$59:I$73)+I74</f>
        <v>4620841767.1038532</v>
      </c>
      <c r="J76" s="5">
        <f t="shared" ca="1" si="17"/>
        <v>4727813013.4345551</v>
      </c>
      <c r="K76" s="5">
        <f t="shared" ca="1" si="17"/>
        <v>4793586282.5878801</v>
      </c>
      <c r="L76" s="5">
        <f t="shared" ca="1" si="17"/>
        <v>4840911167.0327578</v>
      </c>
      <c r="M76" s="5">
        <f t="shared" ca="1" si="17"/>
        <v>4880027799.9121094</v>
      </c>
      <c r="N76" s="5">
        <f t="shared" ca="1" si="17"/>
        <v>4916487897.8588285</v>
      </c>
      <c r="O76" s="5">
        <f t="shared" ca="1" si="17"/>
        <v>4945776577.2364492</v>
      </c>
      <c r="P76" s="5">
        <f t="shared" ca="1" si="17"/>
        <v>4971015282.2926788</v>
      </c>
      <c r="Q76" s="5">
        <f t="shared" ca="1" si="17"/>
        <v>4991500449.6004515</v>
      </c>
    </row>
    <row r="77" spans="4:17" x14ac:dyDescent="0.25">
      <c r="E77" t="s">
        <v>74</v>
      </c>
      <c r="F77">
        <v>0.75</v>
      </c>
      <c r="H77" s="5">
        <f ca="1">SUMIF($F$59:$F$73,$F77,H$59:H$73)+H74</f>
        <v>4468513903.4692736</v>
      </c>
      <c r="I77" s="5">
        <f t="shared" ref="I77:Q77" ca="1" si="18">SUMIF($F$59:$F$73,$F77,I$59:I$73)+I74</f>
        <v>4629028692.7721233</v>
      </c>
      <c r="J77" s="5">
        <f t="shared" ca="1" si="18"/>
        <v>4741006910.1401596</v>
      </c>
      <c r="K77" s="5">
        <f t="shared" ca="1" si="18"/>
        <v>4811133860.8588266</v>
      </c>
      <c r="L77" s="5">
        <f t="shared" ca="1" si="18"/>
        <v>4862699982.0803528</v>
      </c>
      <c r="M77" s="5">
        <f t="shared" ca="1" si="18"/>
        <v>4905320154.240963</v>
      </c>
      <c r="N77" s="5">
        <f t="shared" ca="1" si="18"/>
        <v>4944921852.9613066</v>
      </c>
      <c r="O77" s="5">
        <f t="shared" ca="1" si="18"/>
        <v>4977588384.7477884</v>
      </c>
      <c r="P77" s="5">
        <f t="shared" ca="1" si="18"/>
        <v>5005961713.0091076</v>
      </c>
      <c r="Q77" s="5">
        <f t="shared" ca="1" si="18"/>
        <v>5028872850.1881924</v>
      </c>
    </row>
    <row r="78" spans="4:17" x14ac:dyDescent="0.25">
      <c r="E78" t="s">
        <v>75</v>
      </c>
      <c r="F78">
        <v>0.95</v>
      </c>
      <c r="H78" s="5">
        <f ca="1">SUMIF($F$59:$F$73,$F78,H$59:H$73)+H74</f>
        <v>4478402278.0925398</v>
      </c>
      <c r="I78" s="5">
        <f t="shared" ref="I78:Q78" ca="1" si="19">SUMIF($F$59:$F$73,$F78,I$59:I$73)+I74</f>
        <v>4645534938.5203514</v>
      </c>
      <c r="J78" s="5">
        <f t="shared" ca="1" si="19"/>
        <v>4763846490.4076366</v>
      </c>
      <c r="K78" s="5">
        <f t="shared" ca="1" si="19"/>
        <v>4839190064.841341</v>
      </c>
      <c r="L78" s="5">
        <f t="shared" ca="1" si="19"/>
        <v>4895771401.229229</v>
      </c>
      <c r="M78" s="5">
        <f t="shared" ca="1" si="19"/>
        <v>4942133130.670475</v>
      </c>
      <c r="N78" s="5">
        <f t="shared" ca="1" si="19"/>
        <v>4986412020.1368408</v>
      </c>
      <c r="O78" s="5">
        <f t="shared" ca="1" si="19"/>
        <v>5022320426.9130096</v>
      </c>
      <c r="P78" s="5">
        <f t="shared" ca="1" si="19"/>
        <v>5054181057.7023697</v>
      </c>
      <c r="Q78" s="5">
        <f t="shared" ca="1" si="19"/>
        <v>5079909301.5171213</v>
      </c>
    </row>
    <row r="81" spans="4:17" ht="28.5" customHeight="1" x14ac:dyDescent="0.25">
      <c r="F81" t="s">
        <v>72</v>
      </c>
      <c r="G81" s="2" t="s">
        <v>11</v>
      </c>
      <c r="H81" s="2" t="s">
        <v>16</v>
      </c>
      <c r="I81" s="2" t="s">
        <v>21</v>
      </c>
      <c r="J81" s="2" t="s">
        <v>26</v>
      </c>
      <c r="K81" s="2" t="s">
        <v>31</v>
      </c>
      <c r="L81" s="2" t="s">
        <v>36</v>
      </c>
      <c r="M81" s="2" t="s">
        <v>41</v>
      </c>
      <c r="N81" s="2" t="s">
        <v>46</v>
      </c>
      <c r="O81" s="2" t="s">
        <v>51</v>
      </c>
      <c r="P81" s="2" t="s">
        <v>56</v>
      </c>
      <c r="Q81" s="2" t="s">
        <v>61</v>
      </c>
    </row>
    <row r="82" spans="4:17" x14ac:dyDescent="0.25">
      <c r="G82">
        <f>MATCH(G81,'Program Plan Sum Model Raw Data'!$A$1:$BE$1,0)</f>
        <v>6</v>
      </c>
      <c r="H82">
        <f>MATCH(H81,'Program Plan Sum Model Raw Data'!$A$1:$BE$1,0)</f>
        <v>11</v>
      </c>
      <c r="I82">
        <f>MATCH(I81,'Program Plan Sum Model Raw Data'!$A$1:$BE$1,0)</f>
        <v>16</v>
      </c>
      <c r="J82">
        <f>MATCH(J81,'Program Plan Sum Model Raw Data'!$A$1:$BE$1,0)</f>
        <v>21</v>
      </c>
      <c r="K82">
        <f>MATCH(K81,'Program Plan Sum Model Raw Data'!$A$1:$BE$1,0)</f>
        <v>26</v>
      </c>
      <c r="L82">
        <f>MATCH(L81,'Program Plan Sum Model Raw Data'!$A$1:$BE$1,0)</f>
        <v>31</v>
      </c>
      <c r="M82">
        <f>MATCH(M81,'Program Plan Sum Model Raw Data'!$A$1:$BE$1,0)</f>
        <v>36</v>
      </c>
      <c r="N82">
        <f>MATCH(N81,'Program Plan Sum Model Raw Data'!$A$1:$BE$1,0)</f>
        <v>41</v>
      </c>
      <c r="O82">
        <f>MATCH(O81,'Program Plan Sum Model Raw Data'!$A$1:$BE$1,0)</f>
        <v>46</v>
      </c>
      <c r="P82">
        <f>MATCH(P81,'Program Plan Sum Model Raw Data'!$A$1:$BE$1,0)</f>
        <v>51</v>
      </c>
      <c r="Q82">
        <f>MATCH(Q81,'Program Plan Sum Model Raw Data'!$A$1:$BE$1,0)</f>
        <v>56</v>
      </c>
    </row>
    <row r="83" spans="4:17" x14ac:dyDescent="0.25"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4:17" x14ac:dyDescent="0.25">
      <c r="D84">
        <f>MATCH(E84,'Program Plan Sum Model Raw Data'!$A$1:$A$16,0)</f>
        <v>14</v>
      </c>
      <c r="E84" t="s">
        <v>94</v>
      </c>
      <c r="F84">
        <v>0.5</v>
      </c>
      <c r="G84" s="8">
        <f ca="1">OFFSET('Program Plan Sum Model Raw Data'!$A$1,$D84-1,G$82-1)</f>
        <v>712320380.22864401</v>
      </c>
      <c r="H84" s="8">
        <f ca="1">$G84-OFFSET('Program Plan Sum Model Raw Data'!$A$1,$D84-1,H$82-1)</f>
        <v>9679201.7260910273</v>
      </c>
      <c r="I84" s="8">
        <f ca="1">$G84-OFFSET('Program Plan Sum Model Raw Data'!$A$1,$D84-1,I$82-1)</f>
        <v>47674193.054576039</v>
      </c>
      <c r="J84" s="8">
        <f ca="1">$G84-OFFSET('Program Plan Sum Model Raw Data'!$A$1,$D84-1,J$82-1)</f>
        <v>93068719.836549997</v>
      </c>
      <c r="K84" s="8">
        <f ca="1">$G84-OFFSET('Program Plan Sum Model Raw Data'!$A$1,$D84-1,K$82-1)</f>
        <v>141822588.06375396</v>
      </c>
      <c r="L84" s="8">
        <f ca="1">$G84-OFFSET('Program Plan Sum Model Raw Data'!$A$1,$D84-1,L$82-1)</f>
        <v>191872632.36121202</v>
      </c>
      <c r="M84" s="8">
        <f ca="1">$G84-OFFSET('Program Plan Sum Model Raw Data'!$A$1,$D84-1,M$82-1)</f>
        <v>239227982.13397104</v>
      </c>
      <c r="N84" s="8">
        <f ca="1">$G84-OFFSET('Program Plan Sum Model Raw Data'!$A$1,$D84-1,N$82-1)</f>
        <v>291124352.43204004</v>
      </c>
      <c r="O84" s="8">
        <f ca="1">$G84-OFFSET('Program Plan Sum Model Raw Data'!$A$1,$D84-1,O$82-1)</f>
        <v>335652012.59982699</v>
      </c>
      <c r="P84" s="8">
        <f ca="1">$G84-OFFSET('Program Plan Sum Model Raw Data'!$A$1,$D84-1,P$82-1)</f>
        <v>380992489.25895602</v>
      </c>
      <c r="Q84" s="8">
        <f ca="1">$G84-OFFSET('Program Plan Sum Model Raw Data'!$A$1,$D84-1,Q$82-1)</f>
        <v>425345154.62689102</v>
      </c>
    </row>
    <row r="85" spans="4:17" x14ac:dyDescent="0.25">
      <c r="D85">
        <f>MATCH(E85,'Program Plan Sum Model Raw Data'!$A$1:$A$16,0)</f>
        <v>11</v>
      </c>
      <c r="E85" t="s">
        <v>90</v>
      </c>
      <c r="F85">
        <v>0.5</v>
      </c>
      <c r="G85" s="8">
        <f ca="1">OFFSET('Program Plan Sum Model Raw Data'!$A$1,$D85-1,G$82-1)</f>
        <v>212780108.06067699</v>
      </c>
      <c r="H85" s="8">
        <f ca="1">$G85-OFFSET('Program Plan Sum Model Raw Data'!$A$1,$D85-1,H$82-1)</f>
        <v>119728304.4994047</v>
      </c>
      <c r="I85" s="8">
        <f ca="1">$G85-OFFSET('Program Plan Sum Model Raw Data'!$A$1,$D85-1,I$82-1)</f>
        <v>154269939.1355319</v>
      </c>
      <c r="J85" s="8">
        <f ca="1">$G85-OFFSET('Program Plan Sum Model Raw Data'!$A$1,$D85-1,J$82-1)</f>
        <v>164354525.5570209</v>
      </c>
      <c r="K85" s="8">
        <f ca="1">$G85-OFFSET('Program Plan Sum Model Raw Data'!$A$1,$D85-1,K$82-1)</f>
        <v>172641609.6629684</v>
      </c>
      <c r="L85" s="8">
        <f ca="1">$G85-OFFSET('Program Plan Sum Model Raw Data'!$A$1,$D85-1,L$82-1)</f>
        <v>176473038.06218138</v>
      </c>
      <c r="M85" s="8">
        <f ca="1">$G85-OFFSET('Program Plan Sum Model Raw Data'!$A$1,$D85-1,M$82-1)</f>
        <v>179578370.14718848</v>
      </c>
      <c r="N85" s="8">
        <f ca="1">$G85-OFFSET('Program Plan Sum Model Raw Data'!$A$1,$D85-1,N$82-1)</f>
        <v>183633721.88488758</v>
      </c>
      <c r="O85" s="8">
        <f ca="1">$G85-OFFSET('Program Plan Sum Model Raw Data'!$A$1,$D85-1,O$82-1)</f>
        <v>187935351.31367978</v>
      </c>
      <c r="P85" s="8">
        <f ca="1">$G85-OFFSET('Program Plan Sum Model Raw Data'!$A$1,$D85-1,P$82-1)</f>
        <v>191275027.19822121</v>
      </c>
      <c r="Q85" s="8">
        <f ca="1">$G85-OFFSET('Program Plan Sum Model Raw Data'!$A$1,$D85-1,Q$82-1)</f>
        <v>194864750.8865954</v>
      </c>
    </row>
    <row r="86" spans="4:17" x14ac:dyDescent="0.25">
      <c r="D86">
        <f>MATCH(E86,'Program Plan Sum Model Raw Data'!$A$1:$A$16,0)</f>
        <v>2</v>
      </c>
      <c r="E86" t="s">
        <v>78</v>
      </c>
      <c r="F86">
        <v>0.5</v>
      </c>
      <c r="G86" s="8">
        <f ca="1">OFFSET('Program Plan Sum Model Raw Data'!$A$1,$D86-1,G$82-1)</f>
        <v>4057460.1054469198</v>
      </c>
      <c r="H86" s="8">
        <f ca="1">$G86-OFFSET('Program Plan Sum Model Raw Data'!$A$1,$D86-1,H$82-1)</f>
        <v>0</v>
      </c>
      <c r="I86" s="8">
        <f ca="1">$G86-OFFSET('Program Plan Sum Model Raw Data'!$A$1,$D86-1,I$82-1)</f>
        <v>0</v>
      </c>
      <c r="J86" s="8">
        <f ca="1">$G86-OFFSET('Program Plan Sum Model Raw Data'!$A$1,$D86-1,J$82-1)</f>
        <v>855044.92440296989</v>
      </c>
      <c r="K86" s="8">
        <f ca="1">$G86-OFFSET('Program Plan Sum Model Raw Data'!$A$1,$D86-1,K$82-1)</f>
        <v>855044.92440296989</v>
      </c>
      <c r="L86" s="8">
        <f ca="1">$G86-OFFSET('Program Plan Sum Model Raw Data'!$A$1,$D86-1,L$82-1)</f>
        <v>1009254.3231691299</v>
      </c>
      <c r="M86" s="8">
        <f ca="1">$G86-OFFSET('Program Plan Sum Model Raw Data'!$A$1,$D86-1,M$82-1)</f>
        <v>1009254.3231691299</v>
      </c>
      <c r="N86" s="8">
        <f ca="1">$G86-OFFSET('Program Plan Sum Model Raw Data'!$A$1,$D86-1,N$82-1)</f>
        <v>1009254.3231691299</v>
      </c>
      <c r="O86" s="8">
        <f ca="1">$G86-OFFSET('Program Plan Sum Model Raw Data'!$A$1,$D86-1,O$82-1)</f>
        <v>1009254.3231691299</v>
      </c>
      <c r="P86" s="8">
        <f ca="1">$G86-OFFSET('Program Plan Sum Model Raw Data'!$A$1,$D86-1,P$82-1)</f>
        <v>1009254.3231691299</v>
      </c>
      <c r="Q86" s="8">
        <f ca="1">$G86-OFFSET('Program Plan Sum Model Raw Data'!$A$1,$D86-1,Q$82-1)</f>
        <v>2764588.4041783595</v>
      </c>
    </row>
    <row r="87" spans="4:17" x14ac:dyDescent="0.25">
      <c r="D87">
        <f>MATCH(E87,'Program Plan Sum Model Raw Data'!$A$1:$A$16,0)</f>
        <v>8</v>
      </c>
      <c r="E87" t="s">
        <v>82</v>
      </c>
      <c r="F87">
        <v>0.5</v>
      </c>
      <c r="G87" s="8">
        <f ca="1">OFFSET('Program Plan Sum Model Raw Data'!$A$1,$D87-1,G$82-1)</f>
        <v>56757495.1248658</v>
      </c>
      <c r="H87" s="8">
        <f ca="1">$G87-OFFSET('Program Plan Sum Model Raw Data'!$A$1,$D87-1,H$82-1)</f>
        <v>3784298.8195710033</v>
      </c>
      <c r="I87" s="8">
        <f ca="1">$G87-OFFSET('Program Plan Sum Model Raw Data'!$A$1,$D87-1,I$82-1)</f>
        <v>4149690.5214430988</v>
      </c>
      <c r="J87" s="8">
        <f ca="1">$G87-OFFSET('Program Plan Sum Model Raw Data'!$A$1,$D87-1,J$82-1)</f>
        <v>7100604.4785092026</v>
      </c>
      <c r="K87" s="8">
        <f ca="1">$G87-OFFSET('Program Plan Sum Model Raw Data'!$A$1,$D87-1,K$82-1)</f>
        <v>7906686.0040521994</v>
      </c>
      <c r="L87" s="8">
        <f ca="1">$G87-OFFSET('Program Plan Sum Model Raw Data'!$A$1,$D87-1,L$82-1)</f>
        <v>9450966.3123916015</v>
      </c>
      <c r="M87" s="8">
        <f ca="1">$G87-OFFSET('Program Plan Sum Model Raw Data'!$A$1,$D87-1,M$82-1)</f>
        <v>20005081.998250999</v>
      </c>
      <c r="N87" s="8">
        <f ca="1">$G87-OFFSET('Program Plan Sum Model Raw Data'!$A$1,$D87-1,N$82-1)</f>
        <v>20637367.487346202</v>
      </c>
      <c r="O87" s="8">
        <f ca="1">$G87-OFFSET('Program Plan Sum Model Raw Data'!$A$1,$D87-1,O$82-1)</f>
        <v>25121847.046151701</v>
      </c>
      <c r="P87" s="8">
        <f ca="1">$G87-OFFSET('Program Plan Sum Model Raw Data'!$A$1,$D87-1,P$82-1)</f>
        <v>32409141.222434301</v>
      </c>
      <c r="Q87" s="8">
        <f ca="1">$G87-OFFSET('Program Plan Sum Model Raw Data'!$A$1,$D87-1,Q$82-1)</f>
        <v>37218700.651060298</v>
      </c>
    </row>
    <row r="88" spans="4:17" x14ac:dyDescent="0.25">
      <c r="D88">
        <f>MATCH(E88,'Program Plan Sum Model Raw Data'!$A$1:$A$16,0)</f>
        <v>5</v>
      </c>
      <c r="E88" t="s">
        <v>85</v>
      </c>
      <c r="F88">
        <v>0.5</v>
      </c>
      <c r="G88" s="8">
        <f ca="1">OFFSET('Program Plan Sum Model Raw Data'!$A$1,$D88-1,G$82-1)</f>
        <v>9381688.8153600805</v>
      </c>
      <c r="H88" s="8">
        <f ca="1">$G88-OFFSET('Program Plan Sum Model Raw Data'!$A$1,$D88-1,H$82-1)</f>
        <v>2217842.0642710607</v>
      </c>
      <c r="I88" s="8">
        <f ca="1">$G88-OFFSET('Program Plan Sum Model Raw Data'!$A$1,$D88-1,I$82-1)</f>
        <v>2819997.4427422509</v>
      </c>
      <c r="J88" s="8">
        <f ca="1">$G88-OFFSET('Program Plan Sum Model Raw Data'!$A$1,$D88-1,J$82-1)</f>
        <v>7038333.3881689999</v>
      </c>
      <c r="K88" s="8">
        <f ca="1">$G88-OFFSET('Program Plan Sum Model Raw Data'!$A$1,$D88-1,K$82-1)</f>
        <v>8103104.1913063508</v>
      </c>
      <c r="L88" s="8">
        <f ca="1">$G88-OFFSET('Program Plan Sum Model Raw Data'!$A$1,$D88-1,L$82-1)</f>
        <v>8945601.8763164971</v>
      </c>
      <c r="M88" s="8">
        <f ca="1">$G88-OFFSET('Program Plan Sum Model Raw Data'!$A$1,$D88-1,M$82-1)</f>
        <v>9001249.4559932165</v>
      </c>
      <c r="N88" s="8">
        <f ca="1">$G88-OFFSET('Program Plan Sum Model Raw Data'!$A$1,$D88-1,N$82-1)</f>
        <v>9001249.4559932165</v>
      </c>
      <c r="O88" s="8">
        <f ca="1">$G88-OFFSET('Program Plan Sum Model Raw Data'!$A$1,$D88-1,O$82-1)</f>
        <v>9015004.6984917969</v>
      </c>
      <c r="P88" s="8">
        <f ca="1">$G88-OFFSET('Program Plan Sum Model Raw Data'!$A$1,$D88-1,P$82-1)</f>
        <v>9015004.6984917969</v>
      </c>
      <c r="Q88" s="8">
        <f ca="1">$G88-OFFSET('Program Plan Sum Model Raw Data'!$A$1,$D88-1,Q$82-1)</f>
        <v>9015004.6984917969</v>
      </c>
    </row>
    <row r="89" spans="4:17" x14ac:dyDescent="0.25">
      <c r="D89">
        <f>MATCH(E89,'Program Plan Sum Model Raw Data'!$A$1:$A$16,0)</f>
        <v>15</v>
      </c>
      <c r="E89" t="s">
        <v>95</v>
      </c>
      <c r="F89">
        <v>0.75</v>
      </c>
      <c r="G89" s="8">
        <f ca="1">OFFSET('Program Plan Sum Model Raw Data'!$A$1,$D89-1,G$82-1)</f>
        <v>774774354.26250398</v>
      </c>
      <c r="H89" s="8">
        <f ca="1">$G89-OFFSET('Program Plan Sum Model Raw Data'!$A$1,$D89-1,H$82-1)</f>
        <v>10368945.990082979</v>
      </c>
      <c r="I89" s="8">
        <f ca="1">$G89-OFFSET('Program Plan Sum Model Raw Data'!$A$1,$D89-1,I$82-1)</f>
        <v>50948408.47556293</v>
      </c>
      <c r="J89" s="8">
        <f ca="1">$G89-OFFSET('Program Plan Sum Model Raw Data'!$A$1,$D89-1,J$82-1)</f>
        <v>99365188.311262012</v>
      </c>
      <c r="K89" s="8">
        <f ca="1">$G89-OFFSET('Program Plan Sum Model Raw Data'!$A$1,$D89-1,K$82-1)</f>
        <v>151313616.72785294</v>
      </c>
      <c r="L89" s="8">
        <f ca="1">$G89-OFFSET('Program Plan Sum Model Raw Data'!$A$1,$D89-1,L$82-1)</f>
        <v>204408934.95506096</v>
      </c>
      <c r="M89" s="8">
        <f ca="1">$G89-OFFSET('Program Plan Sum Model Raw Data'!$A$1,$D89-1,M$82-1)</f>
        <v>254865144.51924497</v>
      </c>
      <c r="N89" s="8">
        <f ca="1">$G89-OFFSET('Program Plan Sum Model Raw Data'!$A$1,$D89-1,N$82-1)</f>
        <v>309152526.56966001</v>
      </c>
      <c r="O89" s="8">
        <f ca="1">$G89-OFFSET('Program Plan Sum Model Raw Data'!$A$1,$D89-1,O$82-1)</f>
        <v>356990873.14005697</v>
      </c>
      <c r="P89" s="8">
        <f ca="1">$G89-OFFSET('Program Plan Sum Model Raw Data'!$A$1,$D89-1,P$82-1)</f>
        <v>405452448.03592801</v>
      </c>
      <c r="Q89" s="8">
        <f ca="1">$G89-OFFSET('Program Plan Sum Model Raw Data'!$A$1,$D89-1,Q$82-1)</f>
        <v>452597049.26698399</v>
      </c>
    </row>
    <row r="90" spans="4:17" x14ac:dyDescent="0.25">
      <c r="D90">
        <f>MATCH(E90,'Program Plan Sum Model Raw Data'!$A$1:$A$16,0)</f>
        <v>12</v>
      </c>
      <c r="E90" t="s">
        <v>92</v>
      </c>
      <c r="F90">
        <v>0.75</v>
      </c>
      <c r="G90" s="8">
        <f ca="1">OFFSET('Program Plan Sum Model Raw Data'!$A$1,$D90-1,G$82-1)</f>
        <v>196818026.145401</v>
      </c>
      <c r="H90" s="8">
        <f ca="1">$G90-OFFSET('Program Plan Sum Model Raw Data'!$A$1,$D90-1,H$82-1)</f>
        <v>108125806.74816701</v>
      </c>
      <c r="I90" s="8">
        <f ca="1">$G90-OFFSET('Program Plan Sum Model Raw Data'!$A$1,$D90-1,I$82-1)</f>
        <v>138057889.9365927</v>
      </c>
      <c r="J90" s="8">
        <f ca="1">$G90-OFFSET('Program Plan Sum Model Raw Data'!$A$1,$D90-1,J$82-1)</f>
        <v>145961283.9024016</v>
      </c>
      <c r="K90" s="8">
        <f ca="1">$G90-OFFSET('Program Plan Sum Model Raw Data'!$A$1,$D90-1,K$82-1)</f>
        <v>152190469.31824201</v>
      </c>
      <c r="L90" s="8">
        <f ca="1">$G90-OFFSET('Program Plan Sum Model Raw Data'!$A$1,$D90-1,L$82-1)</f>
        <v>154994035.78872719</v>
      </c>
      <c r="M90" s="8">
        <f ca="1">$G90-OFFSET('Program Plan Sum Model Raw Data'!$A$1,$D90-1,M$82-1)</f>
        <v>157236022.92347601</v>
      </c>
      <c r="N90" s="8">
        <f ca="1">$G90-OFFSET('Program Plan Sum Model Raw Data'!$A$1,$D90-1,N$82-1)</f>
        <v>160378413.75460291</v>
      </c>
      <c r="O90" s="8">
        <f ca="1">$G90-OFFSET('Program Plan Sum Model Raw Data'!$A$1,$D90-1,O$82-1)</f>
        <v>163763652.49640831</v>
      </c>
      <c r="P90" s="8">
        <f ca="1">$G90-OFFSET('Program Plan Sum Model Raw Data'!$A$1,$D90-1,P$82-1)</f>
        <v>166301710.57325169</v>
      </c>
      <c r="Q90" s="8">
        <f ca="1">$G90-OFFSET('Program Plan Sum Model Raw Data'!$A$1,$D90-1,Q$82-1)</f>
        <v>168867374.75425741</v>
      </c>
    </row>
    <row r="91" spans="4:17" x14ac:dyDescent="0.25">
      <c r="D91">
        <f>MATCH(E91,'Program Plan Sum Model Raw Data'!$A$1:$A$16,0)</f>
        <v>3</v>
      </c>
      <c r="E91" t="s">
        <v>80</v>
      </c>
      <c r="F91">
        <v>0.75</v>
      </c>
      <c r="G91" s="8">
        <f ca="1">OFFSET('Program Plan Sum Model Raw Data'!$A$1,$D91-1,G$82-1)</f>
        <v>7197524.1819050098</v>
      </c>
      <c r="H91" s="8">
        <f ca="1">$G91-OFFSET('Program Plan Sum Model Raw Data'!$A$1,$D91-1,H$82-1)</f>
        <v>0</v>
      </c>
      <c r="I91" s="8">
        <f ca="1">$G91-OFFSET('Program Plan Sum Model Raw Data'!$A$1,$D91-1,I$82-1)</f>
        <v>0</v>
      </c>
      <c r="J91" s="8">
        <f ca="1">$G91-OFFSET('Program Plan Sum Model Raw Data'!$A$1,$D91-1,J$82-1)</f>
        <v>1520567.0826324997</v>
      </c>
      <c r="K91" s="8">
        <f ca="1">$G91-OFFSET('Program Plan Sum Model Raw Data'!$A$1,$D91-1,K$82-1)</f>
        <v>1520567.0826324997</v>
      </c>
      <c r="L91" s="8">
        <f ca="1">$G91-OFFSET('Program Plan Sum Model Raw Data'!$A$1,$D91-1,L$82-1)</f>
        <v>2293344.79905394</v>
      </c>
      <c r="M91" s="8">
        <f ca="1">$G91-OFFSET('Program Plan Sum Model Raw Data'!$A$1,$D91-1,M$82-1)</f>
        <v>2293344.79905394</v>
      </c>
      <c r="N91" s="8">
        <f ca="1">$G91-OFFSET('Program Plan Sum Model Raw Data'!$A$1,$D91-1,N$82-1)</f>
        <v>2293344.79905394</v>
      </c>
      <c r="O91" s="8">
        <f ca="1">$G91-OFFSET('Program Plan Sum Model Raw Data'!$A$1,$D91-1,O$82-1)</f>
        <v>2293344.79905394</v>
      </c>
      <c r="P91" s="8">
        <f ca="1">$G91-OFFSET('Program Plan Sum Model Raw Data'!$A$1,$D91-1,P$82-1)</f>
        <v>2293344.79905394</v>
      </c>
      <c r="Q91" s="8">
        <f ca="1">$G91-OFFSET('Program Plan Sum Model Raw Data'!$A$1,$D91-1,Q$82-1)</f>
        <v>4421903.9874450192</v>
      </c>
    </row>
    <row r="92" spans="4:17" x14ac:dyDescent="0.25">
      <c r="D92">
        <f>MATCH(E92,'Program Plan Sum Model Raw Data'!$A$1:$A$16,0)</f>
        <v>9</v>
      </c>
      <c r="E92" t="s">
        <v>84</v>
      </c>
      <c r="F92">
        <v>0.75</v>
      </c>
      <c r="G92" s="8">
        <f ca="1">OFFSET('Program Plan Sum Model Raw Data'!$A$1,$D92-1,G$82-1)</f>
        <v>68296405.264019698</v>
      </c>
      <c r="H92" s="8">
        <f ca="1">$G92-OFFSET('Program Plan Sum Model Raw Data'!$A$1,$D92-1,H$82-1)</f>
        <v>3013777.5416393951</v>
      </c>
      <c r="I92" s="8">
        <f ca="1">$G92-OFFSET('Program Plan Sum Model Raw Data'!$A$1,$D92-1,I$82-1)</f>
        <v>3351237.5828047991</v>
      </c>
      <c r="J92" s="8">
        <f ca="1">$G92-OFFSET('Program Plan Sum Model Raw Data'!$A$1,$D92-1,J$82-1)</f>
        <v>6918410.8885780945</v>
      </c>
      <c r="K92" s="8">
        <f ca="1">$G92-OFFSET('Program Plan Sum Model Raw Data'!$A$1,$D92-1,K$82-1)</f>
        <v>7691024.1375777945</v>
      </c>
      <c r="L92" s="8">
        <f ca="1">$G92-OFFSET('Program Plan Sum Model Raw Data'!$A$1,$D92-1,L$82-1)</f>
        <v>9522809.765282996</v>
      </c>
      <c r="M92" s="8">
        <f ca="1">$G92-OFFSET('Program Plan Sum Model Raw Data'!$A$1,$D92-1,M$82-1)</f>
        <v>21776258.069031395</v>
      </c>
      <c r="N92" s="8">
        <f ca="1">$G92-OFFSET('Program Plan Sum Model Raw Data'!$A$1,$D92-1,N$82-1)</f>
        <v>22371425.3909382</v>
      </c>
      <c r="O92" s="8">
        <f ca="1">$G92-OFFSET('Program Plan Sum Model Raw Data'!$A$1,$D92-1,O$82-1)</f>
        <v>27304126.842476599</v>
      </c>
      <c r="P92" s="8">
        <f ca="1">$G92-OFFSET('Program Plan Sum Model Raw Data'!$A$1,$D92-1,P$82-1)</f>
        <v>36343227.864329197</v>
      </c>
      <c r="Q92" s="8">
        <f ca="1">$G92-OFFSET('Program Plan Sum Model Raw Data'!$A$1,$D92-1,Q$82-1)</f>
        <v>41689825.049223393</v>
      </c>
    </row>
    <row r="93" spans="4:17" x14ac:dyDescent="0.25">
      <c r="D93">
        <f>MATCH(E93,'Program Plan Sum Model Raw Data'!$A$1:$A$16,0)</f>
        <v>6</v>
      </c>
      <c r="E93" t="s">
        <v>88</v>
      </c>
      <c r="F93">
        <v>0.75</v>
      </c>
      <c r="G93" s="8">
        <f ca="1">OFFSET('Program Plan Sum Model Raw Data'!$A$1,$D93-1,G$82-1)</f>
        <v>11348734.405766999</v>
      </c>
      <c r="H93" s="8">
        <f ca="1">$G93-OFFSET('Program Plan Sum Model Raw Data'!$A$1,$D93-1,H$82-1)</f>
        <v>2693785.1333865095</v>
      </c>
      <c r="I93" s="8">
        <f ca="1">$G93-OFFSET('Program Plan Sum Model Raw Data'!$A$1,$D93-1,I$82-1)</f>
        <v>3466846.3422998693</v>
      </c>
      <c r="J93" s="8">
        <f ca="1">$G93-OFFSET('Program Plan Sum Model Raw Data'!$A$1,$D93-1,J$82-1)</f>
        <v>8457703.4517322797</v>
      </c>
      <c r="K93" s="8">
        <f ca="1">$G93-OFFSET('Program Plan Sum Model Raw Data'!$A$1,$D93-1,K$82-1)</f>
        <v>9703773.7159205601</v>
      </c>
      <c r="L93" s="8">
        <f ca="1">$G93-OFFSET('Program Plan Sum Model Raw Data'!$A$1,$D93-1,L$82-1)</f>
        <v>10695949.0971094</v>
      </c>
      <c r="M93" s="8">
        <f ca="1">$G93-OFFSET('Program Plan Sum Model Raw Data'!$A$1,$D93-1,M$82-1)</f>
        <v>10761559.885565143</v>
      </c>
      <c r="N93" s="8">
        <f ca="1">$G93-OFFSET('Program Plan Sum Model Raw Data'!$A$1,$D93-1,N$82-1)</f>
        <v>10761559.885565143</v>
      </c>
      <c r="O93" s="8">
        <f ca="1">$G93-OFFSET('Program Plan Sum Model Raw Data'!$A$1,$D93-1,O$82-1)</f>
        <v>10787424.74521525</v>
      </c>
      <c r="P93" s="8">
        <f ca="1">$G93-OFFSET('Program Plan Sum Model Raw Data'!$A$1,$D93-1,P$82-1)</f>
        <v>10787424.74521525</v>
      </c>
      <c r="Q93" s="8">
        <f ca="1">$G93-OFFSET('Program Plan Sum Model Raw Data'!$A$1,$D93-1,Q$82-1)</f>
        <v>10787424.74521525</v>
      </c>
    </row>
    <row r="94" spans="4:17" x14ac:dyDescent="0.25">
      <c r="D94">
        <f>MATCH(E94,'Program Plan Sum Model Raw Data'!$A$1:$A$16,0)</f>
        <v>16</v>
      </c>
      <c r="E94" t="s">
        <v>96</v>
      </c>
      <c r="F94">
        <v>0.95</v>
      </c>
      <c r="G94" s="8">
        <f ca="1">OFFSET('Program Plan Sum Model Raw Data'!$A$1,$D94-1,G$82-1)</f>
        <v>885965115.80539703</v>
      </c>
      <c r="H94" s="8">
        <f ca="1">$G94-OFFSET('Program Plan Sum Model Raw Data'!$A$1,$D94-1,H$82-1)</f>
        <v>11988142.700108051</v>
      </c>
      <c r="I94" s="8">
        <f ca="1">$G94-OFFSET('Program Plan Sum Model Raw Data'!$A$1,$D94-1,I$82-1)</f>
        <v>58883245.76641202</v>
      </c>
      <c r="J94" s="8">
        <f ca="1">$G94-OFFSET('Program Plan Sum Model Raw Data'!$A$1,$D94-1,J$82-1)</f>
        <v>114807797.65263808</v>
      </c>
      <c r="K94" s="8">
        <f ca="1">$G94-OFFSET('Program Plan Sum Model Raw Data'!$A$1,$D94-1,K$82-1)</f>
        <v>174887201.63865399</v>
      </c>
      <c r="L94" s="8">
        <f ca="1">$G94-OFFSET('Program Plan Sum Model Raw Data'!$A$1,$D94-1,L$82-1)</f>
        <v>236374948.28910601</v>
      </c>
      <c r="M94" s="8">
        <f ca="1">$G94-OFFSET('Program Plan Sum Model Raw Data'!$A$1,$D94-1,M$82-1)</f>
        <v>294770550.12441409</v>
      </c>
      <c r="N94" s="8">
        <f ca="1">$G94-OFFSET('Program Plan Sum Model Raw Data'!$A$1,$D94-1,N$82-1)</f>
        <v>358229612.96491402</v>
      </c>
      <c r="O94" s="8">
        <f ca="1">$G94-OFFSET('Program Plan Sum Model Raw Data'!$A$1,$D94-1,O$82-1)</f>
        <v>413286196.78460801</v>
      </c>
      <c r="P94" s="8">
        <f ca="1">$G94-OFFSET('Program Plan Sum Model Raw Data'!$A$1,$D94-1,P$82-1)</f>
        <v>469184444.88707405</v>
      </c>
      <c r="Q94" s="8">
        <f ca="1">$G94-OFFSET('Program Plan Sum Model Raw Data'!$A$1,$D94-1,Q$82-1)</f>
        <v>523630222.07042104</v>
      </c>
    </row>
    <row r="95" spans="4:17" x14ac:dyDescent="0.25">
      <c r="D95">
        <f>MATCH(E95,'Program Plan Sum Model Raw Data'!$A$1:$A$16,0)</f>
        <v>13</v>
      </c>
      <c r="E95" t="s">
        <v>93</v>
      </c>
      <c r="F95">
        <v>0.95</v>
      </c>
      <c r="G95" s="8">
        <f ca="1">OFFSET('Program Plan Sum Model Raw Data'!$A$1,$D95-1,G$82-1)</f>
        <v>232581555.09138301</v>
      </c>
      <c r="H95" s="8">
        <f ca="1">$G95-OFFSET('Program Plan Sum Model Raw Data'!$A$1,$D95-1,H$82-1)</f>
        <v>129277970.01783401</v>
      </c>
      <c r="I95" s="8">
        <f ca="1">$G95-OFFSET('Program Plan Sum Model Raw Data'!$A$1,$D95-1,I$82-1)</f>
        <v>165199429.21673989</v>
      </c>
      <c r="J95" s="8">
        <f ca="1">$G95-OFFSET('Program Plan Sum Model Raw Data'!$A$1,$D95-1,J$82-1)</f>
        <v>174876236.6974948</v>
      </c>
      <c r="K95" s="8">
        <f ca="1">$G95-OFFSET('Program Plan Sum Model Raw Data'!$A$1,$D95-1,K$82-1)</f>
        <v>182492263.3048538</v>
      </c>
      <c r="L95" s="8">
        <f ca="1">$G95-OFFSET('Program Plan Sum Model Raw Data'!$A$1,$D95-1,L$82-1)</f>
        <v>185906836.87565151</v>
      </c>
      <c r="M95" s="8">
        <f ca="1">$G95-OFFSET('Program Plan Sum Model Raw Data'!$A$1,$D95-1,M$82-1)</f>
        <v>188643347.20540792</v>
      </c>
      <c r="N95" s="8">
        <f ca="1">$G95-OFFSET('Program Plan Sum Model Raw Data'!$A$1,$D95-1,N$82-1)</f>
        <v>192475448.5746161</v>
      </c>
      <c r="O95" s="8">
        <f ca="1">$G95-OFFSET('Program Plan Sum Model Raw Data'!$A$1,$D95-1,O$82-1)</f>
        <v>196598719.9981378</v>
      </c>
      <c r="P95" s="8">
        <f ca="1">$G95-OFFSET('Program Plan Sum Model Raw Data'!$A$1,$D95-1,P$82-1)</f>
        <v>199702850.1219891</v>
      </c>
      <c r="Q95" s="8">
        <f ca="1">$G95-OFFSET('Program Plan Sum Model Raw Data'!$A$1,$D95-1,Q$82-1)</f>
        <v>202854418.01191321</v>
      </c>
    </row>
    <row r="96" spans="4:17" x14ac:dyDescent="0.25">
      <c r="D96">
        <f>MATCH(E96,'Program Plan Sum Model Raw Data'!$A$1:$A$16,0)</f>
        <v>4</v>
      </c>
      <c r="E96" t="s">
        <v>81</v>
      </c>
      <c r="F96">
        <v>0.95</v>
      </c>
      <c r="G96" s="8">
        <f ca="1">OFFSET('Program Plan Sum Model Raw Data'!$A$1,$D96-1,G$82-1)</f>
        <v>15597298.865936801</v>
      </c>
      <c r="H96" s="8">
        <f ca="1">$G96-OFFSET('Program Plan Sum Model Raw Data'!$A$1,$D96-1,H$82-1)</f>
        <v>0</v>
      </c>
      <c r="I96" s="8">
        <f ca="1">$G96-OFFSET('Program Plan Sum Model Raw Data'!$A$1,$D96-1,I$82-1)</f>
        <v>0</v>
      </c>
      <c r="J96" s="8">
        <f ca="1">$G96-OFFSET('Program Plan Sum Model Raw Data'!$A$1,$D96-1,J$82-1)</f>
        <v>3316379.9992848001</v>
      </c>
      <c r="K96" s="8">
        <f ca="1">$G96-OFFSET('Program Plan Sum Model Raw Data'!$A$1,$D96-1,K$82-1)</f>
        <v>3316379.9992848001</v>
      </c>
      <c r="L96" s="8">
        <f ca="1">$G96-OFFSET('Program Plan Sum Model Raw Data'!$A$1,$D96-1,L$82-1)</f>
        <v>5971776.1510074604</v>
      </c>
      <c r="M96" s="8">
        <f ca="1">$G96-OFFSET('Program Plan Sum Model Raw Data'!$A$1,$D96-1,M$82-1)</f>
        <v>5971776.1510074604</v>
      </c>
      <c r="N96" s="8">
        <f ca="1">$G96-OFFSET('Program Plan Sum Model Raw Data'!$A$1,$D96-1,N$82-1)</f>
        <v>5971776.1510074604</v>
      </c>
      <c r="O96" s="8">
        <f ca="1">$G96-OFFSET('Program Plan Sum Model Raw Data'!$A$1,$D96-1,O$82-1)</f>
        <v>5971776.1510074604</v>
      </c>
      <c r="P96" s="8">
        <f ca="1">$G96-OFFSET('Program Plan Sum Model Raw Data'!$A$1,$D96-1,P$82-1)</f>
        <v>5971776.1510074604</v>
      </c>
      <c r="Q96" s="8">
        <f ca="1">$G96-OFFSET('Program Plan Sum Model Raw Data'!$A$1,$D96-1,Q$82-1)</f>
        <v>8682153.1393124796</v>
      </c>
    </row>
    <row r="97" spans="4:17" x14ac:dyDescent="0.25">
      <c r="D97">
        <f>MATCH(E97,'Program Plan Sum Model Raw Data'!$A$1:$A$16,0)</f>
        <v>10</v>
      </c>
      <c r="E97" t="s">
        <v>87</v>
      </c>
      <c r="F97">
        <v>0.95</v>
      </c>
      <c r="G97" s="8">
        <f ca="1">OFFSET('Program Plan Sum Model Raw Data'!$A$1,$D97-1,G$82-1)</f>
        <v>107359122.838682</v>
      </c>
      <c r="H97" s="8">
        <f ca="1">$G97-OFFSET('Program Plan Sum Model Raw Data'!$A$1,$D97-1,H$82-1)</f>
        <v>7154559.7374339998</v>
      </c>
      <c r="I97" s="8">
        <f ca="1">$G97-OFFSET('Program Plan Sum Model Raw Data'!$A$1,$D97-1,I$82-1)</f>
        <v>7827295.7238951027</v>
      </c>
      <c r="J97" s="8">
        <f ca="1">$G97-OFFSET('Program Plan Sum Model Raw Data'!$A$1,$D97-1,J$82-1)</f>
        <v>12826652.105637297</v>
      </c>
      <c r="K97" s="8">
        <f ca="1">$G97-OFFSET('Program Plan Sum Model Raw Data'!$A$1,$D97-1,K$82-1)</f>
        <v>14312285.443113297</v>
      </c>
      <c r="L97" s="8">
        <f ca="1">$G97-OFFSET('Program Plan Sum Model Raw Data'!$A$1,$D97-1,L$82-1)</f>
        <v>17034265.079136193</v>
      </c>
      <c r="M97" s="8">
        <f ca="1">$G97-OFFSET('Program Plan Sum Model Raw Data'!$A$1,$D97-1,M$82-1)</f>
        <v>35683064.103339598</v>
      </c>
      <c r="N97" s="8">
        <f ca="1">$G97-OFFSET('Program Plan Sum Model Raw Data'!$A$1,$D97-1,N$82-1)</f>
        <v>36854583.1212807</v>
      </c>
      <c r="O97" s="8">
        <f ca="1">$G97-OFFSET('Program Plan Sum Model Raw Data'!$A$1,$D97-1,O$82-1)</f>
        <v>45003514.113443099</v>
      </c>
      <c r="P97" s="8">
        <f ca="1">$G97-OFFSET('Program Plan Sum Model Raw Data'!$A$1,$D97-1,P$82-1)</f>
        <v>57345885.131135799</v>
      </c>
      <c r="Q97" s="8">
        <f ca="1">$G97-OFFSET('Program Plan Sum Model Raw Data'!$A$1,$D97-1,Q$82-1)</f>
        <v>65994889.889189295</v>
      </c>
    </row>
    <row r="98" spans="4:17" x14ac:dyDescent="0.25">
      <c r="D98">
        <f>MATCH(E98,'Program Plan Sum Model Raw Data'!$A$1:$A$16,0)</f>
        <v>7</v>
      </c>
      <c r="E98" t="s">
        <v>89</v>
      </c>
      <c r="F98">
        <v>0.95</v>
      </c>
      <c r="G98" s="8">
        <f ca="1">OFFSET('Program Plan Sum Model Raw Data'!$A$1,$D98-1,G$82-1)</f>
        <v>10432866.203843299</v>
      </c>
      <c r="H98" s="8">
        <f ca="1">$G98-OFFSET('Program Plan Sum Model Raw Data'!$A$1,$D98-1,H$82-1)</f>
        <v>2453175.8433662392</v>
      </c>
      <c r="I98" s="8">
        <f ca="1">$G98-OFFSET('Program Plan Sum Model Raw Data'!$A$1,$D98-1,I$82-1)</f>
        <v>3194543.3776264889</v>
      </c>
      <c r="J98" s="8">
        <f ca="1">$G98-OFFSET('Program Plan Sum Model Raw Data'!$A$1,$D98-1,J$82-1)</f>
        <v>7725239.5217553293</v>
      </c>
      <c r="K98" s="8">
        <f ca="1">$G98-OFFSET('Program Plan Sum Model Raw Data'!$A$1,$D98-1,K$82-1)</f>
        <v>8892234.1415680293</v>
      </c>
      <c r="L98" s="8">
        <f ca="1">$G98-OFFSET('Program Plan Sum Model Raw Data'!$A$1,$D98-1,L$82-1)</f>
        <v>9788298.1931043155</v>
      </c>
      <c r="M98" s="8">
        <f ca="1">$G98-OFFSET('Program Plan Sum Model Raw Data'!$A$1,$D98-1,M$82-1)</f>
        <v>9850907.6663801037</v>
      </c>
      <c r="N98" s="8">
        <f ca="1">$G98-OFFSET('Program Plan Sum Model Raw Data'!$A$1,$D98-1,N$82-1)</f>
        <v>9850907.6663801037</v>
      </c>
      <c r="O98" s="8">
        <f ca="1">$G98-OFFSET('Program Plan Sum Model Raw Data'!$A$1,$D98-1,O$82-1)</f>
        <v>9876772.5260302089</v>
      </c>
      <c r="P98" s="8">
        <f ca="1">$G98-OFFSET('Program Plan Sum Model Raw Data'!$A$1,$D98-1,P$82-1)</f>
        <v>9876772.5260302089</v>
      </c>
      <c r="Q98" s="8">
        <f ca="1">$G98-OFFSET('Program Plan Sum Model Raw Data'!$A$1,$D98-1,Q$82-1)</f>
        <v>9876772.5260302089</v>
      </c>
    </row>
    <row r="99" spans="4:17" x14ac:dyDescent="0.25">
      <c r="E99" t="s">
        <v>794</v>
      </c>
      <c r="G99" s="8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</row>
    <row r="101" spans="4:17" x14ac:dyDescent="0.25">
      <c r="E101" t="s">
        <v>73</v>
      </c>
      <c r="F101">
        <v>0.5</v>
      </c>
      <c r="H101" s="5">
        <f ca="1">SUMIF($F$59:$F$73,$F101,H$59:H$73)+H99</f>
        <v>59811713.265118472</v>
      </c>
      <c r="I101" s="5">
        <f t="shared" ref="I101:Q101" ca="1" si="20">SUMIF($F$59:$F$73,$F101,I$59:I$73)+I99</f>
        <v>105178903.55175082</v>
      </c>
      <c r="J101" s="5">
        <f t="shared" ca="1" si="20"/>
        <v>146409778.6441249</v>
      </c>
      <c r="K101" s="5">
        <f t="shared" ca="1" si="20"/>
        <v>182662277.81259477</v>
      </c>
      <c r="L101" s="5">
        <f t="shared" ca="1" si="20"/>
        <v>215140930.44176969</v>
      </c>
      <c r="M101" s="5">
        <f t="shared" ca="1" si="20"/>
        <v>240614964.46596742</v>
      </c>
      <c r="N101" s="5">
        <f t="shared" ca="1" si="20"/>
        <v>270918392.00116193</v>
      </c>
      <c r="O101" s="5">
        <f t="shared" ca="1" si="20"/>
        <v>293711557.75320148</v>
      </c>
      <c r="P101" s="5">
        <f t="shared" ca="1" si="20"/>
        <v>317601289.69151306</v>
      </c>
      <c r="Q101" s="5">
        <f t="shared" ca="1" si="20"/>
        <v>336649167.75314718</v>
      </c>
    </row>
    <row r="102" spans="4:17" x14ac:dyDescent="0.25">
      <c r="E102" t="s">
        <v>74</v>
      </c>
      <c r="F102">
        <v>0.75</v>
      </c>
      <c r="H102" s="5">
        <f ca="1">SUMIF($F$59:$F$73,$F102,H$59:H$73)+H99</f>
        <v>63261437.02029676</v>
      </c>
      <c r="I102" s="5">
        <f t="shared" ref="I102:Q102" ca="1" si="21">SUMIF($F$59:$F$73,$F102,I$59:I$73)+I99</f>
        <v>113365829.2200208</v>
      </c>
      <c r="J102" s="5">
        <f t="shared" ca="1" si="21"/>
        <v>159603675.34972966</v>
      </c>
      <c r="K102" s="5">
        <f t="shared" ca="1" si="21"/>
        <v>200209856.08354071</v>
      </c>
      <c r="L102" s="5">
        <f t="shared" ca="1" si="21"/>
        <v>236929745.48936448</v>
      </c>
      <c r="M102" s="5">
        <f t="shared" ca="1" si="21"/>
        <v>265907318.79482049</v>
      </c>
      <c r="N102" s="5">
        <f t="shared" ca="1" si="21"/>
        <v>299352347.10363984</v>
      </c>
      <c r="O102" s="5">
        <f t="shared" ca="1" si="21"/>
        <v>325523365.26454043</v>
      </c>
      <c r="P102" s="5">
        <f t="shared" ca="1" si="21"/>
        <v>352547720.40794176</v>
      </c>
      <c r="Q102" s="5">
        <f t="shared" ca="1" si="21"/>
        <v>374021568.34088844</v>
      </c>
    </row>
    <row r="103" spans="4:17" x14ac:dyDescent="0.25">
      <c r="E103" t="s">
        <v>75</v>
      </c>
      <c r="F103">
        <v>0.95</v>
      </c>
      <c r="H103" s="5">
        <f ca="1">SUMIF($F$59:$F$73,$F103,H$59:H$73)+H99</f>
        <v>73149811.64356336</v>
      </c>
      <c r="I103" s="5">
        <f t="shared" ref="I103:Q103" ca="1" si="22">SUMIF($F$59:$F$73,$F103,I$59:I$73)+I99</f>
        <v>129872074.96824957</v>
      </c>
      <c r="J103" s="5">
        <f t="shared" ca="1" si="22"/>
        <v>182443255.61720684</v>
      </c>
      <c r="K103" s="5">
        <f t="shared" ca="1" si="22"/>
        <v>228266060.06605518</v>
      </c>
      <c r="L103" s="5">
        <f t="shared" ca="1" si="22"/>
        <v>270001164.6382404</v>
      </c>
      <c r="M103" s="5">
        <f t="shared" ca="1" si="22"/>
        <v>302720295.22433281</v>
      </c>
      <c r="N103" s="5">
        <f t="shared" ca="1" si="22"/>
        <v>340842514.27917415</v>
      </c>
      <c r="O103" s="5">
        <f t="shared" ca="1" si="22"/>
        <v>370255407.42976141</v>
      </c>
      <c r="P103" s="5">
        <f t="shared" ca="1" si="22"/>
        <v>400767065.10120416</v>
      </c>
      <c r="Q103" s="5">
        <f t="shared" ca="1" si="22"/>
        <v>425058019.66981733</v>
      </c>
    </row>
  </sheetData>
  <mergeCells count="1">
    <mergeCell ref="H7:Q7"/>
  </mergeCells>
  <phoneticPr fontId="4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RCH_DocketId xmlns="498a4116-dab2-4dda-bb26-dd553f2f4635">1310</SRCH_DocketId>
    <SRCH_ObjectType xmlns="498a4116-dab2-4dda-bb26-dd553f2f4635">PWD</SRCH_ObjectType>
    <CasePracticeArea xmlns="498a4116-dab2-4dda-bb26-dd553f2f4635" xsi:nil="true"/>
    <Case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B438D6C1-7962-4360-856A-5A28550BD34B}"/>
</file>

<file path=customXml/itemProps2.xml><?xml version="1.0" encoding="utf-8"?>
<ds:datastoreItem xmlns:ds="http://schemas.openxmlformats.org/officeDocument/2006/customXml" ds:itemID="{6576FA32-FAF9-4A3E-A386-B478C65A260E}"/>
</file>

<file path=customXml/itemProps3.xml><?xml version="1.0" encoding="utf-8"?>
<ds:datastoreItem xmlns:ds="http://schemas.openxmlformats.org/officeDocument/2006/customXml" ds:itemID="{B81E0851-CF03-4741-BC2D-367DA1139D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6</vt:i4>
      </vt:variant>
    </vt:vector>
  </HeadingPairs>
  <TitlesOfParts>
    <vt:vector size="9" baseType="lpstr">
      <vt:lpstr>Program Plan Sum Model Raw Data</vt:lpstr>
      <vt:lpstr>FLISR Model Raw Data</vt:lpstr>
      <vt:lpstr>Figure Data Program Plan</vt:lpstr>
      <vt:lpstr>Program Plan Summary Results </vt:lpstr>
      <vt:lpstr>Benefits vs. Cost Detailed</vt:lpstr>
      <vt:lpstr>Benefits vs. Cost Summary</vt:lpstr>
      <vt:lpstr>Benefits vs. Cost Summary (2)</vt:lpstr>
      <vt:lpstr>Net Benefit Summary</vt:lpstr>
      <vt:lpstr>Benefits vs. Cost Summary (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2022-04-08T17:21:53Z</dcterms:created>
  <dcterms:modified xsi:type="dcterms:W3CDTF">2022-04-08T17:21:55Z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0x010100FC9373104615C247AFF48713E375DF27</vt:lpwstr>
  </property>
</Properties>
</file>