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" yWindow="168" windowWidth="14376" windowHeight="7680"/>
  </bookViews>
  <sheets>
    <sheet name="2017 Annual TX Losses Energy" sheetId="13" r:id="rId1"/>
    <sheet name="2017 Hourly Load - RC2016" sheetId="19" r:id="rId2"/>
    <sheet name="Hourly Loads p.u. of Peak" sheetId="20" r:id="rId3"/>
    <sheet name="WLEF" sheetId="21" r:id="rId4"/>
    <sheet name="TX-Fleet Losses At Peak" sheetId="16" r:id="rId5"/>
  </sheets>
  <externalReferences>
    <externalReference r:id="rId6"/>
  </externalReferences>
  <definedNames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Name">#REF!</definedName>
    <definedName name="pig_dig5" localSheetId="0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hidden="1">{2;#N/A;"R13C16:R17C16";#N/A;"R13C14:R17C15";FALSE;FALSE;FALSE;95;#N/A;#N/A;"R13C19";#N/A;FALSE;FALSE;FALSE;FALSE;#N/A;"";#N/A;FALSE;"";"";#N/A;#N/A;#N/A}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hidden="1">{#N/A,#N/A,FALSE,"T COST";#N/A,#N/A,FALSE,"COST_FH"}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hidden="1">{#N/A,#N/A,FALSE,"INPUTDATA";#N/A,#N/A,FALSE,"SUMMARY"}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AE29" i="19" l="1"/>
  <c r="AE18" i="19" l="1"/>
  <c r="C8" i="19" l="1"/>
  <c r="AE26" i="19" l="1"/>
  <c r="AE14" i="19" l="1"/>
  <c r="L5" i="13" l="1"/>
  <c r="P6" i="13" l="1"/>
  <c r="J9" i="16"/>
  <c r="J8" i="16" l="1"/>
  <c r="A377" i="21" l="1"/>
  <c r="Y377" i="21" l="1"/>
  <c r="U377" i="21"/>
  <c r="Q377" i="21"/>
  <c r="M377" i="21"/>
  <c r="I377" i="21"/>
  <c r="E377" i="21"/>
  <c r="X377" i="21"/>
  <c r="T377" i="21"/>
  <c r="P377" i="21"/>
  <c r="L377" i="21"/>
  <c r="H377" i="21"/>
  <c r="D377" i="21"/>
  <c r="V377" i="21"/>
  <c r="R377" i="21"/>
  <c r="N377" i="21"/>
  <c r="J377" i="21"/>
  <c r="F377" i="21"/>
  <c r="W377" i="21"/>
  <c r="S377" i="21"/>
  <c r="O377" i="21"/>
  <c r="K377" i="21"/>
  <c r="G377" i="21"/>
  <c r="C377" i="21"/>
  <c r="X375" i="20"/>
  <c r="T375" i="20"/>
  <c r="P375" i="20"/>
  <c r="L375" i="20"/>
  <c r="H375" i="20"/>
  <c r="D375" i="20"/>
  <c r="X374" i="20"/>
  <c r="T374" i="20"/>
  <c r="P374" i="20"/>
  <c r="L374" i="20"/>
  <c r="H374" i="20"/>
  <c r="D374" i="20"/>
  <c r="X373" i="20"/>
  <c r="T373" i="20"/>
  <c r="P373" i="20"/>
  <c r="L373" i="20"/>
  <c r="H373" i="20"/>
  <c r="D373" i="20"/>
  <c r="X372" i="20"/>
  <c r="T372" i="20"/>
  <c r="P372" i="20"/>
  <c r="L372" i="20"/>
  <c r="H372" i="20"/>
  <c r="D372" i="20"/>
  <c r="X371" i="20"/>
  <c r="T371" i="20"/>
  <c r="P371" i="20"/>
  <c r="L371" i="20"/>
  <c r="H371" i="20"/>
  <c r="D371" i="20"/>
  <c r="X370" i="20"/>
  <c r="T370" i="20"/>
  <c r="P370" i="20"/>
  <c r="L370" i="20"/>
  <c r="H370" i="20"/>
  <c r="D370" i="20"/>
  <c r="X369" i="20"/>
  <c r="T369" i="20"/>
  <c r="P369" i="20"/>
  <c r="L369" i="20"/>
  <c r="H369" i="20"/>
  <c r="D369" i="20"/>
  <c r="X368" i="20"/>
  <c r="T368" i="20"/>
  <c r="P368" i="20"/>
  <c r="L368" i="20"/>
  <c r="H368" i="20"/>
  <c r="D368" i="20"/>
  <c r="X367" i="20"/>
  <c r="T367" i="20"/>
  <c r="W375" i="20"/>
  <c r="S375" i="20"/>
  <c r="O375" i="20"/>
  <c r="K375" i="20"/>
  <c r="G375" i="20"/>
  <c r="C375" i="20"/>
  <c r="W374" i="20"/>
  <c r="S374" i="20"/>
  <c r="O374" i="20"/>
  <c r="K374" i="20"/>
  <c r="G374" i="20"/>
  <c r="C374" i="20"/>
  <c r="W373" i="20"/>
  <c r="S373" i="20"/>
  <c r="O373" i="20"/>
  <c r="K373" i="20"/>
  <c r="G373" i="20"/>
  <c r="C373" i="20"/>
  <c r="W372" i="20"/>
  <c r="S372" i="20"/>
  <c r="O372" i="20"/>
  <c r="K372" i="20"/>
  <c r="G372" i="20"/>
  <c r="C372" i="20"/>
  <c r="W371" i="20"/>
  <c r="S371" i="20"/>
  <c r="O371" i="20"/>
  <c r="K371" i="20"/>
  <c r="G371" i="20"/>
  <c r="C371" i="20"/>
  <c r="W370" i="20"/>
  <c r="S370" i="20"/>
  <c r="O370" i="20"/>
  <c r="K370" i="20"/>
  <c r="G370" i="20"/>
  <c r="C370" i="20"/>
  <c r="W369" i="20"/>
  <c r="S369" i="20"/>
  <c r="O369" i="20"/>
  <c r="K369" i="20"/>
  <c r="G369" i="20"/>
  <c r="C369" i="20"/>
  <c r="W368" i="20"/>
  <c r="S368" i="20"/>
  <c r="O368" i="20"/>
  <c r="K368" i="20"/>
  <c r="G368" i="20"/>
  <c r="C368" i="20"/>
  <c r="W367" i="20"/>
  <c r="S367" i="20"/>
  <c r="Y375" i="20"/>
  <c r="U375" i="20"/>
  <c r="Q375" i="20"/>
  <c r="M375" i="20"/>
  <c r="I375" i="20"/>
  <c r="E375" i="20"/>
  <c r="Y374" i="20"/>
  <c r="U374" i="20"/>
  <c r="Q374" i="20"/>
  <c r="M374" i="20"/>
  <c r="I374" i="20"/>
  <c r="E374" i="20"/>
  <c r="Y373" i="20"/>
  <c r="U373" i="20"/>
  <c r="Q373" i="20"/>
  <c r="M373" i="20"/>
  <c r="I373" i="20"/>
  <c r="E373" i="20"/>
  <c r="Y372" i="20"/>
  <c r="U372" i="20"/>
  <c r="Q372" i="20"/>
  <c r="M372" i="20"/>
  <c r="I372" i="20"/>
  <c r="E372" i="20"/>
  <c r="Y371" i="20"/>
  <c r="U371" i="20"/>
  <c r="Q371" i="20"/>
  <c r="M371" i="20"/>
  <c r="I371" i="20"/>
  <c r="E371" i="20"/>
  <c r="Y370" i="20"/>
  <c r="U370" i="20"/>
  <c r="Q370" i="20"/>
  <c r="M370" i="20"/>
  <c r="I370" i="20"/>
  <c r="E370" i="20"/>
  <c r="Y369" i="20"/>
  <c r="U369" i="20"/>
  <c r="Q369" i="20"/>
  <c r="M369" i="20"/>
  <c r="I369" i="20"/>
  <c r="E369" i="20"/>
  <c r="Y368" i="20"/>
  <c r="U368" i="20"/>
  <c r="Q368" i="20"/>
  <c r="M368" i="20"/>
  <c r="I368" i="20"/>
  <c r="E368" i="20"/>
  <c r="Y367" i="20"/>
  <c r="U367" i="20"/>
  <c r="Q367" i="20"/>
  <c r="M367" i="20"/>
  <c r="I367" i="20"/>
  <c r="E367" i="20"/>
  <c r="Y366" i="20"/>
  <c r="U366" i="20"/>
  <c r="Q366" i="20"/>
  <c r="M366" i="20"/>
  <c r="I366" i="20"/>
  <c r="E366" i="20"/>
  <c r="Y365" i="20"/>
  <c r="U365" i="20"/>
  <c r="Q365" i="20"/>
  <c r="M365" i="20"/>
  <c r="I365" i="20"/>
  <c r="E365" i="20"/>
  <c r="Y364" i="20"/>
  <c r="U364" i="20"/>
  <c r="Q364" i="20"/>
  <c r="R375" i="20"/>
  <c r="B375" i="20"/>
  <c r="J374" i="20"/>
  <c r="R373" i="20"/>
  <c r="B373" i="20"/>
  <c r="J372" i="20"/>
  <c r="J375" i="20"/>
  <c r="R374" i="20"/>
  <c r="B374" i="20"/>
  <c r="J373" i="20"/>
  <c r="R372" i="20"/>
  <c r="B372" i="20"/>
  <c r="J371" i="20"/>
  <c r="R370" i="20"/>
  <c r="B370" i="20"/>
  <c r="J369" i="20"/>
  <c r="R368" i="20"/>
  <c r="B368" i="20"/>
  <c r="O367" i="20"/>
  <c r="J367" i="20"/>
  <c r="D367" i="20"/>
  <c r="W366" i="20"/>
  <c r="R366" i="20"/>
  <c r="L366" i="20"/>
  <c r="G366" i="20"/>
  <c r="B366" i="20"/>
  <c r="T365" i="20"/>
  <c r="O365" i="20"/>
  <c r="J365" i="20"/>
  <c r="D365" i="20"/>
  <c r="W364" i="20"/>
  <c r="R364" i="20"/>
  <c r="M364" i="20"/>
  <c r="I364" i="20"/>
  <c r="E364" i="20"/>
  <c r="Y363" i="20"/>
  <c r="U363" i="20"/>
  <c r="Q363" i="20"/>
  <c r="M363" i="20"/>
  <c r="I363" i="20"/>
  <c r="E363" i="20"/>
  <c r="Y362" i="20"/>
  <c r="U362" i="20"/>
  <c r="Q362" i="20"/>
  <c r="M362" i="20"/>
  <c r="I362" i="20"/>
  <c r="E362" i="20"/>
  <c r="Y361" i="20"/>
  <c r="U361" i="20"/>
  <c r="Q361" i="20"/>
  <c r="M361" i="20"/>
  <c r="I361" i="20"/>
  <c r="E361" i="20"/>
  <c r="Y360" i="20"/>
  <c r="U360" i="20"/>
  <c r="Q360" i="20"/>
  <c r="M360" i="20"/>
  <c r="I360" i="20"/>
  <c r="E360" i="20"/>
  <c r="Y359" i="20"/>
  <c r="U359" i="20"/>
  <c r="Q359" i="20"/>
  <c r="M359" i="20"/>
  <c r="I359" i="20"/>
  <c r="E359" i="20"/>
  <c r="Y358" i="20"/>
  <c r="U358" i="20"/>
  <c r="Q358" i="20"/>
  <c r="M358" i="20"/>
  <c r="I358" i="20"/>
  <c r="E358" i="20"/>
  <c r="Y357" i="20"/>
  <c r="U357" i="20"/>
  <c r="Q357" i="20"/>
  <c r="M357" i="20"/>
  <c r="I357" i="20"/>
  <c r="E357" i="20"/>
  <c r="Y356" i="20"/>
  <c r="U356" i="20"/>
  <c r="Q356" i="20"/>
  <c r="M356" i="20"/>
  <c r="I356" i="20"/>
  <c r="V375" i="20"/>
  <c r="F375" i="20"/>
  <c r="N374" i="20"/>
  <c r="V373" i="20"/>
  <c r="F373" i="20"/>
  <c r="N372" i="20"/>
  <c r="V371" i="20"/>
  <c r="F371" i="20"/>
  <c r="N370" i="20"/>
  <c r="V369" i="20"/>
  <c r="F369" i="20"/>
  <c r="N368" i="20"/>
  <c r="V367" i="20"/>
  <c r="N367" i="20"/>
  <c r="H367" i="20"/>
  <c r="C367" i="20"/>
  <c r="V366" i="20"/>
  <c r="P366" i="20"/>
  <c r="K366" i="20"/>
  <c r="F366" i="20"/>
  <c r="X365" i="20"/>
  <c r="S365" i="20"/>
  <c r="N365" i="20"/>
  <c r="H365" i="20"/>
  <c r="C365" i="20"/>
  <c r="V364" i="20"/>
  <c r="P364" i="20"/>
  <c r="L364" i="20"/>
  <c r="H364" i="20"/>
  <c r="D364" i="20"/>
  <c r="X363" i="20"/>
  <c r="T363" i="20"/>
  <c r="P363" i="20"/>
  <c r="L363" i="20"/>
  <c r="H363" i="20"/>
  <c r="D363" i="20"/>
  <c r="X362" i="20"/>
  <c r="T362" i="20"/>
  <c r="P362" i="20"/>
  <c r="L362" i="20"/>
  <c r="H362" i="20"/>
  <c r="D362" i="20"/>
  <c r="X361" i="20"/>
  <c r="T361" i="20"/>
  <c r="P361" i="20"/>
  <c r="L361" i="20"/>
  <c r="H361" i="20"/>
  <c r="D361" i="20"/>
  <c r="X360" i="20"/>
  <c r="T360" i="20"/>
  <c r="P360" i="20"/>
  <c r="L360" i="20"/>
  <c r="H360" i="20"/>
  <c r="D360" i="20"/>
  <c r="X359" i="20"/>
  <c r="T359" i="20"/>
  <c r="P359" i="20"/>
  <c r="L359" i="20"/>
  <c r="H359" i="20"/>
  <c r="D359" i="20"/>
  <c r="X358" i="20"/>
  <c r="T358" i="20"/>
  <c r="P358" i="20"/>
  <c r="L358" i="20"/>
  <c r="H358" i="20"/>
  <c r="D358" i="20"/>
  <c r="X357" i="20"/>
  <c r="T357" i="20"/>
  <c r="P357" i="20"/>
  <c r="L357" i="20"/>
  <c r="H357" i="20"/>
  <c r="D357" i="20"/>
  <c r="X356" i="20"/>
  <c r="T356" i="20"/>
  <c r="P356" i="20"/>
  <c r="L356" i="20"/>
  <c r="H356" i="20"/>
  <c r="D356" i="20"/>
  <c r="X355" i="20"/>
  <c r="T355" i="20"/>
  <c r="P355" i="20"/>
  <c r="L355" i="20"/>
  <c r="H355" i="20"/>
  <c r="D355" i="20"/>
  <c r="X354" i="20"/>
  <c r="T354" i="20"/>
  <c r="P354" i="20"/>
  <c r="L354" i="20"/>
  <c r="H354" i="20"/>
  <c r="D354" i="20"/>
  <c r="X353" i="20"/>
  <c r="T353" i="20"/>
  <c r="P353" i="20"/>
  <c r="L353" i="20"/>
  <c r="H353" i="20"/>
  <c r="D353" i="20"/>
  <c r="X352" i="20"/>
  <c r="T352" i="20"/>
  <c r="P352" i="20"/>
  <c r="L352" i="20"/>
  <c r="H352" i="20"/>
  <c r="D352" i="20"/>
  <c r="X351" i="20"/>
  <c r="T351" i="20"/>
  <c r="F374" i="20"/>
  <c r="R371" i="20"/>
  <c r="J370" i="20"/>
  <c r="B369" i="20"/>
  <c r="R367" i="20"/>
  <c r="G367" i="20"/>
  <c r="T366" i="20"/>
  <c r="J366" i="20"/>
  <c r="W365" i="20"/>
  <c r="L365" i="20"/>
  <c r="B365" i="20"/>
  <c r="O364" i="20"/>
  <c r="G364" i="20"/>
  <c r="W363" i="20"/>
  <c r="O363" i="20"/>
  <c r="G363" i="20"/>
  <c r="W362" i="20"/>
  <c r="O362" i="20"/>
  <c r="G362" i="20"/>
  <c r="W361" i="20"/>
  <c r="O361" i="20"/>
  <c r="G361" i="20"/>
  <c r="W360" i="20"/>
  <c r="O360" i="20"/>
  <c r="G360" i="20"/>
  <c r="W359" i="20"/>
  <c r="O359" i="20"/>
  <c r="G359" i="20"/>
  <c r="W358" i="20"/>
  <c r="O358" i="20"/>
  <c r="G358" i="20"/>
  <c r="W357" i="20"/>
  <c r="O357" i="20"/>
  <c r="G357" i="20"/>
  <c r="W356" i="20"/>
  <c r="O356" i="20"/>
  <c r="G356" i="20"/>
  <c r="B356" i="20"/>
  <c r="U355" i="20"/>
  <c r="O355" i="20"/>
  <c r="J355" i="20"/>
  <c r="E355" i="20"/>
  <c r="W354" i="20"/>
  <c r="R354" i="20"/>
  <c r="M354" i="20"/>
  <c r="G354" i="20"/>
  <c r="B354" i="20"/>
  <c r="U353" i="20"/>
  <c r="O353" i="20"/>
  <c r="J353" i="20"/>
  <c r="E353" i="20"/>
  <c r="W352" i="20"/>
  <c r="R352" i="20"/>
  <c r="M352" i="20"/>
  <c r="G352" i="20"/>
  <c r="B352" i="20"/>
  <c r="U351" i="20"/>
  <c r="P351" i="20"/>
  <c r="L351" i="20"/>
  <c r="H351" i="20"/>
  <c r="D351" i="20"/>
  <c r="X350" i="20"/>
  <c r="T350" i="20"/>
  <c r="P350" i="20"/>
  <c r="L350" i="20"/>
  <c r="H350" i="20"/>
  <c r="D350" i="20"/>
  <c r="X349" i="20"/>
  <c r="T349" i="20"/>
  <c r="P349" i="20"/>
  <c r="L349" i="20"/>
  <c r="H349" i="20"/>
  <c r="D349" i="20"/>
  <c r="X348" i="20"/>
  <c r="T348" i="20"/>
  <c r="P348" i="20"/>
  <c r="L348" i="20"/>
  <c r="H348" i="20"/>
  <c r="D348" i="20"/>
  <c r="X347" i="20"/>
  <c r="T347" i="20"/>
  <c r="P347" i="20"/>
  <c r="L347" i="20"/>
  <c r="H347" i="20"/>
  <c r="D347" i="20"/>
  <c r="X346" i="20"/>
  <c r="T346" i="20"/>
  <c r="P346" i="20"/>
  <c r="L346" i="20"/>
  <c r="H346" i="20"/>
  <c r="D346" i="20"/>
  <c r="X345" i="20"/>
  <c r="T345" i="20"/>
  <c r="P345" i="20"/>
  <c r="L345" i="20"/>
  <c r="H345" i="20"/>
  <c r="D345" i="20"/>
  <c r="X344" i="20"/>
  <c r="T344" i="20"/>
  <c r="P344" i="20"/>
  <c r="L344" i="20"/>
  <c r="H344" i="20"/>
  <c r="D344" i="20"/>
  <c r="X343" i="20"/>
  <c r="T343" i="20"/>
  <c r="P343" i="20"/>
  <c r="L343" i="20"/>
  <c r="H343" i="20"/>
  <c r="D343" i="20"/>
  <c r="X342" i="20"/>
  <c r="T342" i="20"/>
  <c r="P342" i="20"/>
  <c r="L342" i="20"/>
  <c r="H342" i="20"/>
  <c r="D342" i="20"/>
  <c r="X341" i="20"/>
  <c r="T341" i="20"/>
  <c r="P341" i="20"/>
  <c r="L341" i="20"/>
  <c r="H341" i="20"/>
  <c r="D341" i="20"/>
  <c r="X340" i="20"/>
  <c r="N373" i="20"/>
  <c r="N371" i="20"/>
  <c r="F370" i="20"/>
  <c r="V368" i="20"/>
  <c r="P367" i="20"/>
  <c r="F367" i="20"/>
  <c r="S366" i="20"/>
  <c r="H366" i="20"/>
  <c r="V365" i="20"/>
  <c r="K365" i="20"/>
  <c r="X364" i="20"/>
  <c r="N364" i="20"/>
  <c r="F364" i="20"/>
  <c r="V363" i="20"/>
  <c r="N363" i="20"/>
  <c r="F363" i="20"/>
  <c r="V362" i="20"/>
  <c r="N362" i="20"/>
  <c r="F362" i="20"/>
  <c r="V361" i="20"/>
  <c r="N361" i="20"/>
  <c r="F361" i="20"/>
  <c r="V360" i="20"/>
  <c r="N360" i="20"/>
  <c r="F360" i="20"/>
  <c r="V359" i="20"/>
  <c r="N359" i="20"/>
  <c r="F359" i="20"/>
  <c r="V358" i="20"/>
  <c r="N358" i="20"/>
  <c r="F358" i="20"/>
  <c r="V357" i="20"/>
  <c r="N357" i="20"/>
  <c r="F357" i="20"/>
  <c r="V356" i="20"/>
  <c r="N356" i="20"/>
  <c r="F356" i="20"/>
  <c r="Y355" i="20"/>
  <c r="S355" i="20"/>
  <c r="N355" i="20"/>
  <c r="I355" i="20"/>
  <c r="C355" i="20"/>
  <c r="V354" i="20"/>
  <c r="Q354" i="20"/>
  <c r="K354" i="20"/>
  <c r="F354" i="20"/>
  <c r="Y353" i="20"/>
  <c r="S353" i="20"/>
  <c r="N353" i="20"/>
  <c r="I353" i="20"/>
  <c r="C353" i="20"/>
  <c r="V352" i="20"/>
  <c r="Q352" i="20"/>
  <c r="K352" i="20"/>
  <c r="F352" i="20"/>
  <c r="Y351" i="20"/>
  <c r="S351" i="20"/>
  <c r="O351" i="20"/>
  <c r="K351" i="20"/>
  <c r="G351" i="20"/>
  <c r="C351" i="20"/>
  <c r="W350" i="20"/>
  <c r="S350" i="20"/>
  <c r="O350" i="20"/>
  <c r="K350" i="20"/>
  <c r="G350" i="20"/>
  <c r="C350" i="20"/>
  <c r="W349" i="20"/>
  <c r="S349" i="20"/>
  <c r="O349" i="20"/>
  <c r="K349" i="20"/>
  <c r="G349" i="20"/>
  <c r="C349" i="20"/>
  <c r="W348" i="20"/>
  <c r="S348" i="20"/>
  <c r="O348" i="20"/>
  <c r="K348" i="20"/>
  <c r="G348" i="20"/>
  <c r="C348" i="20"/>
  <c r="W347" i="20"/>
  <c r="S347" i="20"/>
  <c r="O347" i="20"/>
  <c r="K347" i="20"/>
  <c r="G347" i="20"/>
  <c r="C347" i="20"/>
  <c r="W346" i="20"/>
  <c r="S346" i="20"/>
  <c r="O346" i="20"/>
  <c r="K346" i="20"/>
  <c r="G346" i="20"/>
  <c r="C346" i="20"/>
  <c r="W345" i="20"/>
  <c r="S345" i="20"/>
  <c r="O345" i="20"/>
  <c r="K345" i="20"/>
  <c r="G345" i="20"/>
  <c r="C345" i="20"/>
  <c r="W344" i="20"/>
  <c r="S344" i="20"/>
  <c r="O344" i="20"/>
  <c r="K344" i="20"/>
  <c r="G344" i="20"/>
  <c r="C344" i="20"/>
  <c r="W343" i="20"/>
  <c r="S343" i="20"/>
  <c r="O343" i="20"/>
  <c r="K343" i="20"/>
  <c r="G343" i="20"/>
  <c r="C343" i="20"/>
  <c r="W342" i="20"/>
  <c r="S342" i="20"/>
  <c r="O342" i="20"/>
  <c r="K342" i="20"/>
  <c r="G342" i="20"/>
  <c r="C342" i="20"/>
  <c r="W341" i="20"/>
  <c r="S341" i="20"/>
  <c r="O341" i="20"/>
  <c r="K341" i="20"/>
  <c r="G341" i="20"/>
  <c r="C341" i="20"/>
  <c r="V374" i="20"/>
  <c r="F372" i="20"/>
  <c r="V370" i="20"/>
  <c r="N369" i="20"/>
  <c r="F368" i="20"/>
  <c r="K367" i="20"/>
  <c r="X366" i="20"/>
  <c r="N366" i="20"/>
  <c r="C366" i="20"/>
  <c r="P365" i="20"/>
  <c r="F365" i="20"/>
  <c r="S364" i="20"/>
  <c r="J364" i="20"/>
  <c r="B364" i="20"/>
  <c r="R363" i="20"/>
  <c r="J363" i="20"/>
  <c r="B363" i="20"/>
  <c r="R362" i="20"/>
  <c r="J362" i="20"/>
  <c r="B362" i="20"/>
  <c r="R361" i="20"/>
  <c r="J361" i="20"/>
  <c r="B361" i="20"/>
  <c r="R360" i="20"/>
  <c r="J360" i="20"/>
  <c r="B360" i="20"/>
  <c r="R359" i="20"/>
  <c r="J359" i="20"/>
  <c r="B359" i="20"/>
  <c r="R358" i="20"/>
  <c r="J358" i="20"/>
  <c r="B358" i="20"/>
  <c r="R357" i="20"/>
  <c r="J357" i="20"/>
  <c r="B357" i="20"/>
  <c r="R356" i="20"/>
  <c r="J356" i="20"/>
  <c r="C356" i="20"/>
  <c r="V355" i="20"/>
  <c r="Q355" i="20"/>
  <c r="K355" i="20"/>
  <c r="F355" i="20"/>
  <c r="Y354" i="20"/>
  <c r="S354" i="20"/>
  <c r="N354" i="20"/>
  <c r="I354" i="20"/>
  <c r="C354" i="20"/>
  <c r="V353" i="20"/>
  <c r="Q353" i="20"/>
  <c r="K353" i="20"/>
  <c r="F353" i="20"/>
  <c r="Y352" i="20"/>
  <c r="S352" i="20"/>
  <c r="N352" i="20"/>
  <c r="I352" i="20"/>
  <c r="C352" i="20"/>
  <c r="V351" i="20"/>
  <c r="Q351" i="20"/>
  <c r="M351" i="20"/>
  <c r="I351" i="20"/>
  <c r="E351" i="20"/>
  <c r="Y350" i="20"/>
  <c r="U350" i="20"/>
  <c r="Q350" i="20"/>
  <c r="M350" i="20"/>
  <c r="I350" i="20"/>
  <c r="E350" i="20"/>
  <c r="Y349" i="20"/>
  <c r="U349" i="20"/>
  <c r="Q349" i="20"/>
  <c r="M349" i="20"/>
  <c r="I349" i="20"/>
  <c r="E349" i="20"/>
  <c r="Y348" i="20"/>
  <c r="U348" i="20"/>
  <c r="Q348" i="20"/>
  <c r="M348" i="20"/>
  <c r="I348" i="20"/>
  <c r="E348" i="20"/>
  <c r="Y347" i="20"/>
  <c r="U347" i="20"/>
  <c r="Q347" i="20"/>
  <c r="M347" i="20"/>
  <c r="I347" i="20"/>
  <c r="E347" i="20"/>
  <c r="Y346" i="20"/>
  <c r="U346" i="20"/>
  <c r="Q346" i="20"/>
  <c r="M346" i="20"/>
  <c r="I346" i="20"/>
  <c r="E346" i="20"/>
  <c r="Y345" i="20"/>
  <c r="U345" i="20"/>
  <c r="Q345" i="20"/>
  <c r="M345" i="20"/>
  <c r="I345" i="20"/>
  <c r="E345" i="20"/>
  <c r="Y344" i="20"/>
  <c r="U344" i="20"/>
  <c r="Q344" i="20"/>
  <c r="M344" i="20"/>
  <c r="I344" i="20"/>
  <c r="E344" i="20"/>
  <c r="Y343" i="20"/>
  <c r="U343" i="20"/>
  <c r="Q343" i="20"/>
  <c r="M343" i="20"/>
  <c r="I343" i="20"/>
  <c r="E343" i="20"/>
  <c r="Y342" i="20"/>
  <c r="U342" i="20"/>
  <c r="Q342" i="20"/>
  <c r="M342" i="20"/>
  <c r="I342" i="20"/>
  <c r="E342" i="20"/>
  <c r="Y341" i="20"/>
  <c r="U341" i="20"/>
  <c r="Q341" i="20"/>
  <c r="M341" i="20"/>
  <c r="I341" i="20"/>
  <c r="E341" i="20"/>
  <c r="Y340" i="20"/>
  <c r="U340" i="20"/>
  <c r="Q340" i="20"/>
  <c r="M340" i="20"/>
  <c r="I340" i="20"/>
  <c r="E340" i="20"/>
  <c r="Y339" i="20"/>
  <c r="U339" i="20"/>
  <c r="Q339" i="20"/>
  <c r="M339" i="20"/>
  <c r="I339" i="20"/>
  <c r="E339" i="20"/>
  <c r="Y338" i="20"/>
  <c r="U338" i="20"/>
  <c r="Q338" i="20"/>
  <c r="M338" i="20"/>
  <c r="I338" i="20"/>
  <c r="E338" i="20"/>
  <c r="Y337" i="20"/>
  <c r="U337" i="20"/>
  <c r="Q337" i="20"/>
  <c r="M337" i="20"/>
  <c r="I337" i="20"/>
  <c r="E337" i="20"/>
  <c r="Y336" i="20"/>
  <c r="U336" i="20"/>
  <c r="Q336" i="20"/>
  <c r="M336" i="20"/>
  <c r="I336" i="20"/>
  <c r="E336" i="20"/>
  <c r="Y335" i="20"/>
  <c r="U335" i="20"/>
  <c r="Q335" i="20"/>
  <c r="M335" i="20"/>
  <c r="I335" i="20"/>
  <c r="E335" i="20"/>
  <c r="Y334" i="20"/>
  <c r="U334" i="20"/>
  <c r="Q334" i="20"/>
  <c r="M334" i="20"/>
  <c r="I334" i="20"/>
  <c r="E334" i="20"/>
  <c r="Y333" i="20"/>
  <c r="U333" i="20"/>
  <c r="Q333" i="20"/>
  <c r="M333" i="20"/>
  <c r="I333" i="20"/>
  <c r="E333" i="20"/>
  <c r="V372" i="20"/>
  <c r="L367" i="20"/>
  <c r="R365" i="20"/>
  <c r="C364" i="20"/>
  <c r="S362" i="20"/>
  <c r="K361" i="20"/>
  <c r="C360" i="20"/>
  <c r="S358" i="20"/>
  <c r="K357" i="20"/>
  <c r="E356" i="20"/>
  <c r="G355" i="20"/>
  <c r="J354" i="20"/>
  <c r="M353" i="20"/>
  <c r="O352" i="20"/>
  <c r="R351" i="20"/>
  <c r="B351" i="20"/>
  <c r="J350" i="20"/>
  <c r="R349" i="20"/>
  <c r="B349" i="20"/>
  <c r="J348" i="20"/>
  <c r="R347" i="20"/>
  <c r="B347" i="20"/>
  <c r="J346" i="20"/>
  <c r="R345" i="20"/>
  <c r="B345" i="20"/>
  <c r="J344" i="20"/>
  <c r="R343" i="20"/>
  <c r="B343" i="20"/>
  <c r="J342" i="20"/>
  <c r="R341" i="20"/>
  <c r="B341" i="20"/>
  <c r="S340" i="20"/>
  <c r="N340" i="20"/>
  <c r="H340" i="20"/>
  <c r="C340" i="20"/>
  <c r="V339" i="20"/>
  <c r="P339" i="20"/>
  <c r="K339" i="20"/>
  <c r="F339" i="20"/>
  <c r="X338" i="20"/>
  <c r="S338" i="20"/>
  <c r="N338" i="20"/>
  <c r="H338" i="20"/>
  <c r="C338" i="20"/>
  <c r="V337" i="20"/>
  <c r="P337" i="20"/>
  <c r="K337" i="20"/>
  <c r="F337" i="20"/>
  <c r="X336" i="20"/>
  <c r="S336" i="20"/>
  <c r="N336" i="20"/>
  <c r="H336" i="20"/>
  <c r="C336" i="20"/>
  <c r="V335" i="20"/>
  <c r="P335" i="20"/>
  <c r="K335" i="20"/>
  <c r="F335" i="20"/>
  <c r="X334" i="20"/>
  <c r="S334" i="20"/>
  <c r="N334" i="20"/>
  <c r="H334" i="20"/>
  <c r="C334" i="20"/>
  <c r="V333" i="20"/>
  <c r="P333" i="20"/>
  <c r="K333" i="20"/>
  <c r="F333" i="20"/>
  <c r="Y332" i="20"/>
  <c r="U332" i="20"/>
  <c r="Q332" i="20"/>
  <c r="M332" i="20"/>
  <c r="I332" i="20"/>
  <c r="E332" i="20"/>
  <c r="Y331" i="20"/>
  <c r="U331" i="20"/>
  <c r="Q331" i="20"/>
  <c r="M331" i="20"/>
  <c r="I331" i="20"/>
  <c r="E331" i="20"/>
  <c r="Y330" i="20"/>
  <c r="U330" i="20"/>
  <c r="Q330" i="20"/>
  <c r="M330" i="20"/>
  <c r="I330" i="20"/>
  <c r="E330" i="20"/>
  <c r="Y329" i="20"/>
  <c r="U329" i="20"/>
  <c r="Q329" i="20"/>
  <c r="M329" i="20"/>
  <c r="I329" i="20"/>
  <c r="E329" i="20"/>
  <c r="Y328" i="20"/>
  <c r="U328" i="20"/>
  <c r="Q328" i="20"/>
  <c r="M328" i="20"/>
  <c r="I328" i="20"/>
  <c r="E328" i="20"/>
  <c r="Y327" i="20"/>
  <c r="U327" i="20"/>
  <c r="Q327" i="20"/>
  <c r="M327" i="20"/>
  <c r="I327" i="20"/>
  <c r="E327" i="20"/>
  <c r="Y326" i="20"/>
  <c r="U326" i="20"/>
  <c r="Q326" i="20"/>
  <c r="M326" i="20"/>
  <c r="I326" i="20"/>
  <c r="E326" i="20"/>
  <c r="Y325" i="20"/>
  <c r="R369" i="20"/>
  <c r="O366" i="20"/>
  <c r="T364" i="20"/>
  <c r="K363" i="20"/>
  <c r="C362" i="20"/>
  <c r="S360" i="20"/>
  <c r="K359" i="20"/>
  <c r="C358" i="20"/>
  <c r="S356" i="20"/>
  <c r="R355" i="20"/>
  <c r="U354" i="20"/>
  <c r="W353" i="20"/>
  <c r="B353" i="20"/>
  <c r="E352" i="20"/>
  <c r="J351" i="20"/>
  <c r="R350" i="20"/>
  <c r="B350" i="20"/>
  <c r="J349" i="20"/>
  <c r="R348" i="20"/>
  <c r="B348" i="20"/>
  <c r="J347" i="20"/>
  <c r="R346" i="20"/>
  <c r="B346" i="20"/>
  <c r="J345" i="20"/>
  <c r="R344" i="20"/>
  <c r="B344" i="20"/>
  <c r="J343" i="20"/>
  <c r="R342" i="20"/>
  <c r="B342" i="20"/>
  <c r="J341" i="20"/>
  <c r="V340" i="20"/>
  <c r="P340" i="20"/>
  <c r="K340" i="20"/>
  <c r="F340" i="20"/>
  <c r="X339" i="20"/>
  <c r="S339" i="20"/>
  <c r="N339" i="20"/>
  <c r="H339" i="20"/>
  <c r="C339" i="20"/>
  <c r="V338" i="20"/>
  <c r="P338" i="20"/>
  <c r="K338" i="20"/>
  <c r="F338" i="20"/>
  <c r="X337" i="20"/>
  <c r="S337" i="20"/>
  <c r="N337" i="20"/>
  <c r="H337" i="20"/>
  <c r="C337" i="20"/>
  <c r="V336" i="20"/>
  <c r="P336" i="20"/>
  <c r="K336" i="20"/>
  <c r="F336" i="20"/>
  <c r="X335" i="20"/>
  <c r="S335" i="20"/>
  <c r="N335" i="20"/>
  <c r="H335" i="20"/>
  <c r="C335" i="20"/>
  <c r="V334" i="20"/>
  <c r="P334" i="20"/>
  <c r="K334" i="20"/>
  <c r="F334" i="20"/>
  <c r="X333" i="20"/>
  <c r="S333" i="20"/>
  <c r="N333" i="20"/>
  <c r="H333" i="20"/>
  <c r="C333" i="20"/>
  <c r="W332" i="20"/>
  <c r="S332" i="20"/>
  <c r="O332" i="20"/>
  <c r="K332" i="20"/>
  <c r="G332" i="20"/>
  <c r="C332" i="20"/>
  <c r="W331" i="20"/>
  <c r="S331" i="20"/>
  <c r="O331" i="20"/>
  <c r="K331" i="20"/>
  <c r="G331" i="20"/>
  <c r="C331" i="20"/>
  <c r="W330" i="20"/>
  <c r="S330" i="20"/>
  <c r="O330" i="20"/>
  <c r="K330" i="20"/>
  <c r="G330" i="20"/>
  <c r="C330" i="20"/>
  <c r="W329" i="20"/>
  <c r="S329" i="20"/>
  <c r="O329" i="20"/>
  <c r="K329" i="20"/>
  <c r="G329" i="20"/>
  <c r="C329" i="20"/>
  <c r="W328" i="20"/>
  <c r="S328" i="20"/>
  <c r="O328" i="20"/>
  <c r="K328" i="20"/>
  <c r="G328" i="20"/>
  <c r="C328" i="20"/>
  <c r="W327" i="20"/>
  <c r="S327" i="20"/>
  <c r="O327" i="20"/>
  <c r="K327" i="20"/>
  <c r="G327" i="20"/>
  <c r="C327" i="20"/>
  <c r="W326" i="20"/>
  <c r="S326" i="20"/>
  <c r="O326" i="20"/>
  <c r="K326" i="20"/>
  <c r="G326" i="20"/>
  <c r="C326" i="20"/>
  <c r="W325" i="20"/>
  <c r="S325" i="20"/>
  <c r="O325" i="20"/>
  <c r="K325" i="20"/>
  <c r="G325" i="20"/>
  <c r="C325" i="20"/>
  <c r="W324" i="20"/>
  <c r="S324" i="20"/>
  <c r="O324" i="20"/>
  <c r="K324" i="20"/>
  <c r="G324" i="20"/>
  <c r="C324" i="20"/>
  <c r="W323" i="20"/>
  <c r="S323" i="20"/>
  <c r="O323" i="20"/>
  <c r="K323" i="20"/>
  <c r="G323" i="20"/>
  <c r="C323" i="20"/>
  <c r="W322" i="20"/>
  <c r="S322" i="20"/>
  <c r="O322" i="20"/>
  <c r="K322" i="20"/>
  <c r="G322" i="20"/>
  <c r="C322" i="20"/>
  <c r="W321" i="20"/>
  <c r="S321" i="20"/>
  <c r="O321" i="20"/>
  <c r="K321" i="20"/>
  <c r="G321" i="20"/>
  <c r="C321" i="20"/>
  <c r="W320" i="20"/>
  <c r="S320" i="20"/>
  <c r="O320" i="20"/>
  <c r="K320" i="20"/>
  <c r="G320" i="20"/>
  <c r="C320" i="20"/>
  <c r="W319" i="20"/>
  <c r="S319" i="20"/>
  <c r="O319" i="20"/>
  <c r="K319" i="20"/>
  <c r="G319" i="20"/>
  <c r="C319" i="20"/>
  <c r="W318" i="20"/>
  <c r="S318" i="20"/>
  <c r="O318" i="20"/>
  <c r="K318" i="20"/>
  <c r="G318" i="20"/>
  <c r="C318" i="20"/>
  <c r="W317" i="20"/>
  <c r="S317" i="20"/>
  <c r="O317" i="20"/>
  <c r="K317" i="20"/>
  <c r="G317" i="20"/>
  <c r="C317" i="20"/>
  <c r="W316" i="20"/>
  <c r="S316" i="20"/>
  <c r="O316" i="20"/>
  <c r="K316" i="20"/>
  <c r="G316" i="20"/>
  <c r="C316" i="20"/>
  <c r="W315" i="20"/>
  <c r="S315" i="20"/>
  <c r="N375" i="20"/>
  <c r="J368" i="20"/>
  <c r="D366" i="20"/>
  <c r="K364" i="20"/>
  <c r="C363" i="20"/>
  <c r="S361" i="20"/>
  <c r="K360" i="20"/>
  <c r="C359" i="20"/>
  <c r="S357" i="20"/>
  <c r="K356" i="20"/>
  <c r="M355" i="20"/>
  <c r="O354" i="20"/>
  <c r="R353" i="20"/>
  <c r="U352" i="20"/>
  <c r="W351" i="20"/>
  <c r="F351" i="20"/>
  <c r="N350" i="20"/>
  <c r="V349" i="20"/>
  <c r="F349" i="20"/>
  <c r="N348" i="20"/>
  <c r="V347" i="20"/>
  <c r="F347" i="20"/>
  <c r="N346" i="20"/>
  <c r="V345" i="20"/>
  <c r="F345" i="20"/>
  <c r="N344" i="20"/>
  <c r="V343" i="20"/>
  <c r="F343" i="20"/>
  <c r="N342" i="20"/>
  <c r="V341" i="20"/>
  <c r="F341" i="20"/>
  <c r="T340" i="20"/>
  <c r="O340" i="20"/>
  <c r="J340" i="20"/>
  <c r="D340" i="20"/>
  <c r="W339" i="20"/>
  <c r="R339" i="20"/>
  <c r="L339" i="20"/>
  <c r="G339" i="20"/>
  <c r="B339" i="20"/>
  <c r="T338" i="20"/>
  <c r="O338" i="20"/>
  <c r="J338" i="20"/>
  <c r="D338" i="20"/>
  <c r="W337" i="20"/>
  <c r="R337" i="20"/>
  <c r="L337" i="20"/>
  <c r="G337" i="20"/>
  <c r="B337" i="20"/>
  <c r="T336" i="20"/>
  <c r="O336" i="20"/>
  <c r="J336" i="20"/>
  <c r="D336" i="20"/>
  <c r="W335" i="20"/>
  <c r="R335" i="20"/>
  <c r="L335" i="20"/>
  <c r="G335" i="20"/>
  <c r="B335" i="20"/>
  <c r="T334" i="20"/>
  <c r="O334" i="20"/>
  <c r="J334" i="20"/>
  <c r="D334" i="20"/>
  <c r="W333" i="20"/>
  <c r="R333" i="20"/>
  <c r="L333" i="20"/>
  <c r="G333" i="20"/>
  <c r="B333" i="20"/>
  <c r="V332" i="20"/>
  <c r="R332" i="20"/>
  <c r="N332" i="20"/>
  <c r="J332" i="20"/>
  <c r="F332" i="20"/>
  <c r="B332" i="20"/>
  <c r="V331" i="20"/>
  <c r="R331" i="20"/>
  <c r="N331" i="20"/>
  <c r="J331" i="20"/>
  <c r="F331" i="20"/>
  <c r="B331" i="20"/>
  <c r="V330" i="20"/>
  <c r="R330" i="20"/>
  <c r="N330" i="20"/>
  <c r="J330" i="20"/>
  <c r="F330" i="20"/>
  <c r="B330" i="20"/>
  <c r="V329" i="20"/>
  <c r="R329" i="20"/>
  <c r="N329" i="20"/>
  <c r="J329" i="20"/>
  <c r="F329" i="20"/>
  <c r="B329" i="20"/>
  <c r="V328" i="20"/>
  <c r="R328" i="20"/>
  <c r="N328" i="20"/>
  <c r="J328" i="20"/>
  <c r="F328" i="20"/>
  <c r="B328" i="20"/>
  <c r="V327" i="20"/>
  <c r="R327" i="20"/>
  <c r="N327" i="20"/>
  <c r="J327" i="20"/>
  <c r="F327" i="20"/>
  <c r="B327" i="20"/>
  <c r="V326" i="20"/>
  <c r="R326" i="20"/>
  <c r="N326" i="20"/>
  <c r="J326" i="20"/>
  <c r="F326" i="20"/>
  <c r="B326" i="20"/>
  <c r="V325" i="20"/>
  <c r="R325" i="20"/>
  <c r="N325" i="20"/>
  <c r="J325" i="20"/>
  <c r="F325" i="20"/>
  <c r="B325" i="20"/>
  <c r="V324" i="20"/>
  <c r="R324" i="20"/>
  <c r="N324" i="20"/>
  <c r="J324" i="20"/>
  <c r="F324" i="20"/>
  <c r="B324" i="20"/>
  <c r="V323" i="20"/>
  <c r="R323" i="20"/>
  <c r="N323" i="20"/>
  <c r="J323" i="20"/>
  <c r="F323" i="20"/>
  <c r="B323" i="20"/>
  <c r="V322" i="20"/>
  <c r="R322" i="20"/>
  <c r="N322" i="20"/>
  <c r="J322" i="20"/>
  <c r="F322" i="20"/>
  <c r="B322" i="20"/>
  <c r="V321" i="20"/>
  <c r="R321" i="20"/>
  <c r="N321" i="20"/>
  <c r="J321" i="20"/>
  <c r="F321" i="20"/>
  <c r="B321" i="20"/>
  <c r="V320" i="20"/>
  <c r="R320" i="20"/>
  <c r="N320" i="20"/>
  <c r="J320" i="20"/>
  <c r="F320" i="20"/>
  <c r="B320" i="20"/>
  <c r="V319" i="20"/>
  <c r="R319" i="20"/>
  <c r="N319" i="20"/>
  <c r="J319" i="20"/>
  <c r="F319" i="20"/>
  <c r="B319" i="20"/>
  <c r="V318" i="20"/>
  <c r="R318" i="20"/>
  <c r="N318" i="20"/>
  <c r="J318" i="20"/>
  <c r="F318" i="20"/>
  <c r="B318" i="20"/>
  <c r="V317" i="20"/>
  <c r="R317" i="20"/>
  <c r="N317" i="20"/>
  <c r="J317" i="20"/>
  <c r="F317" i="20"/>
  <c r="B317" i="20"/>
  <c r="V316" i="20"/>
  <c r="R316" i="20"/>
  <c r="N316" i="20"/>
  <c r="J316" i="20"/>
  <c r="F316" i="20"/>
  <c r="B316" i="20"/>
  <c r="V315" i="20"/>
  <c r="R315" i="20"/>
  <c r="N315" i="20"/>
  <c r="J315" i="20"/>
  <c r="F315" i="20"/>
  <c r="B315" i="20"/>
  <c r="V314" i="20"/>
  <c r="R314" i="20"/>
  <c r="N314" i="20"/>
  <c r="J314" i="20"/>
  <c r="F314" i="20"/>
  <c r="B314" i="20"/>
  <c r="V313" i="20"/>
  <c r="R313" i="20"/>
  <c r="N313" i="20"/>
  <c r="J313" i="20"/>
  <c r="F313" i="20"/>
  <c r="B313" i="20"/>
  <c r="V312" i="20"/>
  <c r="R312" i="20"/>
  <c r="N312" i="20"/>
  <c r="J312" i="20"/>
  <c r="F312" i="20"/>
  <c r="B312" i="20"/>
  <c r="V311" i="20"/>
  <c r="R311" i="20"/>
  <c r="N311" i="20"/>
  <c r="J311" i="20"/>
  <c r="F311" i="20"/>
  <c r="B311" i="20"/>
  <c r="V310" i="20"/>
  <c r="R310" i="20"/>
  <c r="N310" i="20"/>
  <c r="J310" i="20"/>
  <c r="F310" i="20"/>
  <c r="B310" i="20"/>
  <c r="V309" i="20"/>
  <c r="R309" i="20"/>
  <c r="N309" i="20"/>
  <c r="J309" i="20"/>
  <c r="F309" i="20"/>
  <c r="B309" i="20"/>
  <c r="V308" i="20"/>
  <c r="R308" i="20"/>
  <c r="N308" i="20"/>
  <c r="J308" i="20"/>
  <c r="F308" i="20"/>
  <c r="B308" i="20"/>
  <c r="V307" i="20"/>
  <c r="R307" i="20"/>
  <c r="N307" i="20"/>
  <c r="J307" i="20"/>
  <c r="F307" i="20"/>
  <c r="B307" i="20"/>
  <c r="V306" i="20"/>
  <c r="R306" i="20"/>
  <c r="N306" i="20"/>
  <c r="J306" i="20"/>
  <c r="F306" i="20"/>
  <c r="B306" i="20"/>
  <c r="V305" i="20"/>
  <c r="R305" i="20"/>
  <c r="N305" i="20"/>
  <c r="S363" i="20"/>
  <c r="K358" i="20"/>
  <c r="E354" i="20"/>
  <c r="V350" i="20"/>
  <c r="F348" i="20"/>
  <c r="N345" i="20"/>
  <c r="V342" i="20"/>
  <c r="R340" i="20"/>
  <c r="T339" i="20"/>
  <c r="W338" i="20"/>
  <c r="B338" i="20"/>
  <c r="D337" i="20"/>
  <c r="G336" i="20"/>
  <c r="J335" i="20"/>
  <c r="L334" i="20"/>
  <c r="O333" i="20"/>
  <c r="T332" i="20"/>
  <c r="D332" i="20"/>
  <c r="L331" i="20"/>
  <c r="T330" i="20"/>
  <c r="D330" i="20"/>
  <c r="L329" i="20"/>
  <c r="T328" i="20"/>
  <c r="D328" i="20"/>
  <c r="L327" i="20"/>
  <c r="T326" i="20"/>
  <c r="D326" i="20"/>
  <c r="Q325" i="20"/>
  <c r="I325" i="20"/>
  <c r="Y324" i="20"/>
  <c r="Q324" i="20"/>
  <c r="I324" i="20"/>
  <c r="Y323" i="20"/>
  <c r="Q323" i="20"/>
  <c r="I323" i="20"/>
  <c r="Y322" i="20"/>
  <c r="Q322" i="20"/>
  <c r="I322" i="20"/>
  <c r="Y321" i="20"/>
  <c r="Q321" i="20"/>
  <c r="I321" i="20"/>
  <c r="Y320" i="20"/>
  <c r="Q320" i="20"/>
  <c r="I320" i="20"/>
  <c r="Y319" i="20"/>
  <c r="Q319" i="20"/>
  <c r="I319" i="20"/>
  <c r="Y318" i="20"/>
  <c r="Q318" i="20"/>
  <c r="I318" i="20"/>
  <c r="Y317" i="20"/>
  <c r="Q317" i="20"/>
  <c r="I317" i="20"/>
  <c r="Y316" i="20"/>
  <c r="Q316" i="20"/>
  <c r="I316" i="20"/>
  <c r="Y315" i="20"/>
  <c r="Q315" i="20"/>
  <c r="L315" i="20"/>
  <c r="G315" i="20"/>
  <c r="Y314" i="20"/>
  <c r="T314" i="20"/>
  <c r="O314" i="20"/>
  <c r="I314" i="20"/>
  <c r="D314" i="20"/>
  <c r="W313" i="20"/>
  <c r="Q313" i="20"/>
  <c r="L313" i="20"/>
  <c r="G313" i="20"/>
  <c r="Y312" i="20"/>
  <c r="T312" i="20"/>
  <c r="O312" i="20"/>
  <c r="I312" i="20"/>
  <c r="D312" i="20"/>
  <c r="W311" i="20"/>
  <c r="Q311" i="20"/>
  <c r="L311" i="20"/>
  <c r="G311" i="20"/>
  <c r="Y310" i="20"/>
  <c r="T310" i="20"/>
  <c r="O310" i="20"/>
  <c r="I310" i="20"/>
  <c r="D310" i="20"/>
  <c r="W309" i="20"/>
  <c r="Q309" i="20"/>
  <c r="L309" i="20"/>
  <c r="G309" i="20"/>
  <c r="Y308" i="20"/>
  <c r="T308" i="20"/>
  <c r="O308" i="20"/>
  <c r="I308" i="20"/>
  <c r="D308" i="20"/>
  <c r="W307" i="20"/>
  <c r="Q307" i="20"/>
  <c r="L307" i="20"/>
  <c r="G307" i="20"/>
  <c r="Y306" i="20"/>
  <c r="T306" i="20"/>
  <c r="O306" i="20"/>
  <c r="I306" i="20"/>
  <c r="D306" i="20"/>
  <c r="W305" i="20"/>
  <c r="Q305" i="20"/>
  <c r="L305" i="20"/>
  <c r="H305" i="20"/>
  <c r="D305" i="20"/>
  <c r="X304" i="20"/>
  <c r="T304" i="20"/>
  <c r="P304" i="20"/>
  <c r="L304" i="20"/>
  <c r="H304" i="20"/>
  <c r="D304" i="20"/>
  <c r="X303" i="20"/>
  <c r="T303" i="20"/>
  <c r="P303" i="20"/>
  <c r="L303" i="20"/>
  <c r="H303" i="20"/>
  <c r="D303" i="20"/>
  <c r="X302" i="20"/>
  <c r="T302" i="20"/>
  <c r="P302" i="20"/>
  <c r="L302" i="20"/>
  <c r="H302" i="20"/>
  <c r="D302" i="20"/>
  <c r="X301" i="20"/>
  <c r="T301" i="20"/>
  <c r="P301" i="20"/>
  <c r="L301" i="20"/>
  <c r="H301" i="20"/>
  <c r="D301" i="20"/>
  <c r="X300" i="20"/>
  <c r="T300" i="20"/>
  <c r="P300" i="20"/>
  <c r="L300" i="20"/>
  <c r="H300" i="20"/>
  <c r="D300" i="20"/>
  <c r="X299" i="20"/>
  <c r="T299" i="20"/>
  <c r="P299" i="20"/>
  <c r="L299" i="20"/>
  <c r="H299" i="20"/>
  <c r="D299" i="20"/>
  <c r="X298" i="20"/>
  <c r="T298" i="20"/>
  <c r="P298" i="20"/>
  <c r="L298" i="20"/>
  <c r="H298" i="20"/>
  <c r="D298" i="20"/>
  <c r="X297" i="20"/>
  <c r="T297" i="20"/>
  <c r="P297" i="20"/>
  <c r="L297" i="20"/>
  <c r="H297" i="20"/>
  <c r="D297" i="20"/>
  <c r="X296" i="20"/>
  <c r="T296" i="20"/>
  <c r="P296" i="20"/>
  <c r="L296" i="20"/>
  <c r="H296" i="20"/>
  <c r="D296" i="20"/>
  <c r="X295" i="20"/>
  <c r="T295" i="20"/>
  <c r="P295" i="20"/>
  <c r="L295" i="20"/>
  <c r="H295" i="20"/>
  <c r="D295" i="20"/>
  <c r="X294" i="20"/>
  <c r="T294" i="20"/>
  <c r="P294" i="20"/>
  <c r="L294" i="20"/>
  <c r="B367" i="20"/>
  <c r="C361" i="20"/>
  <c r="W355" i="20"/>
  <c r="J352" i="20"/>
  <c r="N349" i="20"/>
  <c r="V346" i="20"/>
  <c r="F344" i="20"/>
  <c r="N341" i="20"/>
  <c r="G340" i="20"/>
  <c r="J339" i="20"/>
  <c r="L338" i="20"/>
  <c r="O337" i="20"/>
  <c r="R336" i="20"/>
  <c r="T335" i="20"/>
  <c r="W334" i="20"/>
  <c r="B334" i="20"/>
  <c r="D333" i="20"/>
  <c r="L332" i="20"/>
  <c r="T331" i="20"/>
  <c r="D331" i="20"/>
  <c r="L330" i="20"/>
  <c r="T329" i="20"/>
  <c r="D329" i="20"/>
  <c r="L328" i="20"/>
  <c r="T327" i="20"/>
  <c r="D327" i="20"/>
  <c r="L326" i="20"/>
  <c r="U325" i="20"/>
  <c r="M325" i="20"/>
  <c r="E325" i="20"/>
  <c r="U324" i="20"/>
  <c r="M324" i="20"/>
  <c r="E324" i="20"/>
  <c r="U323" i="20"/>
  <c r="M323" i="20"/>
  <c r="E323" i="20"/>
  <c r="U322" i="20"/>
  <c r="M322" i="20"/>
  <c r="E322" i="20"/>
  <c r="U321" i="20"/>
  <c r="M321" i="20"/>
  <c r="E321" i="20"/>
  <c r="U320" i="20"/>
  <c r="M320" i="20"/>
  <c r="E320" i="20"/>
  <c r="U319" i="20"/>
  <c r="M319" i="20"/>
  <c r="E319" i="20"/>
  <c r="U318" i="20"/>
  <c r="M318" i="20"/>
  <c r="E318" i="20"/>
  <c r="U317" i="20"/>
  <c r="M317" i="20"/>
  <c r="E317" i="20"/>
  <c r="U316" i="20"/>
  <c r="M316" i="20"/>
  <c r="E316" i="20"/>
  <c r="U315" i="20"/>
  <c r="O315" i="20"/>
  <c r="I315" i="20"/>
  <c r="D315" i="20"/>
  <c r="W314" i="20"/>
  <c r="Q314" i="20"/>
  <c r="L314" i="20"/>
  <c r="G314" i="20"/>
  <c r="Y313" i="20"/>
  <c r="T313" i="20"/>
  <c r="O313" i="20"/>
  <c r="I313" i="20"/>
  <c r="D313" i="20"/>
  <c r="W312" i="20"/>
  <c r="Q312" i="20"/>
  <c r="L312" i="20"/>
  <c r="G312" i="20"/>
  <c r="Y311" i="20"/>
  <c r="T311" i="20"/>
  <c r="O311" i="20"/>
  <c r="I311" i="20"/>
  <c r="D311" i="20"/>
  <c r="W310" i="20"/>
  <c r="Q310" i="20"/>
  <c r="L310" i="20"/>
  <c r="G310" i="20"/>
  <c r="Y309" i="20"/>
  <c r="T309" i="20"/>
  <c r="O309" i="20"/>
  <c r="I309" i="20"/>
  <c r="D309" i="20"/>
  <c r="W308" i="20"/>
  <c r="Q308" i="20"/>
  <c r="L308" i="20"/>
  <c r="G308" i="20"/>
  <c r="Y307" i="20"/>
  <c r="T307" i="20"/>
  <c r="O307" i="20"/>
  <c r="I307" i="20"/>
  <c r="D307" i="20"/>
  <c r="W306" i="20"/>
  <c r="Q306" i="20"/>
  <c r="L306" i="20"/>
  <c r="G306" i="20"/>
  <c r="Y305" i="20"/>
  <c r="T305" i="20"/>
  <c r="O305" i="20"/>
  <c r="J305" i="20"/>
  <c r="F305" i="20"/>
  <c r="B305" i="20"/>
  <c r="V304" i="20"/>
  <c r="R304" i="20"/>
  <c r="N304" i="20"/>
  <c r="J304" i="20"/>
  <c r="F304" i="20"/>
  <c r="B304" i="20"/>
  <c r="V303" i="20"/>
  <c r="R303" i="20"/>
  <c r="N303" i="20"/>
  <c r="J303" i="20"/>
  <c r="F303" i="20"/>
  <c r="B303" i="20"/>
  <c r="V302" i="20"/>
  <c r="R302" i="20"/>
  <c r="N302" i="20"/>
  <c r="J302" i="20"/>
  <c r="F302" i="20"/>
  <c r="B302" i="20"/>
  <c r="V301" i="20"/>
  <c r="R301" i="20"/>
  <c r="N301" i="20"/>
  <c r="J301" i="20"/>
  <c r="F301" i="20"/>
  <c r="B301" i="20"/>
  <c r="V300" i="20"/>
  <c r="R300" i="20"/>
  <c r="N300" i="20"/>
  <c r="J300" i="20"/>
  <c r="F300" i="20"/>
  <c r="B300" i="20"/>
  <c r="V299" i="20"/>
  <c r="R299" i="20"/>
  <c r="N299" i="20"/>
  <c r="J299" i="20"/>
  <c r="F299" i="20"/>
  <c r="B299" i="20"/>
  <c r="V298" i="20"/>
  <c r="R298" i="20"/>
  <c r="N298" i="20"/>
  <c r="J298" i="20"/>
  <c r="F298" i="20"/>
  <c r="B298" i="20"/>
  <c r="V297" i="20"/>
  <c r="R297" i="20"/>
  <c r="N297" i="20"/>
  <c r="J297" i="20"/>
  <c r="F297" i="20"/>
  <c r="B297" i="20"/>
  <c r="V296" i="20"/>
  <c r="R296" i="20"/>
  <c r="N296" i="20"/>
  <c r="J296" i="20"/>
  <c r="F296" i="20"/>
  <c r="B296" i="20"/>
  <c r="V295" i="20"/>
  <c r="R295" i="20"/>
  <c r="N295" i="20"/>
  <c r="J295" i="20"/>
  <c r="F295" i="20"/>
  <c r="B295" i="20"/>
  <c r="V294" i="20"/>
  <c r="R294" i="20"/>
  <c r="N294" i="20"/>
  <c r="J294" i="20"/>
  <c r="F294" i="20"/>
  <c r="B294" i="20"/>
  <c r="V293" i="20"/>
  <c r="R293" i="20"/>
  <c r="N293" i="20"/>
  <c r="J293" i="20"/>
  <c r="F293" i="20"/>
  <c r="B293" i="20"/>
  <c r="V292" i="20"/>
  <c r="R292" i="20"/>
  <c r="N292" i="20"/>
  <c r="J292" i="20"/>
  <c r="F292" i="20"/>
  <c r="B292" i="20"/>
  <c r="V291" i="20"/>
  <c r="R291" i="20"/>
  <c r="N291" i="20"/>
  <c r="J291" i="20"/>
  <c r="F291" i="20"/>
  <c r="B291" i="20"/>
  <c r="V290" i="20"/>
  <c r="R290" i="20"/>
  <c r="N290" i="20"/>
  <c r="J290" i="20"/>
  <c r="F290" i="20"/>
  <c r="B290" i="20"/>
  <c r="V289" i="20"/>
  <c r="R289" i="20"/>
  <c r="N289" i="20"/>
  <c r="J289" i="20"/>
  <c r="F289" i="20"/>
  <c r="B289" i="20"/>
  <c r="V288" i="20"/>
  <c r="R288" i="20"/>
  <c r="N288" i="20"/>
  <c r="J288" i="20"/>
  <c r="F288" i="20"/>
  <c r="B288" i="20"/>
  <c r="V287" i="20"/>
  <c r="R287" i="20"/>
  <c r="N287" i="20"/>
  <c r="J287" i="20"/>
  <c r="F287" i="20"/>
  <c r="B287" i="20"/>
  <c r="V286" i="20"/>
  <c r="R286" i="20"/>
  <c r="N286" i="20"/>
  <c r="J286" i="20"/>
  <c r="F286" i="20"/>
  <c r="B286" i="20"/>
  <c r="V285" i="20"/>
  <c r="R285" i="20"/>
  <c r="N285" i="20"/>
  <c r="J285" i="20"/>
  <c r="F285" i="20"/>
  <c r="B285" i="20"/>
  <c r="V284" i="20"/>
  <c r="R284" i="20"/>
  <c r="N284" i="20"/>
  <c r="J284" i="20"/>
  <c r="F284" i="20"/>
  <c r="B284" i="20"/>
  <c r="V283" i="20"/>
  <c r="R283" i="20"/>
  <c r="N283" i="20"/>
  <c r="J283" i="20"/>
  <c r="F283" i="20"/>
  <c r="B283" i="20"/>
  <c r="V282" i="20"/>
  <c r="R282" i="20"/>
  <c r="N282" i="20"/>
  <c r="J282" i="20"/>
  <c r="F282" i="20"/>
  <c r="B282" i="20"/>
  <c r="V281" i="20"/>
  <c r="R281" i="20"/>
  <c r="N281" i="20"/>
  <c r="J281" i="20"/>
  <c r="F281" i="20"/>
  <c r="B281" i="20"/>
  <c r="V280" i="20"/>
  <c r="R280" i="20"/>
  <c r="N280" i="20"/>
  <c r="J280" i="20"/>
  <c r="F280" i="20"/>
  <c r="B280" i="20"/>
  <c r="V279" i="20"/>
  <c r="R279" i="20"/>
  <c r="N279" i="20"/>
  <c r="J279" i="20"/>
  <c r="F279" i="20"/>
  <c r="B279" i="20"/>
  <c r="V278" i="20"/>
  <c r="R278" i="20"/>
  <c r="N278" i="20"/>
  <c r="J278" i="20"/>
  <c r="F278" i="20"/>
  <c r="B278" i="20"/>
  <c r="V277" i="20"/>
  <c r="R277" i="20"/>
  <c r="N277" i="20"/>
  <c r="J277" i="20"/>
  <c r="F277" i="20"/>
  <c r="B277" i="20"/>
  <c r="V276" i="20"/>
  <c r="R276" i="20"/>
  <c r="N276" i="20"/>
  <c r="J276" i="20"/>
  <c r="F276" i="20"/>
  <c r="B276" i="20"/>
  <c r="V275" i="20"/>
  <c r="R275" i="20"/>
  <c r="K362" i="20"/>
  <c r="G353" i="20"/>
  <c r="N347" i="20"/>
  <c r="F342" i="20"/>
  <c r="O339" i="20"/>
  <c r="T337" i="20"/>
  <c r="B336" i="20"/>
  <c r="G334" i="20"/>
  <c r="P332" i="20"/>
  <c r="H331" i="20"/>
  <c r="X329" i="20"/>
  <c r="P328" i="20"/>
  <c r="H327" i="20"/>
  <c r="X325" i="20"/>
  <c r="H325" i="20"/>
  <c r="P324" i="20"/>
  <c r="X323" i="20"/>
  <c r="H323" i="20"/>
  <c r="P322" i="20"/>
  <c r="X321" i="20"/>
  <c r="H321" i="20"/>
  <c r="P320" i="20"/>
  <c r="X319" i="20"/>
  <c r="H319" i="20"/>
  <c r="P318" i="20"/>
  <c r="X317" i="20"/>
  <c r="H317" i="20"/>
  <c r="P316" i="20"/>
  <c r="X315" i="20"/>
  <c r="K315" i="20"/>
  <c r="X314" i="20"/>
  <c r="M314" i="20"/>
  <c r="C314" i="20"/>
  <c r="P313" i="20"/>
  <c r="E313" i="20"/>
  <c r="S312" i="20"/>
  <c r="H312" i="20"/>
  <c r="U311" i="20"/>
  <c r="K311" i="20"/>
  <c r="X310" i="20"/>
  <c r="M310" i="20"/>
  <c r="C310" i="20"/>
  <c r="P309" i="20"/>
  <c r="E309" i="20"/>
  <c r="S308" i="20"/>
  <c r="H308" i="20"/>
  <c r="U307" i="20"/>
  <c r="K307" i="20"/>
  <c r="X306" i="20"/>
  <c r="M306" i="20"/>
  <c r="C306" i="20"/>
  <c r="P305" i="20"/>
  <c r="G305" i="20"/>
  <c r="W304" i="20"/>
  <c r="O304" i="20"/>
  <c r="G304" i="20"/>
  <c r="W303" i="20"/>
  <c r="O303" i="20"/>
  <c r="G303" i="20"/>
  <c r="W302" i="20"/>
  <c r="O302" i="20"/>
  <c r="G302" i="20"/>
  <c r="W301" i="20"/>
  <c r="O301" i="20"/>
  <c r="G301" i="20"/>
  <c r="W300" i="20"/>
  <c r="O300" i="20"/>
  <c r="G300" i="20"/>
  <c r="W299" i="20"/>
  <c r="O299" i="20"/>
  <c r="G299" i="20"/>
  <c r="W298" i="20"/>
  <c r="O298" i="20"/>
  <c r="G298" i="20"/>
  <c r="W297" i="20"/>
  <c r="O297" i="20"/>
  <c r="G297" i="20"/>
  <c r="W296" i="20"/>
  <c r="O296" i="20"/>
  <c r="G296" i="20"/>
  <c r="W295" i="20"/>
  <c r="O295" i="20"/>
  <c r="G295" i="20"/>
  <c r="W294" i="20"/>
  <c r="O294" i="20"/>
  <c r="H294" i="20"/>
  <c r="C294" i="20"/>
  <c r="U293" i="20"/>
  <c r="P293" i="20"/>
  <c r="K293" i="20"/>
  <c r="E293" i="20"/>
  <c r="X292" i="20"/>
  <c r="S292" i="20"/>
  <c r="M292" i="20"/>
  <c r="H292" i="20"/>
  <c r="C292" i="20"/>
  <c r="U291" i="20"/>
  <c r="P291" i="20"/>
  <c r="K291" i="20"/>
  <c r="E291" i="20"/>
  <c r="X290" i="20"/>
  <c r="S290" i="20"/>
  <c r="M290" i="20"/>
  <c r="H290" i="20"/>
  <c r="C290" i="20"/>
  <c r="U289" i="20"/>
  <c r="P289" i="20"/>
  <c r="K289" i="20"/>
  <c r="E289" i="20"/>
  <c r="X288" i="20"/>
  <c r="S288" i="20"/>
  <c r="M288" i="20"/>
  <c r="H288" i="20"/>
  <c r="C288" i="20"/>
  <c r="U287" i="20"/>
  <c r="P287" i="20"/>
  <c r="K287" i="20"/>
  <c r="E287" i="20"/>
  <c r="X286" i="20"/>
  <c r="S286" i="20"/>
  <c r="M286" i="20"/>
  <c r="H286" i="20"/>
  <c r="C286" i="20"/>
  <c r="U285" i="20"/>
  <c r="P285" i="20"/>
  <c r="K285" i="20"/>
  <c r="E285" i="20"/>
  <c r="X284" i="20"/>
  <c r="S284" i="20"/>
  <c r="M284" i="20"/>
  <c r="H284" i="20"/>
  <c r="C284" i="20"/>
  <c r="U283" i="20"/>
  <c r="P283" i="20"/>
  <c r="K283" i="20"/>
  <c r="E283" i="20"/>
  <c r="X282" i="20"/>
  <c r="S282" i="20"/>
  <c r="M282" i="20"/>
  <c r="H282" i="20"/>
  <c r="C282" i="20"/>
  <c r="U281" i="20"/>
  <c r="P281" i="20"/>
  <c r="K281" i="20"/>
  <c r="E281" i="20"/>
  <c r="X280" i="20"/>
  <c r="S280" i="20"/>
  <c r="M280" i="20"/>
  <c r="H280" i="20"/>
  <c r="C280" i="20"/>
  <c r="U279" i="20"/>
  <c r="P279" i="20"/>
  <c r="K279" i="20"/>
  <c r="E279" i="20"/>
  <c r="X278" i="20"/>
  <c r="S278" i="20"/>
  <c r="M278" i="20"/>
  <c r="H278" i="20"/>
  <c r="C278" i="20"/>
  <c r="U277" i="20"/>
  <c r="P277" i="20"/>
  <c r="K277" i="20"/>
  <c r="E277" i="20"/>
  <c r="X276" i="20"/>
  <c r="S276" i="20"/>
  <c r="M276" i="20"/>
  <c r="H276" i="20"/>
  <c r="C276" i="20"/>
  <c r="U275" i="20"/>
  <c r="P275" i="20"/>
  <c r="B371" i="20"/>
  <c r="C357" i="20"/>
  <c r="F350" i="20"/>
  <c r="V344" i="20"/>
  <c r="L340" i="20"/>
  <c r="R338" i="20"/>
  <c r="W336" i="20"/>
  <c r="D335" i="20"/>
  <c r="J333" i="20"/>
  <c r="X331" i="20"/>
  <c r="P330" i="20"/>
  <c r="H329" i="20"/>
  <c r="X327" i="20"/>
  <c r="P326" i="20"/>
  <c r="P325" i="20"/>
  <c r="X324" i="20"/>
  <c r="H324" i="20"/>
  <c r="P323" i="20"/>
  <c r="X322" i="20"/>
  <c r="H322" i="20"/>
  <c r="P321" i="20"/>
  <c r="X320" i="20"/>
  <c r="H320" i="20"/>
  <c r="P319" i="20"/>
  <c r="X318" i="20"/>
  <c r="H318" i="20"/>
  <c r="P317" i="20"/>
  <c r="X316" i="20"/>
  <c r="H316" i="20"/>
  <c r="P315" i="20"/>
  <c r="E315" i="20"/>
  <c r="S314" i="20"/>
  <c r="H314" i="20"/>
  <c r="U313" i="20"/>
  <c r="K313" i="20"/>
  <c r="X312" i="20"/>
  <c r="M312" i="20"/>
  <c r="C312" i="20"/>
  <c r="P311" i="20"/>
  <c r="E311" i="20"/>
  <c r="S310" i="20"/>
  <c r="H310" i="20"/>
  <c r="U309" i="20"/>
  <c r="K309" i="20"/>
  <c r="X308" i="20"/>
  <c r="M308" i="20"/>
  <c r="C308" i="20"/>
  <c r="P307" i="20"/>
  <c r="E307" i="20"/>
  <c r="S306" i="20"/>
  <c r="H306" i="20"/>
  <c r="U305" i="20"/>
  <c r="K305" i="20"/>
  <c r="C305" i="20"/>
  <c r="S304" i="20"/>
  <c r="K304" i="20"/>
  <c r="C304" i="20"/>
  <c r="S303" i="20"/>
  <c r="K303" i="20"/>
  <c r="C303" i="20"/>
  <c r="S302" i="20"/>
  <c r="K302" i="20"/>
  <c r="C302" i="20"/>
  <c r="S301" i="20"/>
  <c r="K301" i="20"/>
  <c r="C301" i="20"/>
  <c r="S300" i="20"/>
  <c r="K300" i="20"/>
  <c r="C300" i="20"/>
  <c r="S299" i="20"/>
  <c r="K299" i="20"/>
  <c r="C299" i="20"/>
  <c r="S298" i="20"/>
  <c r="K298" i="20"/>
  <c r="C298" i="20"/>
  <c r="S297" i="20"/>
  <c r="K297" i="20"/>
  <c r="C297" i="20"/>
  <c r="S296" i="20"/>
  <c r="K296" i="20"/>
  <c r="C296" i="20"/>
  <c r="S295" i="20"/>
  <c r="K295" i="20"/>
  <c r="C295" i="20"/>
  <c r="S294" i="20"/>
  <c r="K294" i="20"/>
  <c r="E294" i="20"/>
  <c r="X293" i="20"/>
  <c r="S293" i="20"/>
  <c r="M293" i="20"/>
  <c r="H293" i="20"/>
  <c r="C293" i="20"/>
  <c r="U292" i="20"/>
  <c r="P292" i="20"/>
  <c r="K292" i="20"/>
  <c r="E292" i="20"/>
  <c r="X291" i="20"/>
  <c r="S291" i="20"/>
  <c r="M291" i="20"/>
  <c r="H291" i="20"/>
  <c r="C291" i="20"/>
  <c r="U290" i="20"/>
  <c r="P290" i="20"/>
  <c r="K290" i="20"/>
  <c r="E290" i="20"/>
  <c r="X289" i="20"/>
  <c r="S289" i="20"/>
  <c r="M289" i="20"/>
  <c r="H289" i="20"/>
  <c r="C289" i="20"/>
  <c r="U288" i="20"/>
  <c r="P288" i="20"/>
  <c r="K288" i="20"/>
  <c r="E288" i="20"/>
  <c r="X287" i="20"/>
  <c r="S287" i="20"/>
  <c r="M287" i="20"/>
  <c r="H287" i="20"/>
  <c r="C287" i="20"/>
  <c r="U286" i="20"/>
  <c r="P286" i="20"/>
  <c r="K286" i="20"/>
  <c r="E286" i="20"/>
  <c r="X285" i="20"/>
  <c r="S285" i="20"/>
  <c r="M285" i="20"/>
  <c r="H285" i="20"/>
  <c r="C285" i="20"/>
  <c r="U284" i="20"/>
  <c r="P284" i="20"/>
  <c r="K284" i="20"/>
  <c r="E284" i="20"/>
  <c r="X283" i="20"/>
  <c r="S283" i="20"/>
  <c r="M283" i="20"/>
  <c r="H283" i="20"/>
  <c r="C283" i="20"/>
  <c r="U282" i="20"/>
  <c r="P282" i="20"/>
  <c r="K282" i="20"/>
  <c r="E282" i="20"/>
  <c r="X281" i="20"/>
  <c r="S281" i="20"/>
  <c r="M281" i="20"/>
  <c r="H281" i="20"/>
  <c r="C281" i="20"/>
  <c r="U280" i="20"/>
  <c r="P280" i="20"/>
  <c r="K280" i="20"/>
  <c r="E280" i="20"/>
  <c r="X279" i="20"/>
  <c r="S279" i="20"/>
  <c r="M279" i="20"/>
  <c r="H279" i="20"/>
  <c r="C279" i="20"/>
  <c r="U278" i="20"/>
  <c r="P278" i="20"/>
  <c r="K278" i="20"/>
  <c r="E278" i="20"/>
  <c r="X277" i="20"/>
  <c r="S277" i="20"/>
  <c r="M277" i="20"/>
  <c r="H277" i="20"/>
  <c r="C277" i="20"/>
  <c r="U276" i="20"/>
  <c r="P276" i="20"/>
  <c r="G365" i="20"/>
  <c r="B355" i="20"/>
  <c r="V348" i="20"/>
  <c r="N343" i="20"/>
  <c r="B340" i="20"/>
  <c r="G338" i="20"/>
  <c r="L336" i="20"/>
  <c r="R334" i="20"/>
  <c r="X332" i="20"/>
  <c r="P331" i="20"/>
  <c r="H330" i="20"/>
  <c r="X328" i="20"/>
  <c r="P327" i="20"/>
  <c r="H326" i="20"/>
  <c r="L325" i="20"/>
  <c r="T324" i="20"/>
  <c r="D324" i="20"/>
  <c r="L323" i="20"/>
  <c r="T322" i="20"/>
  <c r="D322" i="20"/>
  <c r="L321" i="20"/>
  <c r="T320" i="20"/>
  <c r="D320" i="20"/>
  <c r="L319" i="20"/>
  <c r="T318" i="20"/>
  <c r="D318" i="20"/>
  <c r="L317" i="20"/>
  <c r="T316" i="20"/>
  <c r="D316" i="20"/>
  <c r="M315" i="20"/>
  <c r="C315" i="20"/>
  <c r="P314" i="20"/>
  <c r="E314" i="20"/>
  <c r="S313" i="20"/>
  <c r="H313" i="20"/>
  <c r="U312" i="20"/>
  <c r="K312" i="20"/>
  <c r="X311" i="20"/>
  <c r="M311" i="20"/>
  <c r="C311" i="20"/>
  <c r="P310" i="20"/>
  <c r="E310" i="20"/>
  <c r="S309" i="20"/>
  <c r="H309" i="20"/>
  <c r="U308" i="20"/>
  <c r="K308" i="20"/>
  <c r="X307" i="20"/>
  <c r="M307" i="20"/>
  <c r="C307" i="20"/>
  <c r="P306" i="20"/>
  <c r="E306" i="20"/>
  <c r="S305" i="20"/>
  <c r="I305" i="20"/>
  <c r="Y304" i="20"/>
  <c r="Q304" i="20"/>
  <c r="I304" i="20"/>
  <c r="Y303" i="20"/>
  <c r="Q303" i="20"/>
  <c r="I303" i="20"/>
  <c r="Y302" i="20"/>
  <c r="Q302" i="20"/>
  <c r="I302" i="20"/>
  <c r="Y301" i="20"/>
  <c r="Q301" i="20"/>
  <c r="I301" i="20"/>
  <c r="Y300" i="20"/>
  <c r="Q300" i="20"/>
  <c r="I300" i="20"/>
  <c r="Y299" i="20"/>
  <c r="Q299" i="20"/>
  <c r="I299" i="20"/>
  <c r="Y298" i="20"/>
  <c r="Q298" i="20"/>
  <c r="I298" i="20"/>
  <c r="Y297" i="20"/>
  <c r="Q297" i="20"/>
  <c r="I297" i="20"/>
  <c r="Y296" i="20"/>
  <c r="Q296" i="20"/>
  <c r="I296" i="20"/>
  <c r="Y295" i="20"/>
  <c r="Q295" i="20"/>
  <c r="I295" i="20"/>
  <c r="Y294" i="20"/>
  <c r="Q294" i="20"/>
  <c r="I294" i="20"/>
  <c r="D294" i="20"/>
  <c r="W293" i="20"/>
  <c r="Q293" i="20"/>
  <c r="L293" i="20"/>
  <c r="G293" i="20"/>
  <c r="Y292" i="20"/>
  <c r="T292" i="20"/>
  <c r="O292" i="20"/>
  <c r="I292" i="20"/>
  <c r="D292" i="20"/>
  <c r="W291" i="20"/>
  <c r="Q291" i="20"/>
  <c r="L291" i="20"/>
  <c r="G291" i="20"/>
  <c r="Y290" i="20"/>
  <c r="T290" i="20"/>
  <c r="O290" i="20"/>
  <c r="I290" i="20"/>
  <c r="D290" i="20"/>
  <c r="W289" i="20"/>
  <c r="Q289" i="20"/>
  <c r="L289" i="20"/>
  <c r="G289" i="20"/>
  <c r="Y288" i="20"/>
  <c r="T288" i="20"/>
  <c r="O288" i="20"/>
  <c r="I288" i="20"/>
  <c r="D288" i="20"/>
  <c r="W287" i="20"/>
  <c r="Q287" i="20"/>
  <c r="L287" i="20"/>
  <c r="G287" i="20"/>
  <c r="Y286" i="20"/>
  <c r="T286" i="20"/>
  <c r="O286" i="20"/>
  <c r="I286" i="20"/>
  <c r="D286" i="20"/>
  <c r="W285" i="20"/>
  <c r="Q285" i="20"/>
  <c r="L285" i="20"/>
  <c r="G285" i="20"/>
  <c r="Y284" i="20"/>
  <c r="T284" i="20"/>
  <c r="O284" i="20"/>
  <c r="I284" i="20"/>
  <c r="D284" i="20"/>
  <c r="W283" i="20"/>
  <c r="Q283" i="20"/>
  <c r="L283" i="20"/>
  <c r="G283" i="20"/>
  <c r="Y282" i="20"/>
  <c r="T282" i="20"/>
  <c r="O282" i="20"/>
  <c r="I282" i="20"/>
  <c r="D282" i="20"/>
  <c r="W281" i="20"/>
  <c r="Q281" i="20"/>
  <c r="L281" i="20"/>
  <c r="G281" i="20"/>
  <c r="Y280" i="20"/>
  <c r="T280" i="20"/>
  <c r="O280" i="20"/>
  <c r="I280" i="20"/>
  <c r="D280" i="20"/>
  <c r="W279" i="20"/>
  <c r="Q279" i="20"/>
  <c r="L279" i="20"/>
  <c r="G279" i="20"/>
  <c r="Y278" i="20"/>
  <c r="T278" i="20"/>
  <c r="O278" i="20"/>
  <c r="I278" i="20"/>
  <c r="D278" i="20"/>
  <c r="W277" i="20"/>
  <c r="Q277" i="20"/>
  <c r="L277" i="20"/>
  <c r="G277" i="20"/>
  <c r="Y276" i="20"/>
  <c r="T276" i="20"/>
  <c r="O276" i="20"/>
  <c r="I276" i="20"/>
  <c r="D276" i="20"/>
  <c r="W275" i="20"/>
  <c r="Q275" i="20"/>
  <c r="M275" i="20"/>
  <c r="I275" i="20"/>
  <c r="E275" i="20"/>
  <c r="Y274" i="20"/>
  <c r="U274" i="20"/>
  <c r="Q274" i="20"/>
  <c r="M274" i="20"/>
  <c r="I274" i="20"/>
  <c r="E274" i="20"/>
  <c r="Y273" i="20"/>
  <c r="U273" i="20"/>
  <c r="Q273" i="20"/>
  <c r="M273" i="20"/>
  <c r="I273" i="20"/>
  <c r="E273" i="20"/>
  <c r="Y272" i="20"/>
  <c r="U272" i="20"/>
  <c r="Q272" i="20"/>
  <c r="M272" i="20"/>
  <c r="I272" i="20"/>
  <c r="E272" i="20"/>
  <c r="Y271" i="20"/>
  <c r="U271" i="20"/>
  <c r="Q271" i="20"/>
  <c r="M271" i="20"/>
  <c r="I271" i="20"/>
  <c r="E271" i="20"/>
  <c r="Y270" i="20"/>
  <c r="U270" i="20"/>
  <c r="Q270" i="20"/>
  <c r="M270" i="20"/>
  <c r="I270" i="20"/>
  <c r="E270" i="20"/>
  <c r="Y269" i="20"/>
  <c r="U269" i="20"/>
  <c r="Q269" i="20"/>
  <c r="M269" i="20"/>
  <c r="I269" i="20"/>
  <c r="E269" i="20"/>
  <c r="Y268" i="20"/>
  <c r="U268" i="20"/>
  <c r="Q268" i="20"/>
  <c r="M268" i="20"/>
  <c r="I268" i="20"/>
  <c r="E268" i="20"/>
  <c r="Y267" i="20"/>
  <c r="U267" i="20"/>
  <c r="Q267" i="20"/>
  <c r="M267" i="20"/>
  <c r="I267" i="20"/>
  <c r="E267" i="20"/>
  <c r="Y266" i="20"/>
  <c r="U266" i="20"/>
  <c r="Q266" i="20"/>
  <c r="M266" i="20"/>
  <c r="I266" i="20"/>
  <c r="E266" i="20"/>
  <c r="Y265" i="20"/>
  <c r="U265" i="20"/>
  <c r="Q265" i="20"/>
  <c r="M265" i="20"/>
  <c r="I265" i="20"/>
  <c r="E265" i="20"/>
  <c r="Y264" i="20"/>
  <c r="U264" i="20"/>
  <c r="Q264" i="20"/>
  <c r="M264" i="20"/>
  <c r="I264" i="20"/>
  <c r="E264" i="20"/>
  <c r="Y263" i="20"/>
  <c r="U263" i="20"/>
  <c r="Q263" i="20"/>
  <c r="M263" i="20"/>
  <c r="I263" i="20"/>
  <c r="E263" i="20"/>
  <c r="Y262" i="20"/>
  <c r="U262" i="20"/>
  <c r="Q262" i="20"/>
  <c r="M262" i="20"/>
  <c r="I262" i="20"/>
  <c r="E262" i="20"/>
  <c r="Y261" i="20"/>
  <c r="U261" i="20"/>
  <c r="Q261" i="20"/>
  <c r="M261" i="20"/>
  <c r="I261" i="20"/>
  <c r="E261" i="20"/>
  <c r="Y260" i="20"/>
  <c r="U260" i="20"/>
  <c r="Q260" i="20"/>
  <c r="M260" i="20"/>
  <c r="I260" i="20"/>
  <c r="E260" i="20"/>
  <c r="Y259" i="20"/>
  <c r="U259" i="20"/>
  <c r="Q259" i="20"/>
  <c r="M259" i="20"/>
  <c r="I259" i="20"/>
  <c r="E259" i="20"/>
  <c r="Y258" i="20"/>
  <c r="U258" i="20"/>
  <c r="Q258" i="20"/>
  <c r="M258" i="20"/>
  <c r="I258" i="20"/>
  <c r="E258" i="20"/>
  <c r="Y257" i="20"/>
  <c r="U257" i="20"/>
  <c r="Q257" i="20"/>
  <c r="M257" i="20"/>
  <c r="I257" i="20"/>
  <c r="E257" i="20"/>
  <c r="Y256" i="20"/>
  <c r="U256" i="20"/>
  <c r="Q256" i="20"/>
  <c r="M256" i="20"/>
  <c r="I256" i="20"/>
  <c r="E256" i="20"/>
  <c r="Y255" i="20"/>
  <c r="U255" i="20"/>
  <c r="Q255" i="20"/>
  <c r="F346" i="20"/>
  <c r="O335" i="20"/>
  <c r="P329" i="20"/>
  <c r="D325" i="20"/>
  <c r="L322" i="20"/>
  <c r="T319" i="20"/>
  <c r="D317" i="20"/>
  <c r="U314" i="20"/>
  <c r="C313" i="20"/>
  <c r="H311" i="20"/>
  <c r="M309" i="20"/>
  <c r="S307" i="20"/>
  <c r="X305" i="20"/>
  <c r="M304" i="20"/>
  <c r="E303" i="20"/>
  <c r="U301" i="20"/>
  <c r="M300" i="20"/>
  <c r="E299" i="20"/>
  <c r="U297" i="20"/>
  <c r="M296" i="20"/>
  <c r="E295" i="20"/>
  <c r="Y293" i="20"/>
  <c r="D293" i="20"/>
  <c r="G292" i="20"/>
  <c r="I291" i="20"/>
  <c r="L290" i="20"/>
  <c r="O289" i="20"/>
  <c r="Q288" i="20"/>
  <c r="T287" i="20"/>
  <c r="W286" i="20"/>
  <c r="Y285" i="20"/>
  <c r="D285" i="20"/>
  <c r="G284" i="20"/>
  <c r="I283" i="20"/>
  <c r="L282" i="20"/>
  <c r="O281" i="20"/>
  <c r="Q280" i="20"/>
  <c r="T279" i="20"/>
  <c r="W278" i="20"/>
  <c r="Y277" i="20"/>
  <c r="D277" i="20"/>
  <c r="K276" i="20"/>
  <c r="X275" i="20"/>
  <c r="N275" i="20"/>
  <c r="H275" i="20"/>
  <c r="C275" i="20"/>
  <c r="V274" i="20"/>
  <c r="P274" i="20"/>
  <c r="K274" i="20"/>
  <c r="F274" i="20"/>
  <c r="X273" i="20"/>
  <c r="S273" i="20"/>
  <c r="N273" i="20"/>
  <c r="H273" i="20"/>
  <c r="C273" i="20"/>
  <c r="V272" i="20"/>
  <c r="P272" i="20"/>
  <c r="K272" i="20"/>
  <c r="F272" i="20"/>
  <c r="X271" i="20"/>
  <c r="S271" i="20"/>
  <c r="N271" i="20"/>
  <c r="H271" i="20"/>
  <c r="C271" i="20"/>
  <c r="V270" i="20"/>
  <c r="P270" i="20"/>
  <c r="K270" i="20"/>
  <c r="F270" i="20"/>
  <c r="X269" i="20"/>
  <c r="S269" i="20"/>
  <c r="N269" i="20"/>
  <c r="H269" i="20"/>
  <c r="C269" i="20"/>
  <c r="V268" i="20"/>
  <c r="P268" i="20"/>
  <c r="K268" i="20"/>
  <c r="F268" i="20"/>
  <c r="X267" i="20"/>
  <c r="S267" i="20"/>
  <c r="N267" i="20"/>
  <c r="H267" i="20"/>
  <c r="C267" i="20"/>
  <c r="V266" i="20"/>
  <c r="P266" i="20"/>
  <c r="K266" i="20"/>
  <c r="F266" i="20"/>
  <c r="X265" i="20"/>
  <c r="S265" i="20"/>
  <c r="N265" i="20"/>
  <c r="H265" i="20"/>
  <c r="C265" i="20"/>
  <c r="V264" i="20"/>
  <c r="P264" i="20"/>
  <c r="K264" i="20"/>
  <c r="F264" i="20"/>
  <c r="X263" i="20"/>
  <c r="S263" i="20"/>
  <c r="N263" i="20"/>
  <c r="H263" i="20"/>
  <c r="C263" i="20"/>
  <c r="V262" i="20"/>
  <c r="P262" i="20"/>
  <c r="K262" i="20"/>
  <c r="F262" i="20"/>
  <c r="X261" i="20"/>
  <c r="S261" i="20"/>
  <c r="N261" i="20"/>
  <c r="H261" i="20"/>
  <c r="C261" i="20"/>
  <c r="V260" i="20"/>
  <c r="P260" i="20"/>
  <c r="K260" i="20"/>
  <c r="F260" i="20"/>
  <c r="X259" i="20"/>
  <c r="S259" i="20"/>
  <c r="N259" i="20"/>
  <c r="H259" i="20"/>
  <c r="C259" i="20"/>
  <c r="V258" i="20"/>
  <c r="P258" i="20"/>
  <c r="K258" i="20"/>
  <c r="F258" i="20"/>
  <c r="X257" i="20"/>
  <c r="S257" i="20"/>
  <c r="N257" i="20"/>
  <c r="H257" i="20"/>
  <c r="C257" i="20"/>
  <c r="V256" i="20"/>
  <c r="P256" i="20"/>
  <c r="K256" i="20"/>
  <c r="F256" i="20"/>
  <c r="X255" i="20"/>
  <c r="S255" i="20"/>
  <c r="N255" i="20"/>
  <c r="J255" i="20"/>
  <c r="F255" i="20"/>
  <c r="B255" i="20"/>
  <c r="V254" i="20"/>
  <c r="R254" i="20"/>
  <c r="N254" i="20"/>
  <c r="J254" i="20"/>
  <c r="F254" i="20"/>
  <c r="B254" i="20"/>
  <c r="V253" i="20"/>
  <c r="R253" i="20"/>
  <c r="N253" i="20"/>
  <c r="J253" i="20"/>
  <c r="F253" i="20"/>
  <c r="B253" i="20"/>
  <c r="V252" i="20"/>
  <c r="R252" i="20"/>
  <c r="N252" i="20"/>
  <c r="J252" i="20"/>
  <c r="F252" i="20"/>
  <c r="B252" i="20"/>
  <c r="V251" i="20"/>
  <c r="R251" i="20"/>
  <c r="N251" i="20"/>
  <c r="J251" i="20"/>
  <c r="F251" i="20"/>
  <c r="B251" i="20"/>
  <c r="V250" i="20"/>
  <c r="R250" i="20"/>
  <c r="N250" i="20"/>
  <c r="J250" i="20"/>
  <c r="F250" i="20"/>
  <c r="B250" i="20"/>
  <c r="V249" i="20"/>
  <c r="R249" i="20"/>
  <c r="N249" i="20"/>
  <c r="J249" i="20"/>
  <c r="F249" i="20"/>
  <c r="B249" i="20"/>
  <c r="V248" i="20"/>
  <c r="R248" i="20"/>
  <c r="N248" i="20"/>
  <c r="J248" i="20"/>
  <c r="F248" i="20"/>
  <c r="B248" i="20"/>
  <c r="V247" i="20"/>
  <c r="R247" i="20"/>
  <c r="N247" i="20"/>
  <c r="J247" i="20"/>
  <c r="F247" i="20"/>
  <c r="B247" i="20"/>
  <c r="V246" i="20"/>
  <c r="R246" i="20"/>
  <c r="N246" i="20"/>
  <c r="J246" i="20"/>
  <c r="F246" i="20"/>
  <c r="B246" i="20"/>
  <c r="V245" i="20"/>
  <c r="R245" i="20"/>
  <c r="N245" i="20"/>
  <c r="J245" i="20"/>
  <c r="F245" i="20"/>
  <c r="B245" i="20"/>
  <c r="V244" i="20"/>
  <c r="R244" i="20"/>
  <c r="N244" i="20"/>
  <c r="J244" i="20"/>
  <c r="F244" i="20"/>
  <c r="B244" i="20"/>
  <c r="V243" i="20"/>
  <c r="R243" i="20"/>
  <c r="N243" i="20"/>
  <c r="J243" i="20"/>
  <c r="F243" i="20"/>
  <c r="B243" i="20"/>
  <c r="V242" i="20"/>
  <c r="R242" i="20"/>
  <c r="N242" i="20"/>
  <c r="J242" i="20"/>
  <c r="F242" i="20"/>
  <c r="B242" i="20"/>
  <c r="V241" i="20"/>
  <c r="W340" i="20"/>
  <c r="T333" i="20"/>
  <c r="H328" i="20"/>
  <c r="L324" i="20"/>
  <c r="T321" i="20"/>
  <c r="D319" i="20"/>
  <c r="L316" i="20"/>
  <c r="K314" i="20"/>
  <c r="P312" i="20"/>
  <c r="U310" i="20"/>
  <c r="C309" i="20"/>
  <c r="H307" i="20"/>
  <c r="M305" i="20"/>
  <c r="E304" i="20"/>
  <c r="U302" i="20"/>
  <c r="M301" i="20"/>
  <c r="E300" i="20"/>
  <c r="U298" i="20"/>
  <c r="M297" i="20"/>
  <c r="E296" i="20"/>
  <c r="U294" i="20"/>
  <c r="T293" i="20"/>
  <c r="W292" i="20"/>
  <c r="Y291" i="20"/>
  <c r="D291" i="20"/>
  <c r="G290" i="20"/>
  <c r="I289" i="20"/>
  <c r="L288" i="20"/>
  <c r="O287" i="20"/>
  <c r="Q286" i="20"/>
  <c r="T285" i="20"/>
  <c r="W284" i="20"/>
  <c r="Y283" i="20"/>
  <c r="D283" i="20"/>
  <c r="G282" i="20"/>
  <c r="I281" i="20"/>
  <c r="L280" i="20"/>
  <c r="O279" i="20"/>
  <c r="Q278" i="20"/>
  <c r="T277" i="20"/>
  <c r="W276" i="20"/>
  <c r="G276" i="20"/>
  <c r="T275" i="20"/>
  <c r="L275" i="20"/>
  <c r="G275" i="20"/>
  <c r="B275" i="20"/>
  <c r="T274" i="20"/>
  <c r="O274" i="20"/>
  <c r="J274" i="20"/>
  <c r="D274" i="20"/>
  <c r="W273" i="20"/>
  <c r="R273" i="20"/>
  <c r="L273" i="20"/>
  <c r="G273" i="20"/>
  <c r="B273" i="20"/>
  <c r="T272" i="20"/>
  <c r="O272" i="20"/>
  <c r="J272" i="20"/>
  <c r="D272" i="20"/>
  <c r="W271" i="20"/>
  <c r="R271" i="20"/>
  <c r="L271" i="20"/>
  <c r="G271" i="20"/>
  <c r="B271" i="20"/>
  <c r="T270" i="20"/>
  <c r="O270" i="20"/>
  <c r="J270" i="20"/>
  <c r="D270" i="20"/>
  <c r="W269" i="20"/>
  <c r="R269" i="20"/>
  <c r="L269" i="20"/>
  <c r="G269" i="20"/>
  <c r="B269" i="20"/>
  <c r="T268" i="20"/>
  <c r="O268" i="20"/>
  <c r="J268" i="20"/>
  <c r="D268" i="20"/>
  <c r="W267" i="20"/>
  <c r="R267" i="20"/>
  <c r="L267" i="20"/>
  <c r="G267" i="20"/>
  <c r="B267" i="20"/>
  <c r="T266" i="20"/>
  <c r="O266" i="20"/>
  <c r="J266" i="20"/>
  <c r="D266" i="20"/>
  <c r="W265" i="20"/>
  <c r="R265" i="20"/>
  <c r="L265" i="20"/>
  <c r="G265" i="20"/>
  <c r="B265" i="20"/>
  <c r="T264" i="20"/>
  <c r="O264" i="20"/>
  <c r="J264" i="20"/>
  <c r="D264" i="20"/>
  <c r="W263" i="20"/>
  <c r="R263" i="20"/>
  <c r="L263" i="20"/>
  <c r="G263" i="20"/>
  <c r="B263" i="20"/>
  <c r="T262" i="20"/>
  <c r="O262" i="20"/>
  <c r="J262" i="20"/>
  <c r="D262" i="20"/>
  <c r="W261" i="20"/>
  <c r="R261" i="20"/>
  <c r="L261" i="20"/>
  <c r="G261" i="20"/>
  <c r="B261" i="20"/>
  <c r="T260" i="20"/>
  <c r="O260" i="20"/>
  <c r="J260" i="20"/>
  <c r="D260" i="20"/>
  <c r="W259" i="20"/>
  <c r="R259" i="20"/>
  <c r="L259" i="20"/>
  <c r="G259" i="20"/>
  <c r="B259" i="20"/>
  <c r="T258" i="20"/>
  <c r="O258" i="20"/>
  <c r="J258" i="20"/>
  <c r="D258" i="20"/>
  <c r="W257" i="20"/>
  <c r="R257" i="20"/>
  <c r="L257" i="20"/>
  <c r="G257" i="20"/>
  <c r="B257" i="20"/>
  <c r="T256" i="20"/>
  <c r="O256" i="20"/>
  <c r="J256" i="20"/>
  <c r="D256" i="20"/>
  <c r="W255" i="20"/>
  <c r="R255" i="20"/>
  <c r="M255" i="20"/>
  <c r="I255" i="20"/>
  <c r="E255" i="20"/>
  <c r="Y254" i="20"/>
  <c r="U254" i="20"/>
  <c r="Q254" i="20"/>
  <c r="M254" i="20"/>
  <c r="I254" i="20"/>
  <c r="E254" i="20"/>
  <c r="Y253" i="20"/>
  <c r="U253" i="20"/>
  <c r="Q253" i="20"/>
  <c r="M253" i="20"/>
  <c r="I253" i="20"/>
  <c r="E253" i="20"/>
  <c r="Y252" i="20"/>
  <c r="U252" i="20"/>
  <c r="Q252" i="20"/>
  <c r="M252" i="20"/>
  <c r="I252" i="20"/>
  <c r="E252" i="20"/>
  <c r="Y251" i="20"/>
  <c r="U251" i="20"/>
  <c r="Q251" i="20"/>
  <c r="M251" i="20"/>
  <c r="I251" i="20"/>
  <c r="E251" i="20"/>
  <c r="Y250" i="20"/>
  <c r="U250" i="20"/>
  <c r="Q250" i="20"/>
  <c r="M250" i="20"/>
  <c r="I250" i="20"/>
  <c r="E250" i="20"/>
  <c r="Y249" i="20"/>
  <c r="U249" i="20"/>
  <c r="Q249" i="20"/>
  <c r="M249" i="20"/>
  <c r="I249" i="20"/>
  <c r="E249" i="20"/>
  <c r="Y248" i="20"/>
  <c r="U248" i="20"/>
  <c r="Q248" i="20"/>
  <c r="M248" i="20"/>
  <c r="I248" i="20"/>
  <c r="E248" i="20"/>
  <c r="Y247" i="20"/>
  <c r="U247" i="20"/>
  <c r="Q247" i="20"/>
  <c r="M247" i="20"/>
  <c r="I247" i="20"/>
  <c r="E247" i="20"/>
  <c r="Y246" i="20"/>
  <c r="U246" i="20"/>
  <c r="Q246" i="20"/>
  <c r="M246" i="20"/>
  <c r="I246" i="20"/>
  <c r="E246" i="20"/>
  <c r="Y245" i="20"/>
  <c r="U245" i="20"/>
  <c r="Q245" i="20"/>
  <c r="M245" i="20"/>
  <c r="I245" i="20"/>
  <c r="E245" i="20"/>
  <c r="Y244" i="20"/>
  <c r="U244" i="20"/>
  <c r="Q244" i="20"/>
  <c r="M244" i="20"/>
  <c r="I244" i="20"/>
  <c r="E244" i="20"/>
  <c r="Y243" i="20"/>
  <c r="U243" i="20"/>
  <c r="Q243" i="20"/>
  <c r="M243" i="20"/>
  <c r="I243" i="20"/>
  <c r="E243" i="20"/>
  <c r="Y242" i="20"/>
  <c r="U242" i="20"/>
  <c r="Q242" i="20"/>
  <c r="M242" i="20"/>
  <c r="I242" i="20"/>
  <c r="E242" i="20"/>
  <c r="Y241" i="20"/>
  <c r="U241" i="20"/>
  <c r="N351" i="20"/>
  <c r="J337" i="20"/>
  <c r="X330" i="20"/>
  <c r="T325" i="20"/>
  <c r="D323" i="20"/>
  <c r="L320" i="20"/>
  <c r="T317" i="20"/>
  <c r="H315" i="20"/>
  <c r="M313" i="20"/>
  <c r="S311" i="20"/>
  <c r="X309" i="20"/>
  <c r="E308" i="20"/>
  <c r="K306" i="20"/>
  <c r="U304" i="20"/>
  <c r="M303" i="20"/>
  <c r="E302" i="20"/>
  <c r="U300" i="20"/>
  <c r="M299" i="20"/>
  <c r="E298" i="20"/>
  <c r="U296" i="20"/>
  <c r="M295" i="20"/>
  <c r="G294" i="20"/>
  <c r="I293" i="20"/>
  <c r="L292" i="20"/>
  <c r="O291" i="20"/>
  <c r="Q290" i="20"/>
  <c r="T289" i="20"/>
  <c r="W288" i="20"/>
  <c r="Y287" i="20"/>
  <c r="D287" i="20"/>
  <c r="G286" i="20"/>
  <c r="I285" i="20"/>
  <c r="L284" i="20"/>
  <c r="O283" i="20"/>
  <c r="Q282" i="20"/>
  <c r="T281" i="20"/>
  <c r="W280" i="20"/>
  <c r="Y279" i="20"/>
  <c r="D279" i="20"/>
  <c r="G278" i="20"/>
  <c r="I277" i="20"/>
  <c r="L276" i="20"/>
  <c r="Y275" i="20"/>
  <c r="O275" i="20"/>
  <c r="J275" i="20"/>
  <c r="D275" i="20"/>
  <c r="W274" i="20"/>
  <c r="R274" i="20"/>
  <c r="L274" i="20"/>
  <c r="G274" i="20"/>
  <c r="B274" i="20"/>
  <c r="T273" i="20"/>
  <c r="O273" i="20"/>
  <c r="J273" i="20"/>
  <c r="D273" i="20"/>
  <c r="W272" i="20"/>
  <c r="R272" i="20"/>
  <c r="L272" i="20"/>
  <c r="G272" i="20"/>
  <c r="B272" i="20"/>
  <c r="T271" i="20"/>
  <c r="O271" i="20"/>
  <c r="J271" i="20"/>
  <c r="D271" i="20"/>
  <c r="W270" i="20"/>
  <c r="R270" i="20"/>
  <c r="L270" i="20"/>
  <c r="G270" i="20"/>
  <c r="B270" i="20"/>
  <c r="T269" i="20"/>
  <c r="O269" i="20"/>
  <c r="J269" i="20"/>
  <c r="D269" i="20"/>
  <c r="W268" i="20"/>
  <c r="R268" i="20"/>
  <c r="L268" i="20"/>
  <c r="G268" i="20"/>
  <c r="B268" i="20"/>
  <c r="T267" i="20"/>
  <c r="O267" i="20"/>
  <c r="J267" i="20"/>
  <c r="D267" i="20"/>
  <c r="W266" i="20"/>
  <c r="R266" i="20"/>
  <c r="L266" i="20"/>
  <c r="G266" i="20"/>
  <c r="B266" i="20"/>
  <c r="T265" i="20"/>
  <c r="O265" i="20"/>
  <c r="J265" i="20"/>
  <c r="D265" i="20"/>
  <c r="W264" i="20"/>
  <c r="R264" i="20"/>
  <c r="L264" i="20"/>
  <c r="G264" i="20"/>
  <c r="B264" i="20"/>
  <c r="T263" i="20"/>
  <c r="O263" i="20"/>
  <c r="J263" i="20"/>
  <c r="D263" i="20"/>
  <c r="W262" i="20"/>
  <c r="R262" i="20"/>
  <c r="L262" i="20"/>
  <c r="G262" i="20"/>
  <c r="B262" i="20"/>
  <c r="T261" i="20"/>
  <c r="O261" i="20"/>
  <c r="J261" i="20"/>
  <c r="D261" i="20"/>
  <c r="W260" i="20"/>
  <c r="R260" i="20"/>
  <c r="L260" i="20"/>
  <c r="G260" i="20"/>
  <c r="B260" i="20"/>
  <c r="T259" i="20"/>
  <c r="O259" i="20"/>
  <c r="J259" i="20"/>
  <c r="D259" i="20"/>
  <c r="W258" i="20"/>
  <c r="R258" i="20"/>
  <c r="L258" i="20"/>
  <c r="G258" i="20"/>
  <c r="B258" i="20"/>
  <c r="T257" i="20"/>
  <c r="O257" i="20"/>
  <c r="J257" i="20"/>
  <c r="D257" i="20"/>
  <c r="W256" i="20"/>
  <c r="R256" i="20"/>
  <c r="L256" i="20"/>
  <c r="G256" i="20"/>
  <c r="B256" i="20"/>
  <c r="T255" i="20"/>
  <c r="O255" i="20"/>
  <c r="K255" i="20"/>
  <c r="G255" i="20"/>
  <c r="C255" i="20"/>
  <c r="W254" i="20"/>
  <c r="S254" i="20"/>
  <c r="O254" i="20"/>
  <c r="K254" i="20"/>
  <c r="G254" i="20"/>
  <c r="C254" i="20"/>
  <c r="W253" i="20"/>
  <c r="S253" i="20"/>
  <c r="O253" i="20"/>
  <c r="K253" i="20"/>
  <c r="G253" i="20"/>
  <c r="C253" i="20"/>
  <c r="W252" i="20"/>
  <c r="S252" i="20"/>
  <c r="O252" i="20"/>
  <c r="K252" i="20"/>
  <c r="G252" i="20"/>
  <c r="C252" i="20"/>
  <c r="W251" i="20"/>
  <c r="S251" i="20"/>
  <c r="O251" i="20"/>
  <c r="K251" i="20"/>
  <c r="G251" i="20"/>
  <c r="C251" i="20"/>
  <c r="W250" i="20"/>
  <c r="S250" i="20"/>
  <c r="O250" i="20"/>
  <c r="K250" i="20"/>
  <c r="G250" i="20"/>
  <c r="C250" i="20"/>
  <c r="W249" i="20"/>
  <c r="S249" i="20"/>
  <c r="O249" i="20"/>
  <c r="K249" i="20"/>
  <c r="G249" i="20"/>
  <c r="C249" i="20"/>
  <c r="W248" i="20"/>
  <c r="S248" i="20"/>
  <c r="O248" i="20"/>
  <c r="K248" i="20"/>
  <c r="G248" i="20"/>
  <c r="C248" i="20"/>
  <c r="W247" i="20"/>
  <c r="S247" i="20"/>
  <c r="O247" i="20"/>
  <c r="K247" i="20"/>
  <c r="G247" i="20"/>
  <c r="C247" i="20"/>
  <c r="W246" i="20"/>
  <c r="S246" i="20"/>
  <c r="O246" i="20"/>
  <c r="K246" i="20"/>
  <c r="G246" i="20"/>
  <c r="C246" i="20"/>
  <c r="W245" i="20"/>
  <c r="S245" i="20"/>
  <c r="O245" i="20"/>
  <c r="K245" i="20"/>
  <c r="G245" i="20"/>
  <c r="C245" i="20"/>
  <c r="W244" i="20"/>
  <c r="S244" i="20"/>
  <c r="O244" i="20"/>
  <c r="K244" i="20"/>
  <c r="G244" i="20"/>
  <c r="C244" i="20"/>
  <c r="W243" i="20"/>
  <c r="S243" i="20"/>
  <c r="O243" i="20"/>
  <c r="K243" i="20"/>
  <c r="G243" i="20"/>
  <c r="C243" i="20"/>
  <c r="W242" i="20"/>
  <c r="S242" i="20"/>
  <c r="O242" i="20"/>
  <c r="K242" i="20"/>
  <c r="G242" i="20"/>
  <c r="C242" i="20"/>
  <c r="W241" i="20"/>
  <c r="S241" i="20"/>
  <c r="O241" i="20"/>
  <c r="K241" i="20"/>
  <c r="G241" i="20"/>
  <c r="C241" i="20"/>
  <c r="W240" i="20"/>
  <c r="S240" i="20"/>
  <c r="O240" i="20"/>
  <c r="K240" i="20"/>
  <c r="G240" i="20"/>
  <c r="C240" i="20"/>
  <c r="W239" i="20"/>
  <c r="S239" i="20"/>
  <c r="O239" i="20"/>
  <c r="K239" i="20"/>
  <c r="G239" i="20"/>
  <c r="C239" i="20"/>
  <c r="W238" i="20"/>
  <c r="S238" i="20"/>
  <c r="O238" i="20"/>
  <c r="K238" i="20"/>
  <c r="G238" i="20"/>
  <c r="C238" i="20"/>
  <c r="W237" i="20"/>
  <c r="S237" i="20"/>
  <c r="O237" i="20"/>
  <c r="K237" i="20"/>
  <c r="G237" i="20"/>
  <c r="C237" i="20"/>
  <c r="W236" i="20"/>
  <c r="S236" i="20"/>
  <c r="O236" i="20"/>
  <c r="K236" i="20"/>
  <c r="G236" i="20"/>
  <c r="C236" i="20"/>
  <c r="W235" i="20"/>
  <c r="S235" i="20"/>
  <c r="O235" i="20"/>
  <c r="K235" i="20"/>
  <c r="G235" i="20"/>
  <c r="C235" i="20"/>
  <c r="W234" i="20"/>
  <c r="S234" i="20"/>
  <c r="O234" i="20"/>
  <c r="K234" i="20"/>
  <c r="G234" i="20"/>
  <c r="C234" i="20"/>
  <c r="W233" i="20"/>
  <c r="S233" i="20"/>
  <c r="O233" i="20"/>
  <c r="K233" i="20"/>
  <c r="G233" i="20"/>
  <c r="C233" i="20"/>
  <c r="W232" i="20"/>
  <c r="S232" i="20"/>
  <c r="O232" i="20"/>
  <c r="K232" i="20"/>
  <c r="G232" i="20"/>
  <c r="C232" i="20"/>
  <c r="W231" i="20"/>
  <c r="S231" i="20"/>
  <c r="O231" i="20"/>
  <c r="K231" i="20"/>
  <c r="G231" i="20"/>
  <c r="C231" i="20"/>
  <c r="W230" i="20"/>
  <c r="S230" i="20"/>
  <c r="O230" i="20"/>
  <c r="K230" i="20"/>
  <c r="G230" i="20"/>
  <c r="C230" i="20"/>
  <c r="W229" i="20"/>
  <c r="S229" i="20"/>
  <c r="O229" i="20"/>
  <c r="K229" i="20"/>
  <c r="G229" i="20"/>
  <c r="C229" i="20"/>
  <c r="W228" i="20"/>
  <c r="S228" i="20"/>
  <c r="O228" i="20"/>
  <c r="K228" i="20"/>
  <c r="G228" i="20"/>
  <c r="C228" i="20"/>
  <c r="W227" i="20"/>
  <c r="S227" i="20"/>
  <c r="O227" i="20"/>
  <c r="K227" i="20"/>
  <c r="G227" i="20"/>
  <c r="C227" i="20"/>
  <c r="W226" i="20"/>
  <c r="S226" i="20"/>
  <c r="O226" i="20"/>
  <c r="K226" i="20"/>
  <c r="G226" i="20"/>
  <c r="C226" i="20"/>
  <c r="W225" i="20"/>
  <c r="S225" i="20"/>
  <c r="O225" i="20"/>
  <c r="K225" i="20"/>
  <c r="G225" i="20"/>
  <c r="C225" i="20"/>
  <c r="W224" i="20"/>
  <c r="S224" i="20"/>
  <c r="O224" i="20"/>
  <c r="K224" i="20"/>
  <c r="G224" i="20"/>
  <c r="C224" i="20"/>
  <c r="W223" i="20"/>
  <c r="S223" i="20"/>
  <c r="O223" i="20"/>
  <c r="K223" i="20"/>
  <c r="G223" i="20"/>
  <c r="C223" i="20"/>
  <c r="W222" i="20"/>
  <c r="S222" i="20"/>
  <c r="O222" i="20"/>
  <c r="K222" i="20"/>
  <c r="G222" i="20"/>
  <c r="C222" i="20"/>
  <c r="W221" i="20"/>
  <c r="S221" i="20"/>
  <c r="O221" i="20"/>
  <c r="K221" i="20"/>
  <c r="G221" i="20"/>
  <c r="C221" i="20"/>
  <c r="H332" i="20"/>
  <c r="L318" i="20"/>
  <c r="K310" i="20"/>
  <c r="U303" i="20"/>
  <c r="M298" i="20"/>
  <c r="O293" i="20"/>
  <c r="Y289" i="20"/>
  <c r="L286" i="20"/>
  <c r="W282" i="20"/>
  <c r="I279" i="20"/>
  <c r="E276" i="20"/>
  <c r="X274" i="20"/>
  <c r="C274" i="20"/>
  <c r="F273" i="20"/>
  <c r="H272" i="20"/>
  <c r="K271" i="20"/>
  <c r="N270" i="20"/>
  <c r="P269" i="20"/>
  <c r="S268" i="20"/>
  <c r="V267" i="20"/>
  <c r="X266" i="20"/>
  <c r="C266" i="20"/>
  <c r="F265" i="20"/>
  <c r="H264" i="20"/>
  <c r="K263" i="20"/>
  <c r="N262" i="20"/>
  <c r="P261" i="20"/>
  <c r="S260" i="20"/>
  <c r="V259" i="20"/>
  <c r="X258" i="20"/>
  <c r="C258" i="20"/>
  <c r="F257" i="20"/>
  <c r="H256" i="20"/>
  <c r="L255" i="20"/>
  <c r="T254" i="20"/>
  <c r="D254" i="20"/>
  <c r="L253" i="20"/>
  <c r="T252" i="20"/>
  <c r="D252" i="20"/>
  <c r="L251" i="20"/>
  <c r="T250" i="20"/>
  <c r="D250" i="20"/>
  <c r="L249" i="20"/>
  <c r="T248" i="20"/>
  <c r="D248" i="20"/>
  <c r="L247" i="20"/>
  <c r="T246" i="20"/>
  <c r="D246" i="20"/>
  <c r="L245" i="20"/>
  <c r="T244" i="20"/>
  <c r="D244" i="20"/>
  <c r="L243" i="20"/>
  <c r="T242" i="20"/>
  <c r="D242" i="20"/>
  <c r="Q241" i="20"/>
  <c r="L241" i="20"/>
  <c r="F241" i="20"/>
  <c r="Y240" i="20"/>
  <c r="T240" i="20"/>
  <c r="N240" i="20"/>
  <c r="I240" i="20"/>
  <c r="D240" i="20"/>
  <c r="V239" i="20"/>
  <c r="Q239" i="20"/>
  <c r="L239" i="20"/>
  <c r="F239" i="20"/>
  <c r="Y238" i="20"/>
  <c r="T238" i="20"/>
  <c r="N238" i="20"/>
  <c r="I238" i="20"/>
  <c r="D238" i="20"/>
  <c r="V237" i="20"/>
  <c r="Q237" i="20"/>
  <c r="L237" i="20"/>
  <c r="F237" i="20"/>
  <c r="Y236" i="20"/>
  <c r="T236" i="20"/>
  <c r="N236" i="20"/>
  <c r="I236" i="20"/>
  <c r="D236" i="20"/>
  <c r="V235" i="20"/>
  <c r="Q235" i="20"/>
  <c r="L235" i="20"/>
  <c r="F235" i="20"/>
  <c r="Y234" i="20"/>
  <c r="T234" i="20"/>
  <c r="N234" i="20"/>
  <c r="I234" i="20"/>
  <c r="D234" i="20"/>
  <c r="V233" i="20"/>
  <c r="Q233" i="20"/>
  <c r="L233" i="20"/>
  <c r="F233" i="20"/>
  <c r="Y232" i="20"/>
  <c r="T232" i="20"/>
  <c r="N232" i="20"/>
  <c r="I232" i="20"/>
  <c r="D232" i="20"/>
  <c r="V231" i="20"/>
  <c r="Q231" i="20"/>
  <c r="L231" i="20"/>
  <c r="F231" i="20"/>
  <c r="Y230" i="20"/>
  <c r="T230" i="20"/>
  <c r="N230" i="20"/>
  <c r="I230" i="20"/>
  <c r="D230" i="20"/>
  <c r="V229" i="20"/>
  <c r="Q229" i="20"/>
  <c r="L229" i="20"/>
  <c r="F229" i="20"/>
  <c r="Y228" i="20"/>
  <c r="T228" i="20"/>
  <c r="N228" i="20"/>
  <c r="I228" i="20"/>
  <c r="D228" i="20"/>
  <c r="V227" i="20"/>
  <c r="Q227" i="20"/>
  <c r="L227" i="20"/>
  <c r="F227" i="20"/>
  <c r="Y226" i="20"/>
  <c r="T226" i="20"/>
  <c r="N226" i="20"/>
  <c r="I226" i="20"/>
  <c r="D226" i="20"/>
  <c r="V225" i="20"/>
  <c r="Q225" i="20"/>
  <c r="L225" i="20"/>
  <c r="F225" i="20"/>
  <c r="Y224" i="20"/>
  <c r="T224" i="20"/>
  <c r="N224" i="20"/>
  <c r="I224" i="20"/>
  <c r="D224" i="20"/>
  <c r="V223" i="20"/>
  <c r="Q223" i="20"/>
  <c r="L223" i="20"/>
  <c r="F223" i="20"/>
  <c r="Y222" i="20"/>
  <c r="T222" i="20"/>
  <c r="N222" i="20"/>
  <c r="I222" i="20"/>
  <c r="D222" i="20"/>
  <c r="V221" i="20"/>
  <c r="Q221" i="20"/>
  <c r="L221" i="20"/>
  <c r="F221" i="20"/>
  <c r="Y220" i="20"/>
  <c r="U220" i="20"/>
  <c r="Q220" i="20"/>
  <c r="M220" i="20"/>
  <c r="I220" i="20"/>
  <c r="E220" i="20"/>
  <c r="Y219" i="20"/>
  <c r="U219" i="20"/>
  <c r="Q219" i="20"/>
  <c r="M219" i="20"/>
  <c r="I219" i="20"/>
  <c r="E219" i="20"/>
  <c r="Y218" i="20"/>
  <c r="U218" i="20"/>
  <c r="Q218" i="20"/>
  <c r="M218" i="20"/>
  <c r="I218" i="20"/>
  <c r="E218" i="20"/>
  <c r="Y217" i="20"/>
  <c r="U217" i="20"/>
  <c r="Q217" i="20"/>
  <c r="M217" i="20"/>
  <c r="I217" i="20"/>
  <c r="E217" i="20"/>
  <c r="Y216" i="20"/>
  <c r="U216" i="20"/>
  <c r="Q216" i="20"/>
  <c r="M216" i="20"/>
  <c r="I216" i="20"/>
  <c r="E216" i="20"/>
  <c r="Y215" i="20"/>
  <c r="U215" i="20"/>
  <c r="Q215" i="20"/>
  <c r="M215" i="20"/>
  <c r="I215" i="20"/>
  <c r="E215" i="20"/>
  <c r="Y214" i="20"/>
  <c r="U214" i="20"/>
  <c r="Q214" i="20"/>
  <c r="M214" i="20"/>
  <c r="I214" i="20"/>
  <c r="E214" i="20"/>
  <c r="Y213" i="20"/>
  <c r="U213" i="20"/>
  <c r="Q213" i="20"/>
  <c r="M213" i="20"/>
  <c r="I213" i="20"/>
  <c r="E213" i="20"/>
  <c r="Y212" i="20"/>
  <c r="U212" i="20"/>
  <c r="Q212" i="20"/>
  <c r="M212" i="20"/>
  <c r="I212" i="20"/>
  <c r="E212" i="20"/>
  <c r="Y211" i="20"/>
  <c r="U211" i="20"/>
  <c r="Q211" i="20"/>
  <c r="M211" i="20"/>
  <c r="I211" i="20"/>
  <c r="E211" i="20"/>
  <c r="Y210" i="20"/>
  <c r="U210" i="20"/>
  <c r="Q210" i="20"/>
  <c r="M210" i="20"/>
  <c r="I210" i="20"/>
  <c r="E210" i="20"/>
  <c r="Y209" i="20"/>
  <c r="U209" i="20"/>
  <c r="Q209" i="20"/>
  <c r="M209" i="20"/>
  <c r="I209" i="20"/>
  <c r="E209" i="20"/>
  <c r="Y208" i="20"/>
  <c r="U208" i="20"/>
  <c r="Q208" i="20"/>
  <c r="M208" i="20"/>
  <c r="I208" i="20"/>
  <c r="E208" i="20"/>
  <c r="Y207" i="20"/>
  <c r="U207" i="20"/>
  <c r="Q207" i="20"/>
  <c r="M207" i="20"/>
  <c r="I207" i="20"/>
  <c r="E207" i="20"/>
  <c r="Y206" i="20"/>
  <c r="U206" i="20"/>
  <c r="Q206" i="20"/>
  <c r="M206" i="20"/>
  <c r="I206" i="20"/>
  <c r="E206" i="20"/>
  <c r="Y205" i="20"/>
  <c r="U205" i="20"/>
  <c r="Q205" i="20"/>
  <c r="M205" i="20"/>
  <c r="I205" i="20"/>
  <c r="E205" i="20"/>
  <c r="Y204" i="20"/>
  <c r="U204" i="20"/>
  <c r="Q204" i="20"/>
  <c r="M204" i="20"/>
  <c r="I204" i="20"/>
  <c r="E204" i="20"/>
  <c r="Y203" i="20"/>
  <c r="U203" i="20"/>
  <c r="Q203" i="20"/>
  <c r="M203" i="20"/>
  <c r="I203" i="20"/>
  <c r="E203" i="20"/>
  <c r="Y202" i="20"/>
  <c r="U202" i="20"/>
  <c r="Q202" i="20"/>
  <c r="M202" i="20"/>
  <c r="I202" i="20"/>
  <c r="E202" i="20"/>
  <c r="Y201" i="20"/>
  <c r="U201" i="20"/>
  <c r="Q201" i="20"/>
  <c r="M201" i="20"/>
  <c r="I201" i="20"/>
  <c r="E201" i="20"/>
  <c r="Y200" i="20"/>
  <c r="U200" i="20"/>
  <c r="Q200" i="20"/>
  <c r="M200" i="20"/>
  <c r="I200" i="20"/>
  <c r="E200" i="20"/>
  <c r="Y199" i="20"/>
  <c r="U199" i="20"/>
  <c r="Q199" i="20"/>
  <c r="M199" i="20"/>
  <c r="I199" i="20"/>
  <c r="E199" i="20"/>
  <c r="Y198" i="20"/>
  <c r="U198" i="20"/>
  <c r="Q198" i="20"/>
  <c r="M198" i="20"/>
  <c r="I198" i="20"/>
  <c r="E198" i="20"/>
  <c r="Y197" i="20"/>
  <c r="U197" i="20"/>
  <c r="Q197" i="20"/>
  <c r="M197" i="20"/>
  <c r="I197" i="20"/>
  <c r="E197" i="20"/>
  <c r="Y196" i="20"/>
  <c r="U196" i="20"/>
  <c r="Q196" i="20"/>
  <c r="M196" i="20"/>
  <c r="I196" i="20"/>
  <c r="E196" i="20"/>
  <c r="Y195" i="20"/>
  <c r="U195" i="20"/>
  <c r="Q195" i="20"/>
  <c r="M195" i="20"/>
  <c r="I195" i="20"/>
  <c r="E195" i="20"/>
  <c r="Y194" i="20"/>
  <c r="U194" i="20"/>
  <c r="Q194" i="20"/>
  <c r="M194" i="20"/>
  <c r="I194" i="20"/>
  <c r="E194" i="20"/>
  <c r="Y193" i="20"/>
  <c r="U193" i="20"/>
  <c r="Q193" i="20"/>
  <c r="M193" i="20"/>
  <c r="I193" i="20"/>
  <c r="E193" i="20"/>
  <c r="Y192" i="20"/>
  <c r="U192" i="20"/>
  <c r="Q192" i="20"/>
  <c r="M192" i="20"/>
  <c r="I192" i="20"/>
  <c r="E192" i="20"/>
  <c r="Y191" i="20"/>
  <c r="U191" i="20"/>
  <c r="Q191" i="20"/>
  <c r="M191" i="20"/>
  <c r="I191" i="20"/>
  <c r="E191" i="20"/>
  <c r="Y190" i="20"/>
  <c r="U190" i="20"/>
  <c r="Q190" i="20"/>
  <c r="M190" i="20"/>
  <c r="I190" i="20"/>
  <c r="E190" i="20"/>
  <c r="Y189" i="20"/>
  <c r="U189" i="20"/>
  <c r="Q189" i="20"/>
  <c r="M189" i="20"/>
  <c r="I189" i="20"/>
  <c r="E189" i="20"/>
  <c r="Y188" i="20"/>
  <c r="U188" i="20"/>
  <c r="S359" i="20"/>
  <c r="T323" i="20"/>
  <c r="X313" i="20"/>
  <c r="U306" i="20"/>
  <c r="E301" i="20"/>
  <c r="U295" i="20"/>
  <c r="T291" i="20"/>
  <c r="G288" i="20"/>
  <c r="Q284" i="20"/>
  <c r="D281" i="20"/>
  <c r="O277" i="20"/>
  <c r="K275" i="20"/>
  <c r="N274" i="20"/>
  <c r="P273" i="20"/>
  <c r="S272" i="20"/>
  <c r="V271" i="20"/>
  <c r="X270" i="20"/>
  <c r="C270" i="20"/>
  <c r="F269" i="20"/>
  <c r="H268" i="20"/>
  <c r="K267" i="20"/>
  <c r="N266" i="20"/>
  <c r="P265" i="20"/>
  <c r="S264" i="20"/>
  <c r="V263" i="20"/>
  <c r="X262" i="20"/>
  <c r="C262" i="20"/>
  <c r="F261" i="20"/>
  <c r="H260" i="20"/>
  <c r="K259" i="20"/>
  <c r="N258" i="20"/>
  <c r="P257" i="20"/>
  <c r="S256" i="20"/>
  <c r="V255" i="20"/>
  <c r="D255" i="20"/>
  <c r="L254" i="20"/>
  <c r="T253" i="20"/>
  <c r="D253" i="20"/>
  <c r="L252" i="20"/>
  <c r="T251" i="20"/>
  <c r="D251" i="20"/>
  <c r="L250" i="20"/>
  <c r="T249" i="20"/>
  <c r="D249" i="20"/>
  <c r="L248" i="20"/>
  <c r="T247" i="20"/>
  <c r="D247" i="20"/>
  <c r="L246" i="20"/>
  <c r="T245" i="20"/>
  <c r="D245" i="20"/>
  <c r="L244" i="20"/>
  <c r="T243" i="20"/>
  <c r="D243" i="20"/>
  <c r="L242" i="20"/>
  <c r="T241" i="20"/>
  <c r="N241" i="20"/>
  <c r="I241" i="20"/>
  <c r="D241" i="20"/>
  <c r="V240" i="20"/>
  <c r="Q240" i="20"/>
  <c r="L240" i="20"/>
  <c r="F240" i="20"/>
  <c r="Y239" i="20"/>
  <c r="T239" i="20"/>
  <c r="N239" i="20"/>
  <c r="I239" i="20"/>
  <c r="D239" i="20"/>
  <c r="V238" i="20"/>
  <c r="Q238" i="20"/>
  <c r="L238" i="20"/>
  <c r="F238" i="20"/>
  <c r="Y237" i="20"/>
  <c r="T237" i="20"/>
  <c r="N237" i="20"/>
  <c r="I237" i="20"/>
  <c r="D237" i="20"/>
  <c r="V236" i="20"/>
  <c r="Q236" i="20"/>
  <c r="L236" i="20"/>
  <c r="F236" i="20"/>
  <c r="Y235" i="20"/>
  <c r="T235" i="20"/>
  <c r="N235" i="20"/>
  <c r="I235" i="20"/>
  <c r="D235" i="20"/>
  <c r="V234" i="20"/>
  <c r="Q234" i="20"/>
  <c r="L234" i="20"/>
  <c r="F234" i="20"/>
  <c r="Y233" i="20"/>
  <c r="T233" i="20"/>
  <c r="N233" i="20"/>
  <c r="I233" i="20"/>
  <c r="D233" i="20"/>
  <c r="V232" i="20"/>
  <c r="Q232" i="20"/>
  <c r="L232" i="20"/>
  <c r="F232" i="20"/>
  <c r="Y231" i="20"/>
  <c r="T231" i="20"/>
  <c r="N231" i="20"/>
  <c r="I231" i="20"/>
  <c r="D231" i="20"/>
  <c r="V230" i="20"/>
  <c r="Q230" i="20"/>
  <c r="L230" i="20"/>
  <c r="F230" i="20"/>
  <c r="Y229" i="20"/>
  <c r="T229" i="20"/>
  <c r="N229" i="20"/>
  <c r="I229" i="20"/>
  <c r="D229" i="20"/>
  <c r="V228" i="20"/>
  <c r="Q228" i="20"/>
  <c r="L228" i="20"/>
  <c r="F228" i="20"/>
  <c r="Y227" i="20"/>
  <c r="T227" i="20"/>
  <c r="N227" i="20"/>
  <c r="I227" i="20"/>
  <c r="D227" i="20"/>
  <c r="V226" i="20"/>
  <c r="Q226" i="20"/>
  <c r="L226" i="20"/>
  <c r="F226" i="20"/>
  <c r="Y225" i="20"/>
  <c r="T225" i="20"/>
  <c r="N225" i="20"/>
  <c r="I225" i="20"/>
  <c r="D225" i="20"/>
  <c r="V224" i="20"/>
  <c r="Q224" i="20"/>
  <c r="L224" i="20"/>
  <c r="F224" i="20"/>
  <c r="Y223" i="20"/>
  <c r="T223" i="20"/>
  <c r="N223" i="20"/>
  <c r="I223" i="20"/>
  <c r="D223" i="20"/>
  <c r="V222" i="20"/>
  <c r="Q222" i="20"/>
  <c r="L222" i="20"/>
  <c r="F222" i="20"/>
  <c r="Y221" i="20"/>
  <c r="T221" i="20"/>
  <c r="N221" i="20"/>
  <c r="I221" i="20"/>
  <c r="D221" i="20"/>
  <c r="W220" i="20"/>
  <c r="S220" i="20"/>
  <c r="O220" i="20"/>
  <c r="K220" i="20"/>
  <c r="G220" i="20"/>
  <c r="C220" i="20"/>
  <c r="W219" i="20"/>
  <c r="S219" i="20"/>
  <c r="O219" i="20"/>
  <c r="K219" i="20"/>
  <c r="G219" i="20"/>
  <c r="C219" i="20"/>
  <c r="W218" i="20"/>
  <c r="S218" i="20"/>
  <c r="O218" i="20"/>
  <c r="K218" i="20"/>
  <c r="G218" i="20"/>
  <c r="C218" i="20"/>
  <c r="W217" i="20"/>
  <c r="S217" i="20"/>
  <c r="O217" i="20"/>
  <c r="K217" i="20"/>
  <c r="G217" i="20"/>
  <c r="C217" i="20"/>
  <c r="W216" i="20"/>
  <c r="S216" i="20"/>
  <c r="O216" i="20"/>
  <c r="K216" i="20"/>
  <c r="G216" i="20"/>
  <c r="C216" i="20"/>
  <c r="W215" i="20"/>
  <c r="S215" i="20"/>
  <c r="O215" i="20"/>
  <c r="K215" i="20"/>
  <c r="G215" i="20"/>
  <c r="C215" i="20"/>
  <c r="W214" i="20"/>
  <c r="S214" i="20"/>
  <c r="O214" i="20"/>
  <c r="K214" i="20"/>
  <c r="G214" i="20"/>
  <c r="C214" i="20"/>
  <c r="W213" i="20"/>
  <c r="S213" i="20"/>
  <c r="O213" i="20"/>
  <c r="K213" i="20"/>
  <c r="G213" i="20"/>
  <c r="C213" i="20"/>
  <c r="W212" i="20"/>
  <c r="S212" i="20"/>
  <c r="O212" i="20"/>
  <c r="K212" i="20"/>
  <c r="G212" i="20"/>
  <c r="C212" i="20"/>
  <c r="W211" i="20"/>
  <c r="S211" i="20"/>
  <c r="O211" i="20"/>
  <c r="K211" i="20"/>
  <c r="G211" i="20"/>
  <c r="C211" i="20"/>
  <c r="W210" i="20"/>
  <c r="S210" i="20"/>
  <c r="O210" i="20"/>
  <c r="K210" i="20"/>
  <c r="G210" i="20"/>
  <c r="C210" i="20"/>
  <c r="W209" i="20"/>
  <c r="S209" i="20"/>
  <c r="O209" i="20"/>
  <c r="K209" i="20"/>
  <c r="G209" i="20"/>
  <c r="C209" i="20"/>
  <c r="W208" i="20"/>
  <c r="S208" i="20"/>
  <c r="O208" i="20"/>
  <c r="K208" i="20"/>
  <c r="G208" i="20"/>
  <c r="C208" i="20"/>
  <c r="W207" i="20"/>
  <c r="S207" i="20"/>
  <c r="O207" i="20"/>
  <c r="K207" i="20"/>
  <c r="G207" i="20"/>
  <c r="C207" i="20"/>
  <c r="W206" i="20"/>
  <c r="S206" i="20"/>
  <c r="O206" i="20"/>
  <c r="K206" i="20"/>
  <c r="G206" i="20"/>
  <c r="C206" i="20"/>
  <c r="W205" i="20"/>
  <c r="S205" i="20"/>
  <c r="O205" i="20"/>
  <c r="K205" i="20"/>
  <c r="G205" i="20"/>
  <c r="C205" i="20"/>
  <c r="W204" i="20"/>
  <c r="S204" i="20"/>
  <c r="O204" i="20"/>
  <c r="K204" i="20"/>
  <c r="G204" i="20"/>
  <c r="C204" i="20"/>
  <c r="W203" i="20"/>
  <c r="S203" i="20"/>
  <c r="O203" i="20"/>
  <c r="K203" i="20"/>
  <c r="G203" i="20"/>
  <c r="C203" i="20"/>
  <c r="W202" i="20"/>
  <c r="S202" i="20"/>
  <c r="O202" i="20"/>
  <c r="K202" i="20"/>
  <c r="G202" i="20"/>
  <c r="C202" i="20"/>
  <c r="W201" i="20"/>
  <c r="S201" i="20"/>
  <c r="O201" i="20"/>
  <c r="K201" i="20"/>
  <c r="G201" i="20"/>
  <c r="C201" i="20"/>
  <c r="W200" i="20"/>
  <c r="S200" i="20"/>
  <c r="O200" i="20"/>
  <c r="K200" i="20"/>
  <c r="G200" i="20"/>
  <c r="C200" i="20"/>
  <c r="W199" i="20"/>
  <c r="S199" i="20"/>
  <c r="O199" i="20"/>
  <c r="K199" i="20"/>
  <c r="G199" i="20"/>
  <c r="C199" i="20"/>
  <c r="W198" i="20"/>
  <c r="S198" i="20"/>
  <c r="O198" i="20"/>
  <c r="D339" i="20"/>
  <c r="D321" i="20"/>
  <c r="E312" i="20"/>
  <c r="E305" i="20"/>
  <c r="U299" i="20"/>
  <c r="M294" i="20"/>
  <c r="W290" i="20"/>
  <c r="I287" i="20"/>
  <c r="T283" i="20"/>
  <c r="G280" i="20"/>
  <c r="Q276" i="20"/>
  <c r="F275" i="20"/>
  <c r="H274" i="20"/>
  <c r="K273" i="20"/>
  <c r="N272" i="20"/>
  <c r="P271" i="20"/>
  <c r="S270" i="20"/>
  <c r="V269" i="20"/>
  <c r="X268" i="20"/>
  <c r="C268" i="20"/>
  <c r="F267" i="20"/>
  <c r="H266" i="20"/>
  <c r="K265" i="20"/>
  <c r="N264" i="20"/>
  <c r="P263" i="20"/>
  <c r="S262" i="20"/>
  <c r="V261" i="20"/>
  <c r="X260" i="20"/>
  <c r="C260" i="20"/>
  <c r="F259" i="20"/>
  <c r="H258" i="20"/>
  <c r="K257" i="20"/>
  <c r="N256" i="20"/>
  <c r="P255" i="20"/>
  <c r="X254" i="20"/>
  <c r="H254" i="20"/>
  <c r="P253" i="20"/>
  <c r="X252" i="20"/>
  <c r="H252" i="20"/>
  <c r="P251" i="20"/>
  <c r="X250" i="20"/>
  <c r="H250" i="20"/>
  <c r="P249" i="20"/>
  <c r="X248" i="20"/>
  <c r="H248" i="20"/>
  <c r="P247" i="20"/>
  <c r="X246" i="20"/>
  <c r="H246" i="20"/>
  <c r="P245" i="20"/>
  <c r="X244" i="20"/>
  <c r="H244" i="20"/>
  <c r="P243" i="20"/>
  <c r="X242" i="20"/>
  <c r="H242" i="20"/>
  <c r="R241" i="20"/>
  <c r="M241" i="20"/>
  <c r="H241" i="20"/>
  <c r="B241" i="20"/>
  <c r="U240" i="20"/>
  <c r="P240" i="20"/>
  <c r="J240" i="20"/>
  <c r="E240" i="20"/>
  <c r="X239" i="20"/>
  <c r="R239" i="20"/>
  <c r="M239" i="20"/>
  <c r="H239" i="20"/>
  <c r="B239" i="20"/>
  <c r="U238" i="20"/>
  <c r="P238" i="20"/>
  <c r="J238" i="20"/>
  <c r="E238" i="20"/>
  <c r="X237" i="20"/>
  <c r="R237" i="20"/>
  <c r="M237" i="20"/>
  <c r="H237" i="20"/>
  <c r="B237" i="20"/>
  <c r="U236" i="20"/>
  <c r="P236" i="20"/>
  <c r="J236" i="20"/>
  <c r="E236" i="20"/>
  <c r="X235" i="20"/>
  <c r="R235" i="20"/>
  <c r="M235" i="20"/>
  <c r="H235" i="20"/>
  <c r="B235" i="20"/>
  <c r="U234" i="20"/>
  <c r="P234" i="20"/>
  <c r="J234" i="20"/>
  <c r="E234" i="20"/>
  <c r="X233" i="20"/>
  <c r="R233" i="20"/>
  <c r="M233" i="20"/>
  <c r="H233" i="20"/>
  <c r="B233" i="20"/>
  <c r="U232" i="20"/>
  <c r="P232" i="20"/>
  <c r="J232" i="20"/>
  <c r="E232" i="20"/>
  <c r="X231" i="20"/>
  <c r="R231" i="20"/>
  <c r="M231" i="20"/>
  <c r="H231" i="20"/>
  <c r="B231" i="20"/>
  <c r="U230" i="20"/>
  <c r="P230" i="20"/>
  <c r="J230" i="20"/>
  <c r="E230" i="20"/>
  <c r="X229" i="20"/>
  <c r="R229" i="20"/>
  <c r="M229" i="20"/>
  <c r="H229" i="20"/>
  <c r="B229" i="20"/>
  <c r="U228" i="20"/>
  <c r="P228" i="20"/>
  <c r="J228" i="20"/>
  <c r="E228" i="20"/>
  <c r="X227" i="20"/>
  <c r="R227" i="20"/>
  <c r="M227" i="20"/>
  <c r="H227" i="20"/>
  <c r="B227" i="20"/>
  <c r="U226" i="20"/>
  <c r="P226" i="20"/>
  <c r="J226" i="20"/>
  <c r="E226" i="20"/>
  <c r="X225" i="20"/>
  <c r="R225" i="20"/>
  <c r="M225" i="20"/>
  <c r="H225" i="20"/>
  <c r="B225" i="20"/>
  <c r="U224" i="20"/>
  <c r="P224" i="20"/>
  <c r="J224" i="20"/>
  <c r="E224" i="20"/>
  <c r="X223" i="20"/>
  <c r="R223" i="20"/>
  <c r="M223" i="20"/>
  <c r="H223" i="20"/>
  <c r="B223" i="20"/>
  <c r="U222" i="20"/>
  <c r="P222" i="20"/>
  <c r="J222" i="20"/>
  <c r="E222" i="20"/>
  <c r="X221" i="20"/>
  <c r="R221" i="20"/>
  <c r="M221" i="20"/>
  <c r="H221" i="20"/>
  <c r="B221" i="20"/>
  <c r="V220" i="20"/>
  <c r="R220" i="20"/>
  <c r="N220" i="20"/>
  <c r="J220" i="20"/>
  <c r="F220" i="20"/>
  <c r="B220" i="20"/>
  <c r="V219" i="20"/>
  <c r="R219" i="20"/>
  <c r="N219" i="20"/>
  <c r="J219" i="20"/>
  <c r="F219" i="20"/>
  <c r="B219" i="20"/>
  <c r="V218" i="20"/>
  <c r="R218" i="20"/>
  <c r="N218" i="20"/>
  <c r="J218" i="20"/>
  <c r="F218" i="20"/>
  <c r="B218" i="20"/>
  <c r="V217" i="20"/>
  <c r="R217" i="20"/>
  <c r="N217" i="20"/>
  <c r="J217" i="20"/>
  <c r="F217" i="20"/>
  <c r="B217" i="20"/>
  <c r="V216" i="20"/>
  <c r="R216" i="20"/>
  <c r="N216" i="20"/>
  <c r="J216" i="20"/>
  <c r="F216" i="20"/>
  <c r="B216" i="20"/>
  <c r="V215" i="20"/>
  <c r="R215" i="20"/>
  <c r="N215" i="20"/>
  <c r="J215" i="20"/>
  <c r="F215" i="20"/>
  <c r="B215" i="20"/>
  <c r="V214" i="20"/>
  <c r="R214" i="20"/>
  <c r="N214" i="20"/>
  <c r="J214" i="20"/>
  <c r="F214" i="20"/>
  <c r="B214" i="20"/>
  <c r="V213" i="20"/>
  <c r="R213" i="20"/>
  <c r="N213" i="20"/>
  <c r="J213" i="20"/>
  <c r="F213" i="20"/>
  <c r="B213" i="20"/>
  <c r="V212" i="20"/>
  <c r="R212" i="20"/>
  <c r="N212" i="20"/>
  <c r="J212" i="20"/>
  <c r="F212" i="20"/>
  <c r="B212" i="20"/>
  <c r="V211" i="20"/>
  <c r="R211" i="20"/>
  <c r="N211" i="20"/>
  <c r="J211" i="20"/>
  <c r="F211" i="20"/>
  <c r="B211" i="20"/>
  <c r="V210" i="20"/>
  <c r="R210" i="20"/>
  <c r="N210" i="20"/>
  <c r="J210" i="20"/>
  <c r="F210" i="20"/>
  <c r="B210" i="20"/>
  <c r="V209" i="20"/>
  <c r="R209" i="20"/>
  <c r="N209" i="20"/>
  <c r="J209" i="20"/>
  <c r="F209" i="20"/>
  <c r="B209" i="20"/>
  <c r="V208" i="20"/>
  <c r="R208" i="20"/>
  <c r="N208" i="20"/>
  <c r="J208" i="20"/>
  <c r="F208" i="20"/>
  <c r="B208" i="20"/>
  <c r="V207" i="20"/>
  <c r="R207" i="20"/>
  <c r="N207" i="20"/>
  <c r="J207" i="20"/>
  <c r="F207" i="20"/>
  <c r="B207" i="20"/>
  <c r="V206" i="20"/>
  <c r="R206" i="20"/>
  <c r="N206" i="20"/>
  <c r="J206" i="20"/>
  <c r="F206" i="20"/>
  <c r="B206" i="20"/>
  <c r="V205" i="20"/>
  <c r="R205" i="20"/>
  <c r="N205" i="20"/>
  <c r="J205" i="20"/>
  <c r="F205" i="20"/>
  <c r="B205" i="20"/>
  <c r="V204" i="20"/>
  <c r="R204" i="20"/>
  <c r="N204" i="20"/>
  <c r="J204" i="20"/>
  <c r="F204" i="20"/>
  <c r="B204" i="20"/>
  <c r="V203" i="20"/>
  <c r="R203" i="20"/>
  <c r="N203" i="20"/>
  <c r="J203" i="20"/>
  <c r="F203" i="20"/>
  <c r="B203" i="20"/>
  <c r="V202" i="20"/>
  <c r="R202" i="20"/>
  <c r="N202" i="20"/>
  <c r="J202" i="20"/>
  <c r="F202" i="20"/>
  <c r="B202" i="20"/>
  <c r="V201" i="20"/>
  <c r="R201" i="20"/>
  <c r="N201" i="20"/>
  <c r="J201" i="20"/>
  <c r="F201" i="20"/>
  <c r="B201" i="20"/>
  <c r="V200" i="20"/>
  <c r="R200" i="20"/>
  <c r="N200" i="20"/>
  <c r="J200" i="20"/>
  <c r="F200" i="20"/>
  <c r="B200" i="20"/>
  <c r="V199" i="20"/>
  <c r="R199" i="20"/>
  <c r="N199" i="20"/>
  <c r="J199" i="20"/>
  <c r="F199" i="20"/>
  <c r="B199" i="20"/>
  <c r="V198" i="20"/>
  <c r="R198" i="20"/>
  <c r="N198" i="20"/>
  <c r="J198" i="20"/>
  <c r="F198" i="20"/>
  <c r="B198" i="20"/>
  <c r="V197" i="20"/>
  <c r="R197" i="20"/>
  <c r="N197" i="20"/>
  <c r="J197" i="20"/>
  <c r="F197" i="20"/>
  <c r="B197" i="20"/>
  <c r="V196" i="20"/>
  <c r="R196" i="20"/>
  <c r="N196" i="20"/>
  <c r="J196" i="20"/>
  <c r="F196" i="20"/>
  <c r="B196" i="20"/>
  <c r="V195" i="20"/>
  <c r="R195" i="20"/>
  <c r="N195" i="20"/>
  <c r="J195" i="20"/>
  <c r="F195" i="20"/>
  <c r="B195" i="20"/>
  <c r="V194" i="20"/>
  <c r="R194" i="20"/>
  <c r="N194" i="20"/>
  <c r="J194" i="20"/>
  <c r="F194" i="20"/>
  <c r="B194" i="20"/>
  <c r="V193" i="20"/>
  <c r="R193" i="20"/>
  <c r="N193" i="20"/>
  <c r="J193" i="20"/>
  <c r="F193" i="20"/>
  <c r="B193" i="20"/>
  <c r="V192" i="20"/>
  <c r="R192" i="20"/>
  <c r="N192" i="20"/>
  <c r="J192" i="20"/>
  <c r="F192" i="20"/>
  <c r="B192" i="20"/>
  <c r="V191" i="20"/>
  <c r="R191" i="20"/>
  <c r="N191" i="20"/>
  <c r="J191" i="20"/>
  <c r="F191" i="20"/>
  <c r="B191" i="20"/>
  <c r="V190" i="20"/>
  <c r="R190" i="20"/>
  <c r="N190" i="20"/>
  <c r="J190" i="20"/>
  <c r="F190" i="20"/>
  <c r="B190" i="20"/>
  <c r="V189" i="20"/>
  <c r="R189" i="20"/>
  <c r="N189" i="20"/>
  <c r="J189" i="20"/>
  <c r="F189" i="20"/>
  <c r="B189" i="20"/>
  <c r="V188" i="20"/>
  <c r="R188" i="20"/>
  <c r="N188" i="20"/>
  <c r="J188" i="20"/>
  <c r="F188" i="20"/>
  <c r="B188" i="20"/>
  <c r="V187" i="20"/>
  <c r="R187" i="20"/>
  <c r="N187" i="20"/>
  <c r="J187" i="20"/>
  <c r="F187" i="20"/>
  <c r="B187" i="20"/>
  <c r="V186" i="20"/>
  <c r="R186" i="20"/>
  <c r="N186" i="20"/>
  <c r="J186" i="20"/>
  <c r="F186" i="20"/>
  <c r="B186" i="20"/>
  <c r="V185" i="20"/>
  <c r="R185" i="20"/>
  <c r="N185" i="20"/>
  <c r="J185" i="20"/>
  <c r="F185" i="20"/>
  <c r="B185" i="20"/>
  <c r="V184" i="20"/>
  <c r="R184" i="20"/>
  <c r="N184" i="20"/>
  <c r="J184" i="20"/>
  <c r="F184" i="20"/>
  <c r="B184" i="20"/>
  <c r="V183" i="20"/>
  <c r="R183" i="20"/>
  <c r="N183" i="20"/>
  <c r="J183" i="20"/>
  <c r="F183" i="20"/>
  <c r="B183" i="20"/>
  <c r="V182" i="20"/>
  <c r="R182" i="20"/>
  <c r="N182" i="20"/>
  <c r="J182" i="20"/>
  <c r="F182" i="20"/>
  <c r="B182" i="20"/>
  <c r="V181" i="20"/>
  <c r="R181" i="20"/>
  <c r="N181" i="20"/>
  <c r="J181" i="20"/>
  <c r="F181" i="20"/>
  <c r="B181" i="20"/>
  <c r="V180" i="20"/>
  <c r="R180" i="20"/>
  <c r="N180" i="20"/>
  <c r="J180" i="20"/>
  <c r="F180" i="20"/>
  <c r="B180" i="20"/>
  <c r="V179" i="20"/>
  <c r="R179" i="20"/>
  <c r="N179" i="20"/>
  <c r="J179" i="20"/>
  <c r="F179" i="20"/>
  <c r="B179" i="20"/>
  <c r="V178" i="20"/>
  <c r="R178" i="20"/>
  <c r="N178" i="20"/>
  <c r="J178" i="20"/>
  <c r="F178" i="20"/>
  <c r="B178" i="20"/>
  <c r="V177" i="20"/>
  <c r="R177" i="20"/>
  <c r="N177" i="20"/>
  <c r="J177" i="20"/>
  <c r="F177" i="20"/>
  <c r="B177" i="20"/>
  <c r="V176" i="20"/>
  <c r="R176" i="20"/>
  <c r="N176" i="20"/>
  <c r="J176" i="20"/>
  <c r="F176" i="20"/>
  <c r="B176" i="20"/>
  <c r="V175" i="20"/>
  <c r="R175" i="20"/>
  <c r="N175" i="20"/>
  <c r="J175" i="20"/>
  <c r="F175" i="20"/>
  <c r="B175" i="20"/>
  <c r="V174" i="20"/>
  <c r="R174" i="20"/>
  <c r="N174" i="20"/>
  <c r="J174" i="20"/>
  <c r="F174" i="20"/>
  <c r="B174" i="20"/>
  <c r="V173" i="20"/>
  <c r="R173" i="20"/>
  <c r="P308" i="20"/>
  <c r="D289" i="20"/>
  <c r="S275" i="20"/>
  <c r="C272" i="20"/>
  <c r="N268" i="20"/>
  <c r="X264" i="20"/>
  <c r="K261" i="20"/>
  <c r="V257" i="20"/>
  <c r="P254" i="20"/>
  <c r="X251" i="20"/>
  <c r="H249" i="20"/>
  <c r="P246" i="20"/>
  <c r="X243" i="20"/>
  <c r="P241" i="20"/>
  <c r="R240" i="20"/>
  <c r="U239" i="20"/>
  <c r="X238" i="20"/>
  <c r="B238" i="20"/>
  <c r="E237" i="20"/>
  <c r="H236" i="20"/>
  <c r="J235" i="20"/>
  <c r="M234" i="20"/>
  <c r="P233" i="20"/>
  <c r="R232" i="20"/>
  <c r="U231" i="20"/>
  <c r="X230" i="20"/>
  <c r="B230" i="20"/>
  <c r="E229" i="20"/>
  <c r="H228" i="20"/>
  <c r="J227" i="20"/>
  <c r="M226" i="20"/>
  <c r="P225" i="20"/>
  <c r="R224" i="20"/>
  <c r="U223" i="20"/>
  <c r="X222" i="20"/>
  <c r="B222" i="20"/>
  <c r="E221" i="20"/>
  <c r="L220" i="20"/>
  <c r="T219" i="20"/>
  <c r="D219" i="20"/>
  <c r="L218" i="20"/>
  <c r="T217" i="20"/>
  <c r="D217" i="20"/>
  <c r="L216" i="20"/>
  <c r="T215" i="20"/>
  <c r="D215" i="20"/>
  <c r="L214" i="20"/>
  <c r="T213" i="20"/>
  <c r="D213" i="20"/>
  <c r="L212" i="20"/>
  <c r="T211" i="20"/>
  <c r="D211" i="20"/>
  <c r="L210" i="20"/>
  <c r="T209" i="20"/>
  <c r="D209" i="20"/>
  <c r="L208" i="20"/>
  <c r="T207" i="20"/>
  <c r="D207" i="20"/>
  <c r="L206" i="20"/>
  <c r="T205" i="20"/>
  <c r="D205" i="20"/>
  <c r="L204" i="20"/>
  <c r="T203" i="20"/>
  <c r="D203" i="20"/>
  <c r="L202" i="20"/>
  <c r="T201" i="20"/>
  <c r="D201" i="20"/>
  <c r="L200" i="20"/>
  <c r="T199" i="20"/>
  <c r="D199" i="20"/>
  <c r="L198" i="20"/>
  <c r="D198" i="20"/>
  <c r="T197" i="20"/>
  <c r="L197" i="20"/>
  <c r="D197" i="20"/>
  <c r="T196" i="20"/>
  <c r="L196" i="20"/>
  <c r="D196" i="20"/>
  <c r="T195" i="20"/>
  <c r="L195" i="20"/>
  <c r="D195" i="20"/>
  <c r="T194" i="20"/>
  <c r="L194" i="20"/>
  <c r="D194" i="20"/>
  <c r="T193" i="20"/>
  <c r="L193" i="20"/>
  <c r="D193" i="20"/>
  <c r="T192" i="20"/>
  <c r="L192" i="20"/>
  <c r="D192" i="20"/>
  <c r="T191" i="20"/>
  <c r="L191" i="20"/>
  <c r="D191" i="20"/>
  <c r="T190" i="20"/>
  <c r="L190" i="20"/>
  <c r="D190" i="20"/>
  <c r="T189" i="20"/>
  <c r="L189" i="20"/>
  <c r="D189" i="20"/>
  <c r="T188" i="20"/>
  <c r="O188" i="20"/>
  <c r="I188" i="20"/>
  <c r="D188" i="20"/>
  <c r="W187" i="20"/>
  <c r="Q187" i="20"/>
  <c r="L187" i="20"/>
  <c r="G187" i="20"/>
  <c r="Y186" i="20"/>
  <c r="T186" i="20"/>
  <c r="O186" i="20"/>
  <c r="I186" i="20"/>
  <c r="D186" i="20"/>
  <c r="W185" i="20"/>
  <c r="Q185" i="20"/>
  <c r="L185" i="20"/>
  <c r="G185" i="20"/>
  <c r="Y184" i="20"/>
  <c r="T184" i="20"/>
  <c r="O184" i="20"/>
  <c r="I184" i="20"/>
  <c r="D184" i="20"/>
  <c r="W183" i="20"/>
  <c r="Q183" i="20"/>
  <c r="L183" i="20"/>
  <c r="G183" i="20"/>
  <c r="Y182" i="20"/>
  <c r="T182" i="20"/>
  <c r="O182" i="20"/>
  <c r="I182" i="20"/>
  <c r="D182" i="20"/>
  <c r="W181" i="20"/>
  <c r="Q181" i="20"/>
  <c r="L181" i="20"/>
  <c r="G181" i="20"/>
  <c r="Y180" i="20"/>
  <c r="T180" i="20"/>
  <c r="O180" i="20"/>
  <c r="I180" i="20"/>
  <c r="D180" i="20"/>
  <c r="W179" i="20"/>
  <c r="Q179" i="20"/>
  <c r="L179" i="20"/>
  <c r="G179" i="20"/>
  <c r="Y178" i="20"/>
  <c r="T178" i="20"/>
  <c r="O178" i="20"/>
  <c r="I178" i="20"/>
  <c r="D178" i="20"/>
  <c r="W177" i="20"/>
  <c r="Q177" i="20"/>
  <c r="L177" i="20"/>
  <c r="G177" i="20"/>
  <c r="Y176" i="20"/>
  <c r="T176" i="20"/>
  <c r="O176" i="20"/>
  <c r="I176" i="20"/>
  <c r="D176" i="20"/>
  <c r="W175" i="20"/>
  <c r="Q175" i="20"/>
  <c r="L175" i="20"/>
  <c r="G175" i="20"/>
  <c r="Y174" i="20"/>
  <c r="T174" i="20"/>
  <c r="O174" i="20"/>
  <c r="I174" i="20"/>
  <c r="D174" i="20"/>
  <c r="W173" i="20"/>
  <c r="Q173" i="20"/>
  <c r="M173" i="20"/>
  <c r="I173" i="20"/>
  <c r="E173" i="20"/>
  <c r="Y172" i="20"/>
  <c r="U172" i="20"/>
  <c r="Q172" i="20"/>
  <c r="M172" i="20"/>
  <c r="I172" i="20"/>
  <c r="E172" i="20"/>
  <c r="Y171" i="20"/>
  <c r="U171" i="20"/>
  <c r="Q171" i="20"/>
  <c r="M171" i="20"/>
  <c r="I171" i="20"/>
  <c r="E171" i="20"/>
  <c r="Y170" i="20"/>
  <c r="U170" i="20"/>
  <c r="Q170" i="20"/>
  <c r="M170" i="20"/>
  <c r="I170" i="20"/>
  <c r="E170" i="20"/>
  <c r="Y169" i="20"/>
  <c r="U169" i="20"/>
  <c r="Q169" i="20"/>
  <c r="M169" i="20"/>
  <c r="I169" i="20"/>
  <c r="E169" i="20"/>
  <c r="Y168" i="20"/>
  <c r="U168" i="20"/>
  <c r="Q168" i="20"/>
  <c r="M168" i="20"/>
  <c r="I168" i="20"/>
  <c r="E168" i="20"/>
  <c r="Y167" i="20"/>
  <c r="U167" i="20"/>
  <c r="Q167" i="20"/>
  <c r="M167" i="20"/>
  <c r="I167" i="20"/>
  <c r="E167" i="20"/>
  <c r="Y166" i="20"/>
  <c r="U166" i="20"/>
  <c r="Q166" i="20"/>
  <c r="M166" i="20"/>
  <c r="I166" i="20"/>
  <c r="E166" i="20"/>
  <c r="Y165" i="20"/>
  <c r="U165" i="20"/>
  <c r="Q165" i="20"/>
  <c r="M165" i="20"/>
  <c r="I165" i="20"/>
  <c r="E165" i="20"/>
  <c r="Y164" i="20"/>
  <c r="U164" i="20"/>
  <c r="Q164" i="20"/>
  <c r="M164" i="20"/>
  <c r="I164" i="20"/>
  <c r="E164" i="20"/>
  <c r="Y163" i="20"/>
  <c r="U163" i="20"/>
  <c r="Q163" i="20"/>
  <c r="M163" i="20"/>
  <c r="I163" i="20"/>
  <c r="E163" i="20"/>
  <c r="Y162" i="20"/>
  <c r="U162" i="20"/>
  <c r="Q162" i="20"/>
  <c r="M162" i="20"/>
  <c r="I162" i="20"/>
  <c r="E162" i="20"/>
  <c r="Y161" i="20"/>
  <c r="U161" i="20"/>
  <c r="Q161" i="20"/>
  <c r="M161" i="20"/>
  <c r="I161" i="20"/>
  <c r="E161" i="20"/>
  <c r="Y160" i="20"/>
  <c r="U160" i="20"/>
  <c r="Q160" i="20"/>
  <c r="M160" i="20"/>
  <c r="I160" i="20"/>
  <c r="E160" i="20"/>
  <c r="Y159" i="20"/>
  <c r="U159" i="20"/>
  <c r="Q159" i="20"/>
  <c r="M159" i="20"/>
  <c r="I159" i="20"/>
  <c r="E159" i="20"/>
  <c r="Y158" i="20"/>
  <c r="U158" i="20"/>
  <c r="Q158" i="20"/>
  <c r="M158" i="20"/>
  <c r="I158" i="20"/>
  <c r="E158" i="20"/>
  <c r="Y157" i="20"/>
  <c r="U157" i="20"/>
  <c r="Q157" i="20"/>
  <c r="M157" i="20"/>
  <c r="I157" i="20"/>
  <c r="E157" i="20"/>
  <c r="Y156" i="20"/>
  <c r="U156" i="20"/>
  <c r="Q156" i="20"/>
  <c r="M156" i="20"/>
  <c r="I156" i="20"/>
  <c r="E156" i="20"/>
  <c r="Y155" i="20"/>
  <c r="U155" i="20"/>
  <c r="Q155" i="20"/>
  <c r="M155" i="20"/>
  <c r="I155" i="20"/>
  <c r="E155" i="20"/>
  <c r="Y154" i="20"/>
  <c r="U154" i="20"/>
  <c r="Q154" i="20"/>
  <c r="M154" i="20"/>
  <c r="I154" i="20"/>
  <c r="E154" i="20"/>
  <c r="Y153" i="20"/>
  <c r="U153" i="20"/>
  <c r="Q153" i="20"/>
  <c r="M153" i="20"/>
  <c r="I153" i="20"/>
  <c r="E153" i="20"/>
  <c r="Y152" i="20"/>
  <c r="U152" i="20"/>
  <c r="Q152" i="20"/>
  <c r="M152" i="20"/>
  <c r="I152" i="20"/>
  <c r="E152" i="20"/>
  <c r="Y151" i="20"/>
  <c r="U151" i="20"/>
  <c r="Q151" i="20"/>
  <c r="M151" i="20"/>
  <c r="I151" i="20"/>
  <c r="E151" i="20"/>
  <c r="Y150" i="20"/>
  <c r="U150" i="20"/>
  <c r="Q150" i="20"/>
  <c r="M150" i="20"/>
  <c r="I150" i="20"/>
  <c r="E150" i="20"/>
  <c r="Y149" i="20"/>
  <c r="U149" i="20"/>
  <c r="Q149" i="20"/>
  <c r="M149" i="20"/>
  <c r="I149" i="20"/>
  <c r="E149" i="20"/>
  <c r="Y148" i="20"/>
  <c r="U148" i="20"/>
  <c r="Q148" i="20"/>
  <c r="M148" i="20"/>
  <c r="I148" i="20"/>
  <c r="E148" i="20"/>
  <c r="Y147" i="20"/>
  <c r="U147" i="20"/>
  <c r="Q147" i="20"/>
  <c r="M147" i="20"/>
  <c r="I147" i="20"/>
  <c r="E147" i="20"/>
  <c r="Y146" i="20"/>
  <c r="U146" i="20"/>
  <c r="Q146" i="20"/>
  <c r="M146" i="20"/>
  <c r="I146" i="20"/>
  <c r="E146" i="20"/>
  <c r="Y145" i="20"/>
  <c r="U145" i="20"/>
  <c r="Q145" i="20"/>
  <c r="M145" i="20"/>
  <c r="I145" i="20"/>
  <c r="E145" i="20"/>
  <c r="Y144" i="20"/>
  <c r="U144" i="20"/>
  <c r="Q144" i="20"/>
  <c r="M302" i="20"/>
  <c r="O285" i="20"/>
  <c r="S274" i="20"/>
  <c r="F271" i="20"/>
  <c r="P267" i="20"/>
  <c r="C264" i="20"/>
  <c r="N260" i="20"/>
  <c r="X256" i="20"/>
  <c r="X253" i="20"/>
  <c r="H251" i="20"/>
  <c r="P248" i="20"/>
  <c r="X245" i="20"/>
  <c r="H243" i="20"/>
  <c r="J241" i="20"/>
  <c r="M240" i="20"/>
  <c r="P239" i="20"/>
  <c r="R238" i="20"/>
  <c r="U237" i="20"/>
  <c r="X236" i="20"/>
  <c r="B236" i="20"/>
  <c r="E235" i="20"/>
  <c r="H234" i="20"/>
  <c r="J233" i="20"/>
  <c r="M232" i="20"/>
  <c r="P231" i="20"/>
  <c r="R230" i="20"/>
  <c r="U229" i="20"/>
  <c r="X228" i="20"/>
  <c r="B228" i="20"/>
  <c r="E227" i="20"/>
  <c r="H226" i="20"/>
  <c r="J225" i="20"/>
  <c r="M224" i="20"/>
  <c r="P223" i="20"/>
  <c r="R222" i="20"/>
  <c r="U221" i="20"/>
  <c r="X220" i="20"/>
  <c r="H220" i="20"/>
  <c r="P219" i="20"/>
  <c r="X218" i="20"/>
  <c r="H218" i="20"/>
  <c r="P217" i="20"/>
  <c r="X216" i="20"/>
  <c r="H216" i="20"/>
  <c r="P215" i="20"/>
  <c r="X214" i="20"/>
  <c r="H214" i="20"/>
  <c r="P213" i="20"/>
  <c r="X212" i="20"/>
  <c r="H212" i="20"/>
  <c r="P211" i="20"/>
  <c r="X210" i="20"/>
  <c r="H210" i="20"/>
  <c r="P209" i="20"/>
  <c r="X208" i="20"/>
  <c r="H208" i="20"/>
  <c r="P207" i="20"/>
  <c r="X206" i="20"/>
  <c r="H206" i="20"/>
  <c r="P205" i="20"/>
  <c r="X204" i="20"/>
  <c r="H204" i="20"/>
  <c r="P203" i="20"/>
  <c r="X202" i="20"/>
  <c r="H202" i="20"/>
  <c r="P201" i="20"/>
  <c r="X200" i="20"/>
  <c r="H200" i="20"/>
  <c r="P199" i="20"/>
  <c r="X198" i="20"/>
  <c r="K198" i="20"/>
  <c r="C198" i="20"/>
  <c r="S197" i="20"/>
  <c r="K197" i="20"/>
  <c r="C197" i="20"/>
  <c r="S196" i="20"/>
  <c r="K196" i="20"/>
  <c r="C196" i="20"/>
  <c r="S195" i="20"/>
  <c r="K195" i="20"/>
  <c r="C195" i="20"/>
  <c r="S194" i="20"/>
  <c r="K194" i="20"/>
  <c r="C194" i="20"/>
  <c r="S193" i="20"/>
  <c r="K193" i="20"/>
  <c r="C193" i="20"/>
  <c r="S192" i="20"/>
  <c r="K192" i="20"/>
  <c r="C192" i="20"/>
  <c r="S191" i="20"/>
  <c r="K191" i="20"/>
  <c r="C191" i="20"/>
  <c r="S190" i="20"/>
  <c r="K190" i="20"/>
  <c r="C190" i="20"/>
  <c r="S189" i="20"/>
  <c r="K189" i="20"/>
  <c r="C189" i="20"/>
  <c r="S188" i="20"/>
  <c r="M188" i="20"/>
  <c r="H188" i="20"/>
  <c r="C188" i="20"/>
  <c r="U187" i="20"/>
  <c r="P187" i="20"/>
  <c r="K187" i="20"/>
  <c r="E187" i="20"/>
  <c r="X186" i="20"/>
  <c r="S186" i="20"/>
  <c r="M186" i="20"/>
  <c r="H186" i="20"/>
  <c r="C186" i="20"/>
  <c r="U185" i="20"/>
  <c r="P185" i="20"/>
  <c r="K185" i="20"/>
  <c r="E185" i="20"/>
  <c r="X184" i="20"/>
  <c r="S184" i="20"/>
  <c r="M184" i="20"/>
  <c r="H184" i="20"/>
  <c r="C184" i="20"/>
  <c r="U183" i="20"/>
  <c r="P183" i="20"/>
  <c r="K183" i="20"/>
  <c r="E183" i="20"/>
  <c r="X182" i="20"/>
  <c r="S182" i="20"/>
  <c r="M182" i="20"/>
  <c r="H182" i="20"/>
  <c r="C182" i="20"/>
  <c r="U181" i="20"/>
  <c r="P181" i="20"/>
  <c r="K181" i="20"/>
  <c r="E181" i="20"/>
  <c r="X180" i="20"/>
  <c r="S180" i="20"/>
  <c r="M180" i="20"/>
  <c r="H180" i="20"/>
  <c r="C180" i="20"/>
  <c r="U179" i="20"/>
  <c r="P179" i="20"/>
  <c r="K179" i="20"/>
  <c r="E179" i="20"/>
  <c r="X178" i="20"/>
  <c r="S178" i="20"/>
  <c r="M178" i="20"/>
  <c r="H178" i="20"/>
  <c r="C178" i="20"/>
  <c r="U177" i="20"/>
  <c r="P177" i="20"/>
  <c r="K177" i="20"/>
  <c r="E177" i="20"/>
  <c r="X176" i="20"/>
  <c r="S176" i="20"/>
  <c r="M176" i="20"/>
  <c r="H176" i="20"/>
  <c r="C176" i="20"/>
  <c r="U175" i="20"/>
  <c r="P175" i="20"/>
  <c r="K175" i="20"/>
  <c r="E175" i="20"/>
  <c r="X174" i="20"/>
  <c r="S174" i="20"/>
  <c r="M174" i="20"/>
  <c r="H174" i="20"/>
  <c r="C174" i="20"/>
  <c r="U173" i="20"/>
  <c r="P173" i="20"/>
  <c r="L173" i="20"/>
  <c r="H173" i="20"/>
  <c r="D173" i="20"/>
  <c r="X172" i="20"/>
  <c r="T172" i="20"/>
  <c r="P172" i="20"/>
  <c r="L172" i="20"/>
  <c r="H172" i="20"/>
  <c r="D172" i="20"/>
  <c r="X171" i="20"/>
  <c r="T171" i="20"/>
  <c r="P171" i="20"/>
  <c r="L171" i="20"/>
  <c r="H171" i="20"/>
  <c r="D171" i="20"/>
  <c r="X170" i="20"/>
  <c r="T170" i="20"/>
  <c r="P170" i="20"/>
  <c r="L170" i="20"/>
  <c r="H170" i="20"/>
  <c r="D170" i="20"/>
  <c r="X169" i="20"/>
  <c r="T169" i="20"/>
  <c r="P169" i="20"/>
  <c r="L169" i="20"/>
  <c r="H169" i="20"/>
  <c r="D169" i="20"/>
  <c r="X168" i="20"/>
  <c r="T168" i="20"/>
  <c r="P168" i="20"/>
  <c r="L168" i="20"/>
  <c r="H168" i="20"/>
  <c r="D168" i="20"/>
  <c r="X167" i="20"/>
  <c r="T167" i="20"/>
  <c r="P167" i="20"/>
  <c r="L167" i="20"/>
  <c r="H167" i="20"/>
  <c r="D167" i="20"/>
  <c r="X166" i="20"/>
  <c r="T166" i="20"/>
  <c r="P166" i="20"/>
  <c r="L166" i="20"/>
  <c r="H166" i="20"/>
  <c r="D166" i="20"/>
  <c r="X165" i="20"/>
  <c r="T165" i="20"/>
  <c r="P165" i="20"/>
  <c r="L165" i="20"/>
  <c r="H165" i="20"/>
  <c r="D165" i="20"/>
  <c r="X164" i="20"/>
  <c r="T164" i="20"/>
  <c r="P164" i="20"/>
  <c r="L164" i="20"/>
  <c r="H164" i="20"/>
  <c r="D164" i="20"/>
  <c r="X163" i="20"/>
  <c r="T163" i="20"/>
  <c r="P163" i="20"/>
  <c r="L163" i="20"/>
  <c r="H163" i="20"/>
  <c r="D163" i="20"/>
  <c r="X162" i="20"/>
  <c r="T162" i="20"/>
  <c r="P162" i="20"/>
  <c r="L162" i="20"/>
  <c r="H162" i="20"/>
  <c r="D162" i="20"/>
  <c r="X161" i="20"/>
  <c r="T161" i="20"/>
  <c r="P161" i="20"/>
  <c r="L161" i="20"/>
  <c r="H161" i="20"/>
  <c r="D161" i="20"/>
  <c r="X160" i="20"/>
  <c r="T160" i="20"/>
  <c r="P160" i="20"/>
  <c r="L160" i="20"/>
  <c r="H160" i="20"/>
  <c r="D160" i="20"/>
  <c r="X159" i="20"/>
  <c r="T159" i="20"/>
  <c r="P159" i="20"/>
  <c r="L159" i="20"/>
  <c r="H159" i="20"/>
  <c r="D159" i="20"/>
  <c r="X158" i="20"/>
  <c r="T158" i="20"/>
  <c r="P158" i="20"/>
  <c r="L158" i="20"/>
  <c r="H158" i="20"/>
  <c r="D158" i="20"/>
  <c r="X157" i="20"/>
  <c r="T157" i="20"/>
  <c r="P157" i="20"/>
  <c r="L157" i="20"/>
  <c r="H157" i="20"/>
  <c r="D157" i="20"/>
  <c r="X156" i="20"/>
  <c r="T156" i="20"/>
  <c r="P156" i="20"/>
  <c r="L156" i="20"/>
  <c r="H156" i="20"/>
  <c r="D156" i="20"/>
  <c r="X155" i="20"/>
  <c r="T155" i="20"/>
  <c r="P155" i="20"/>
  <c r="L155" i="20"/>
  <c r="H155" i="20"/>
  <c r="D155" i="20"/>
  <c r="X154" i="20"/>
  <c r="T154" i="20"/>
  <c r="P154" i="20"/>
  <c r="L154" i="20"/>
  <c r="H154" i="20"/>
  <c r="D154" i="20"/>
  <c r="X153" i="20"/>
  <c r="T153" i="20"/>
  <c r="P153" i="20"/>
  <c r="L153" i="20"/>
  <c r="H153" i="20"/>
  <c r="D153" i="20"/>
  <c r="X152" i="20"/>
  <c r="T152" i="20"/>
  <c r="P152" i="20"/>
  <c r="L152" i="20"/>
  <c r="H152" i="20"/>
  <c r="D152" i="20"/>
  <c r="X151" i="20"/>
  <c r="T151" i="20"/>
  <c r="P151" i="20"/>
  <c r="L151" i="20"/>
  <c r="H151" i="20"/>
  <c r="D151" i="20"/>
  <c r="X150" i="20"/>
  <c r="T150" i="20"/>
  <c r="P150" i="20"/>
  <c r="L150" i="20"/>
  <c r="H150" i="20"/>
  <c r="D150" i="20"/>
  <c r="X149" i="20"/>
  <c r="T149" i="20"/>
  <c r="P149" i="20"/>
  <c r="L149" i="20"/>
  <c r="H149" i="20"/>
  <c r="D149" i="20"/>
  <c r="X148" i="20"/>
  <c r="T148" i="20"/>
  <c r="P148" i="20"/>
  <c r="L148" i="20"/>
  <c r="H148" i="20"/>
  <c r="D148" i="20"/>
  <c r="X147" i="20"/>
  <c r="T147" i="20"/>
  <c r="P147" i="20"/>
  <c r="L147" i="20"/>
  <c r="H147" i="20"/>
  <c r="D147" i="20"/>
  <c r="X146" i="20"/>
  <c r="T146" i="20"/>
  <c r="P146" i="20"/>
  <c r="L146" i="20"/>
  <c r="H146" i="20"/>
  <c r="D146" i="20"/>
  <c r="X145" i="20"/>
  <c r="T145" i="20"/>
  <c r="P145" i="20"/>
  <c r="L145" i="20"/>
  <c r="H145" i="20"/>
  <c r="D145" i="20"/>
  <c r="X144" i="20"/>
  <c r="T144" i="20"/>
  <c r="T315" i="20"/>
  <c r="Q292" i="20"/>
  <c r="L278" i="20"/>
  <c r="X272" i="20"/>
  <c r="K269" i="20"/>
  <c r="V265" i="20"/>
  <c r="H262" i="20"/>
  <c r="S258" i="20"/>
  <c r="H255" i="20"/>
  <c r="P252" i="20"/>
  <c r="X249" i="20"/>
  <c r="H247" i="20"/>
  <c r="P244" i="20"/>
  <c r="X241" i="20"/>
  <c r="X240" i="20"/>
  <c r="B240" i="20"/>
  <c r="E239" i="20"/>
  <c r="H238" i="20"/>
  <c r="J237" i="20"/>
  <c r="M236" i="20"/>
  <c r="P235" i="20"/>
  <c r="R234" i="20"/>
  <c r="U233" i="20"/>
  <c r="X232" i="20"/>
  <c r="B232" i="20"/>
  <c r="E231" i="20"/>
  <c r="H230" i="20"/>
  <c r="J229" i="20"/>
  <c r="M228" i="20"/>
  <c r="P227" i="20"/>
  <c r="R226" i="20"/>
  <c r="U225" i="20"/>
  <c r="X224" i="20"/>
  <c r="B224" i="20"/>
  <c r="E223" i="20"/>
  <c r="H222" i="20"/>
  <c r="J221" i="20"/>
  <c r="P220" i="20"/>
  <c r="X219" i="20"/>
  <c r="H219" i="20"/>
  <c r="P218" i="20"/>
  <c r="X217" i="20"/>
  <c r="H217" i="20"/>
  <c r="P216" i="20"/>
  <c r="X215" i="20"/>
  <c r="H215" i="20"/>
  <c r="P214" i="20"/>
  <c r="X213" i="20"/>
  <c r="H213" i="20"/>
  <c r="P212" i="20"/>
  <c r="X211" i="20"/>
  <c r="H211" i="20"/>
  <c r="P210" i="20"/>
  <c r="X209" i="20"/>
  <c r="H209" i="20"/>
  <c r="P208" i="20"/>
  <c r="X207" i="20"/>
  <c r="H207" i="20"/>
  <c r="P206" i="20"/>
  <c r="X205" i="20"/>
  <c r="H205" i="20"/>
  <c r="P204" i="20"/>
  <c r="X203" i="20"/>
  <c r="H203" i="20"/>
  <c r="P202" i="20"/>
  <c r="X201" i="20"/>
  <c r="H201" i="20"/>
  <c r="P200" i="20"/>
  <c r="X199" i="20"/>
  <c r="H199" i="20"/>
  <c r="P198" i="20"/>
  <c r="G198" i="20"/>
  <c r="W197" i="20"/>
  <c r="O197" i="20"/>
  <c r="G197" i="20"/>
  <c r="W196" i="20"/>
  <c r="O196" i="20"/>
  <c r="G196" i="20"/>
  <c r="W195" i="20"/>
  <c r="O195" i="20"/>
  <c r="G195" i="20"/>
  <c r="W194" i="20"/>
  <c r="O194" i="20"/>
  <c r="G194" i="20"/>
  <c r="W193" i="20"/>
  <c r="O193" i="20"/>
  <c r="G193" i="20"/>
  <c r="W192" i="20"/>
  <c r="O192" i="20"/>
  <c r="G192" i="20"/>
  <c r="W191" i="20"/>
  <c r="O191" i="20"/>
  <c r="G191" i="20"/>
  <c r="W190" i="20"/>
  <c r="O190" i="20"/>
  <c r="G190" i="20"/>
  <c r="W189" i="20"/>
  <c r="O189" i="20"/>
  <c r="G189" i="20"/>
  <c r="W188" i="20"/>
  <c r="P188" i="20"/>
  <c r="K188" i="20"/>
  <c r="E188" i="20"/>
  <c r="X187" i="20"/>
  <c r="S187" i="20"/>
  <c r="M187" i="20"/>
  <c r="H187" i="20"/>
  <c r="C187" i="20"/>
  <c r="U186" i="20"/>
  <c r="P186" i="20"/>
  <c r="K186" i="20"/>
  <c r="E186" i="20"/>
  <c r="X185" i="20"/>
  <c r="S185" i="20"/>
  <c r="M185" i="20"/>
  <c r="H185" i="20"/>
  <c r="C185" i="20"/>
  <c r="U184" i="20"/>
  <c r="P184" i="20"/>
  <c r="K184" i="20"/>
  <c r="E184" i="20"/>
  <c r="X183" i="20"/>
  <c r="S183" i="20"/>
  <c r="M183" i="20"/>
  <c r="H183" i="20"/>
  <c r="C183" i="20"/>
  <c r="U182" i="20"/>
  <c r="P182" i="20"/>
  <c r="K182" i="20"/>
  <c r="E182" i="20"/>
  <c r="X181" i="20"/>
  <c r="S181" i="20"/>
  <c r="M181" i="20"/>
  <c r="H181" i="20"/>
  <c r="C181" i="20"/>
  <c r="U180" i="20"/>
  <c r="P180" i="20"/>
  <c r="K180" i="20"/>
  <c r="E180" i="20"/>
  <c r="X179" i="20"/>
  <c r="S179" i="20"/>
  <c r="M179" i="20"/>
  <c r="H179" i="20"/>
  <c r="C179" i="20"/>
  <c r="U178" i="20"/>
  <c r="P178" i="20"/>
  <c r="K178" i="20"/>
  <c r="E178" i="20"/>
  <c r="X177" i="20"/>
  <c r="S177" i="20"/>
  <c r="M177" i="20"/>
  <c r="H177" i="20"/>
  <c r="C177" i="20"/>
  <c r="U176" i="20"/>
  <c r="P176" i="20"/>
  <c r="K176" i="20"/>
  <c r="E176" i="20"/>
  <c r="X175" i="20"/>
  <c r="S175" i="20"/>
  <c r="M175" i="20"/>
  <c r="H175" i="20"/>
  <c r="C175" i="20"/>
  <c r="U174" i="20"/>
  <c r="P174" i="20"/>
  <c r="K174" i="20"/>
  <c r="E174" i="20"/>
  <c r="X173" i="20"/>
  <c r="S173" i="20"/>
  <c r="N173" i="20"/>
  <c r="J173" i="20"/>
  <c r="F173" i="20"/>
  <c r="B173" i="20"/>
  <c r="V172" i="20"/>
  <c r="R172" i="20"/>
  <c r="N172" i="20"/>
  <c r="J172" i="20"/>
  <c r="F172" i="20"/>
  <c r="B172" i="20"/>
  <c r="V171" i="20"/>
  <c r="R171" i="20"/>
  <c r="N171" i="20"/>
  <c r="J171" i="20"/>
  <c r="F171" i="20"/>
  <c r="B171" i="20"/>
  <c r="V170" i="20"/>
  <c r="R170" i="20"/>
  <c r="N170" i="20"/>
  <c r="J170" i="20"/>
  <c r="F170" i="20"/>
  <c r="B170" i="20"/>
  <c r="V169" i="20"/>
  <c r="R169" i="20"/>
  <c r="N169" i="20"/>
  <c r="J169" i="20"/>
  <c r="F169" i="20"/>
  <c r="B169" i="20"/>
  <c r="V168" i="20"/>
  <c r="R168" i="20"/>
  <c r="N168" i="20"/>
  <c r="J168" i="20"/>
  <c r="F168" i="20"/>
  <c r="B168" i="20"/>
  <c r="V167" i="20"/>
  <c r="R167" i="20"/>
  <c r="N167" i="20"/>
  <c r="J167" i="20"/>
  <c r="F167" i="20"/>
  <c r="B167" i="20"/>
  <c r="V166" i="20"/>
  <c r="R166" i="20"/>
  <c r="N166" i="20"/>
  <c r="J166" i="20"/>
  <c r="F166" i="20"/>
  <c r="B166" i="20"/>
  <c r="V165" i="20"/>
  <c r="R165" i="20"/>
  <c r="N165" i="20"/>
  <c r="J165" i="20"/>
  <c r="F165" i="20"/>
  <c r="B165" i="20"/>
  <c r="V164" i="20"/>
  <c r="R164" i="20"/>
  <c r="N164" i="20"/>
  <c r="J164" i="20"/>
  <c r="F164" i="20"/>
  <c r="B164" i="20"/>
  <c r="V163" i="20"/>
  <c r="R163" i="20"/>
  <c r="N163" i="20"/>
  <c r="J163" i="20"/>
  <c r="F163" i="20"/>
  <c r="B163" i="20"/>
  <c r="V162" i="20"/>
  <c r="R162" i="20"/>
  <c r="N162" i="20"/>
  <c r="J162" i="20"/>
  <c r="F162" i="20"/>
  <c r="B162" i="20"/>
  <c r="V161" i="20"/>
  <c r="R161" i="20"/>
  <c r="N161" i="20"/>
  <c r="J161" i="20"/>
  <c r="F161" i="20"/>
  <c r="B161" i="20"/>
  <c r="V160" i="20"/>
  <c r="R160" i="20"/>
  <c r="N160" i="20"/>
  <c r="J160" i="20"/>
  <c r="F160" i="20"/>
  <c r="B160" i="20"/>
  <c r="V159" i="20"/>
  <c r="R159" i="20"/>
  <c r="N159" i="20"/>
  <c r="J159" i="20"/>
  <c r="F159" i="20"/>
  <c r="B159" i="20"/>
  <c r="V158" i="20"/>
  <c r="R158" i="20"/>
  <c r="N158" i="20"/>
  <c r="J158" i="20"/>
  <c r="F158" i="20"/>
  <c r="B158" i="20"/>
  <c r="V157" i="20"/>
  <c r="R157" i="20"/>
  <c r="N157" i="20"/>
  <c r="J157" i="20"/>
  <c r="F157" i="20"/>
  <c r="B157" i="20"/>
  <c r="V156" i="20"/>
  <c r="R156" i="20"/>
  <c r="N156" i="20"/>
  <c r="J156" i="20"/>
  <c r="F156" i="20"/>
  <c r="B156" i="20"/>
  <c r="V155" i="20"/>
  <c r="R155" i="20"/>
  <c r="N155" i="20"/>
  <c r="J155" i="20"/>
  <c r="F155" i="20"/>
  <c r="B155" i="20"/>
  <c r="V154" i="20"/>
  <c r="R154" i="20"/>
  <c r="N154" i="20"/>
  <c r="J154" i="20"/>
  <c r="F154" i="20"/>
  <c r="B154" i="20"/>
  <c r="V153" i="20"/>
  <c r="R153" i="20"/>
  <c r="N153" i="20"/>
  <c r="J153" i="20"/>
  <c r="F153" i="20"/>
  <c r="B153" i="20"/>
  <c r="V152" i="20"/>
  <c r="R152" i="20"/>
  <c r="N152" i="20"/>
  <c r="J152" i="20"/>
  <c r="F152" i="20"/>
  <c r="B152" i="20"/>
  <c r="V151" i="20"/>
  <c r="R151" i="20"/>
  <c r="N151" i="20"/>
  <c r="J151" i="20"/>
  <c r="F151" i="20"/>
  <c r="B151" i="20"/>
  <c r="V150" i="20"/>
  <c r="R150" i="20"/>
  <c r="N150" i="20"/>
  <c r="J150" i="20"/>
  <c r="F150" i="20"/>
  <c r="B150" i="20"/>
  <c r="V149" i="20"/>
  <c r="R149" i="20"/>
  <c r="N149" i="20"/>
  <c r="J149" i="20"/>
  <c r="F149" i="20"/>
  <c r="B149" i="20"/>
  <c r="V148" i="20"/>
  <c r="R148" i="20"/>
  <c r="N148" i="20"/>
  <c r="J148" i="20"/>
  <c r="F148" i="20"/>
  <c r="B148" i="20"/>
  <c r="V147" i="20"/>
  <c r="R147" i="20"/>
  <c r="N147" i="20"/>
  <c r="J147" i="20"/>
  <c r="F147" i="20"/>
  <c r="B147" i="20"/>
  <c r="V146" i="20"/>
  <c r="R146" i="20"/>
  <c r="N146" i="20"/>
  <c r="J146" i="20"/>
  <c r="F146" i="20"/>
  <c r="B146" i="20"/>
  <c r="V145" i="20"/>
  <c r="R145" i="20"/>
  <c r="N145" i="20"/>
  <c r="J145" i="20"/>
  <c r="F145" i="20"/>
  <c r="B145" i="20"/>
  <c r="V144" i="20"/>
  <c r="R144" i="20"/>
  <c r="N144" i="20"/>
  <c r="J144" i="20"/>
  <c r="F144" i="20"/>
  <c r="B144" i="20"/>
  <c r="V143" i="20"/>
  <c r="R143" i="20"/>
  <c r="N143" i="20"/>
  <c r="J143" i="20"/>
  <c r="F143" i="20"/>
  <c r="B143" i="20"/>
  <c r="V142" i="20"/>
  <c r="R142" i="20"/>
  <c r="N142" i="20"/>
  <c r="J142" i="20"/>
  <c r="F142" i="20"/>
  <c r="B142" i="20"/>
  <c r="V141" i="20"/>
  <c r="R141" i="20"/>
  <c r="N141" i="20"/>
  <c r="J141" i="20"/>
  <c r="F141" i="20"/>
  <c r="B141" i="20"/>
  <c r="V140" i="20"/>
  <c r="R140" i="20"/>
  <c r="N140" i="20"/>
  <c r="J140" i="20"/>
  <c r="F140" i="20"/>
  <c r="B140" i="20"/>
  <c r="V139" i="20"/>
  <c r="R139" i="20"/>
  <c r="N139" i="20"/>
  <c r="J139" i="20"/>
  <c r="F139" i="20"/>
  <c r="B139" i="20"/>
  <c r="V138" i="20"/>
  <c r="R138" i="20"/>
  <c r="N138" i="20"/>
  <c r="J138" i="20"/>
  <c r="F138" i="20"/>
  <c r="B138" i="20"/>
  <c r="V137" i="20"/>
  <c r="R137" i="20"/>
  <c r="N137" i="20"/>
  <c r="J137" i="20"/>
  <c r="F137" i="20"/>
  <c r="B137" i="20"/>
  <c r="V136" i="20"/>
  <c r="R136" i="20"/>
  <c r="N136" i="20"/>
  <c r="J136" i="20"/>
  <c r="F136" i="20"/>
  <c r="B136" i="20"/>
  <c r="V135" i="20"/>
  <c r="R135" i="20"/>
  <c r="N135" i="20"/>
  <c r="J135" i="20"/>
  <c r="F135" i="20"/>
  <c r="B135" i="20"/>
  <c r="V134" i="20"/>
  <c r="R134" i="20"/>
  <c r="N134" i="20"/>
  <c r="J134" i="20"/>
  <c r="F134" i="20"/>
  <c r="B134" i="20"/>
  <c r="V133" i="20"/>
  <c r="R133" i="20"/>
  <c r="N133" i="20"/>
  <c r="J133" i="20"/>
  <c r="F133" i="20"/>
  <c r="B133" i="20"/>
  <c r="V132" i="20"/>
  <c r="R132" i="20"/>
  <c r="N132" i="20"/>
  <c r="J132" i="20"/>
  <c r="F132" i="20"/>
  <c r="B132" i="20"/>
  <c r="V131" i="20"/>
  <c r="R131" i="20"/>
  <c r="N131" i="20"/>
  <c r="J131" i="20"/>
  <c r="F131" i="20"/>
  <c r="B131" i="20"/>
  <c r="V130" i="20"/>
  <c r="R130" i="20"/>
  <c r="N130" i="20"/>
  <c r="J130" i="20"/>
  <c r="F130" i="20"/>
  <c r="B130" i="20"/>
  <c r="V129" i="20"/>
  <c r="R129" i="20"/>
  <c r="N129" i="20"/>
  <c r="J129" i="20"/>
  <c r="F129" i="20"/>
  <c r="B129" i="20"/>
  <c r="V128" i="20"/>
  <c r="R128" i="20"/>
  <c r="N128" i="20"/>
  <c r="J128" i="20"/>
  <c r="F128" i="20"/>
  <c r="B128" i="20"/>
  <c r="V127" i="20"/>
  <c r="R127" i="20"/>
  <c r="N127" i="20"/>
  <c r="J127" i="20"/>
  <c r="F127" i="20"/>
  <c r="B127" i="20"/>
  <c r="V126" i="20"/>
  <c r="R126" i="20"/>
  <c r="N126" i="20"/>
  <c r="J126" i="20"/>
  <c r="F126" i="20"/>
  <c r="B126" i="20"/>
  <c r="V125" i="20"/>
  <c r="R125" i="20"/>
  <c r="N125" i="20"/>
  <c r="J125" i="20"/>
  <c r="F125" i="20"/>
  <c r="B125" i="20"/>
  <c r="V124" i="20"/>
  <c r="R124" i="20"/>
  <c r="N124" i="20"/>
  <c r="J124" i="20"/>
  <c r="F124" i="20"/>
  <c r="B124" i="20"/>
  <c r="V123" i="20"/>
  <c r="R123" i="20"/>
  <c r="N123" i="20"/>
  <c r="J123" i="20"/>
  <c r="F123" i="20"/>
  <c r="B123" i="20"/>
  <c r="V122" i="20"/>
  <c r="R122" i="20"/>
  <c r="N122" i="20"/>
  <c r="J122" i="20"/>
  <c r="F122" i="20"/>
  <c r="B122" i="20"/>
  <c r="V121" i="20"/>
  <c r="R121" i="20"/>
  <c r="N121" i="20"/>
  <c r="J121" i="20"/>
  <c r="F121" i="20"/>
  <c r="B121" i="20"/>
  <c r="V120" i="20"/>
  <c r="R120" i="20"/>
  <c r="N120" i="20"/>
  <c r="J120" i="20"/>
  <c r="F120" i="20"/>
  <c r="B120" i="20"/>
  <c r="V119" i="20"/>
  <c r="R119" i="20"/>
  <c r="N119" i="20"/>
  <c r="J119" i="20"/>
  <c r="F119" i="20"/>
  <c r="B119" i="20"/>
  <c r="V118" i="20"/>
  <c r="R118" i="20"/>
  <c r="N118" i="20"/>
  <c r="J118" i="20"/>
  <c r="F118" i="20"/>
  <c r="B118" i="20"/>
  <c r="V117" i="20"/>
  <c r="R117" i="20"/>
  <c r="N117" i="20"/>
  <c r="J117" i="20"/>
  <c r="F117" i="20"/>
  <c r="B117" i="20"/>
  <c r="V116" i="20"/>
  <c r="R116" i="20"/>
  <c r="N116" i="20"/>
  <c r="J116" i="20"/>
  <c r="F116" i="20"/>
  <c r="B116" i="20"/>
  <c r="V115" i="20"/>
  <c r="R115" i="20"/>
  <c r="N115" i="20"/>
  <c r="J115" i="20"/>
  <c r="F115" i="20"/>
  <c r="B115" i="20"/>
  <c r="V114" i="20"/>
  <c r="R114" i="20"/>
  <c r="N114" i="20"/>
  <c r="J114" i="20"/>
  <c r="F114" i="20"/>
  <c r="B114" i="20"/>
  <c r="V113" i="20"/>
  <c r="R113" i="20"/>
  <c r="Y281" i="20"/>
  <c r="F263" i="20"/>
  <c r="P250" i="20"/>
  <c r="E241" i="20"/>
  <c r="P237" i="20"/>
  <c r="B234" i="20"/>
  <c r="M230" i="20"/>
  <c r="X226" i="20"/>
  <c r="J223" i="20"/>
  <c r="D220" i="20"/>
  <c r="L217" i="20"/>
  <c r="T214" i="20"/>
  <c r="D212" i="20"/>
  <c r="L209" i="20"/>
  <c r="T206" i="20"/>
  <c r="D204" i="20"/>
  <c r="L201" i="20"/>
  <c r="T198" i="20"/>
  <c r="H197" i="20"/>
  <c r="X195" i="20"/>
  <c r="P194" i="20"/>
  <c r="H193" i="20"/>
  <c r="X191" i="20"/>
  <c r="P190" i="20"/>
  <c r="H189" i="20"/>
  <c r="G188" i="20"/>
  <c r="I187" i="20"/>
  <c r="L186" i="20"/>
  <c r="O185" i="20"/>
  <c r="Q184" i="20"/>
  <c r="T183" i="20"/>
  <c r="W182" i="20"/>
  <c r="Y181" i="20"/>
  <c r="D181" i="20"/>
  <c r="G180" i="20"/>
  <c r="I179" i="20"/>
  <c r="L178" i="20"/>
  <c r="O177" i="20"/>
  <c r="Q176" i="20"/>
  <c r="T175" i="20"/>
  <c r="W174" i="20"/>
  <c r="Y173" i="20"/>
  <c r="G173" i="20"/>
  <c r="O172" i="20"/>
  <c r="W171" i="20"/>
  <c r="G171" i="20"/>
  <c r="O170" i="20"/>
  <c r="W169" i="20"/>
  <c r="G169" i="20"/>
  <c r="O168" i="20"/>
  <c r="W167" i="20"/>
  <c r="G167" i="20"/>
  <c r="O166" i="20"/>
  <c r="W165" i="20"/>
  <c r="G165" i="20"/>
  <c r="O164" i="20"/>
  <c r="W163" i="20"/>
  <c r="G163" i="20"/>
  <c r="O162" i="20"/>
  <c r="W161" i="20"/>
  <c r="G161" i="20"/>
  <c r="O160" i="20"/>
  <c r="W159" i="20"/>
  <c r="G159" i="20"/>
  <c r="O158" i="20"/>
  <c r="W157" i="20"/>
  <c r="G157" i="20"/>
  <c r="O156" i="20"/>
  <c r="W155" i="20"/>
  <c r="G155" i="20"/>
  <c r="O154" i="20"/>
  <c r="W153" i="20"/>
  <c r="G153" i="20"/>
  <c r="O152" i="20"/>
  <c r="W151" i="20"/>
  <c r="G151" i="20"/>
  <c r="O150" i="20"/>
  <c r="W149" i="20"/>
  <c r="G149" i="20"/>
  <c r="O148" i="20"/>
  <c r="W147" i="20"/>
  <c r="G147" i="20"/>
  <c r="O146" i="20"/>
  <c r="W145" i="20"/>
  <c r="G145" i="20"/>
  <c r="P144" i="20"/>
  <c r="K144" i="20"/>
  <c r="E144" i="20"/>
  <c r="X143" i="20"/>
  <c r="S143" i="20"/>
  <c r="M143" i="20"/>
  <c r="H143" i="20"/>
  <c r="C143" i="20"/>
  <c r="U142" i="20"/>
  <c r="P142" i="20"/>
  <c r="K142" i="20"/>
  <c r="E142" i="20"/>
  <c r="X141" i="20"/>
  <c r="S141" i="20"/>
  <c r="M141" i="20"/>
  <c r="H141" i="20"/>
  <c r="C141" i="20"/>
  <c r="U140" i="20"/>
  <c r="P140" i="20"/>
  <c r="K140" i="20"/>
  <c r="E140" i="20"/>
  <c r="X139" i="20"/>
  <c r="S139" i="20"/>
  <c r="M139" i="20"/>
  <c r="H139" i="20"/>
  <c r="C139" i="20"/>
  <c r="U138" i="20"/>
  <c r="P138" i="20"/>
  <c r="K138" i="20"/>
  <c r="E138" i="20"/>
  <c r="X137" i="20"/>
  <c r="S137" i="20"/>
  <c r="M137" i="20"/>
  <c r="H137" i="20"/>
  <c r="C137" i="20"/>
  <c r="U136" i="20"/>
  <c r="P136" i="20"/>
  <c r="K136" i="20"/>
  <c r="E136" i="20"/>
  <c r="X135" i="20"/>
  <c r="S135" i="20"/>
  <c r="M135" i="20"/>
  <c r="H135" i="20"/>
  <c r="C135" i="20"/>
  <c r="U134" i="20"/>
  <c r="P134" i="20"/>
  <c r="K134" i="20"/>
  <c r="E134" i="20"/>
  <c r="X133" i="20"/>
  <c r="S133" i="20"/>
  <c r="M133" i="20"/>
  <c r="H133" i="20"/>
  <c r="C133" i="20"/>
  <c r="U132" i="20"/>
  <c r="P132" i="20"/>
  <c r="K132" i="20"/>
  <c r="E132" i="20"/>
  <c r="X131" i="20"/>
  <c r="S131" i="20"/>
  <c r="M131" i="20"/>
  <c r="H131" i="20"/>
  <c r="C131" i="20"/>
  <c r="U130" i="20"/>
  <c r="P130" i="20"/>
  <c r="K130" i="20"/>
  <c r="E130" i="20"/>
  <c r="X129" i="20"/>
  <c r="S129" i="20"/>
  <c r="M129" i="20"/>
  <c r="H129" i="20"/>
  <c r="C129" i="20"/>
  <c r="U128" i="20"/>
  <c r="P128" i="20"/>
  <c r="K128" i="20"/>
  <c r="E128" i="20"/>
  <c r="X127" i="20"/>
  <c r="S127" i="20"/>
  <c r="M127" i="20"/>
  <c r="H127" i="20"/>
  <c r="C127" i="20"/>
  <c r="U126" i="20"/>
  <c r="P126" i="20"/>
  <c r="K126" i="20"/>
  <c r="E126" i="20"/>
  <c r="X125" i="20"/>
  <c r="S125" i="20"/>
  <c r="M125" i="20"/>
  <c r="H125" i="20"/>
  <c r="C125" i="20"/>
  <c r="U124" i="20"/>
  <c r="P124" i="20"/>
  <c r="K124" i="20"/>
  <c r="E124" i="20"/>
  <c r="X123" i="20"/>
  <c r="S123" i="20"/>
  <c r="M123" i="20"/>
  <c r="H123" i="20"/>
  <c r="C123" i="20"/>
  <c r="U122" i="20"/>
  <c r="P122" i="20"/>
  <c r="K122" i="20"/>
  <c r="E122" i="20"/>
  <c r="X121" i="20"/>
  <c r="S121" i="20"/>
  <c r="M121" i="20"/>
  <c r="H121" i="20"/>
  <c r="C121" i="20"/>
  <c r="U120" i="20"/>
  <c r="P120" i="20"/>
  <c r="K120" i="20"/>
  <c r="E120" i="20"/>
  <c r="X119" i="20"/>
  <c r="S119" i="20"/>
  <c r="M119" i="20"/>
  <c r="H119" i="20"/>
  <c r="C119" i="20"/>
  <c r="U118" i="20"/>
  <c r="P118" i="20"/>
  <c r="K118" i="20"/>
  <c r="E118" i="20"/>
  <c r="X117" i="20"/>
  <c r="S117" i="20"/>
  <c r="M117" i="20"/>
  <c r="H117" i="20"/>
  <c r="C117" i="20"/>
  <c r="U116" i="20"/>
  <c r="P116" i="20"/>
  <c r="K116" i="20"/>
  <c r="E116" i="20"/>
  <c r="X115" i="20"/>
  <c r="S115" i="20"/>
  <c r="M115" i="20"/>
  <c r="H115" i="20"/>
  <c r="C115" i="20"/>
  <c r="U114" i="20"/>
  <c r="P114" i="20"/>
  <c r="K114" i="20"/>
  <c r="E114" i="20"/>
  <c r="X113" i="20"/>
  <c r="S113" i="20"/>
  <c r="N113" i="20"/>
  <c r="J113" i="20"/>
  <c r="F113" i="20"/>
  <c r="B113" i="20"/>
  <c r="V112" i="20"/>
  <c r="R112" i="20"/>
  <c r="N112" i="20"/>
  <c r="J112" i="20"/>
  <c r="F112" i="20"/>
  <c r="B112" i="20"/>
  <c r="V111" i="20"/>
  <c r="R111" i="20"/>
  <c r="N111" i="20"/>
  <c r="J111" i="20"/>
  <c r="F111" i="20"/>
  <c r="B111" i="20"/>
  <c r="V110" i="20"/>
  <c r="R110" i="20"/>
  <c r="N110" i="20"/>
  <c r="J110" i="20"/>
  <c r="F110" i="20"/>
  <c r="B110" i="20"/>
  <c r="V109" i="20"/>
  <c r="R109" i="20"/>
  <c r="N109" i="20"/>
  <c r="J109" i="20"/>
  <c r="F109" i="20"/>
  <c r="B109" i="20"/>
  <c r="V108" i="20"/>
  <c r="R108" i="20"/>
  <c r="N108" i="20"/>
  <c r="J108" i="20"/>
  <c r="F108" i="20"/>
  <c r="B108" i="20"/>
  <c r="V107" i="20"/>
  <c r="R107" i="20"/>
  <c r="N107" i="20"/>
  <c r="J107" i="20"/>
  <c r="F107" i="20"/>
  <c r="B107" i="20"/>
  <c r="V106" i="20"/>
  <c r="R106" i="20"/>
  <c r="N106" i="20"/>
  <c r="J106" i="20"/>
  <c r="F106" i="20"/>
  <c r="B106" i="20"/>
  <c r="V105" i="20"/>
  <c r="R105" i="20"/>
  <c r="N105" i="20"/>
  <c r="J105" i="20"/>
  <c r="F105" i="20"/>
  <c r="B105" i="20"/>
  <c r="V104" i="20"/>
  <c r="R104" i="20"/>
  <c r="N104" i="20"/>
  <c r="J104" i="20"/>
  <c r="F104" i="20"/>
  <c r="B104" i="20"/>
  <c r="V103" i="20"/>
  <c r="R103" i="20"/>
  <c r="N103" i="20"/>
  <c r="J103" i="20"/>
  <c r="F103" i="20"/>
  <c r="B103" i="20"/>
  <c r="V102" i="20"/>
  <c r="R102" i="20"/>
  <c r="N102" i="20"/>
  <c r="J102" i="20"/>
  <c r="F102" i="20"/>
  <c r="B102" i="20"/>
  <c r="V101" i="20"/>
  <c r="R101" i="20"/>
  <c r="N101" i="20"/>
  <c r="J101" i="20"/>
  <c r="F101" i="20"/>
  <c r="B101" i="20"/>
  <c r="V100" i="20"/>
  <c r="R100" i="20"/>
  <c r="N100" i="20"/>
  <c r="J100" i="20"/>
  <c r="F100" i="20"/>
  <c r="B100" i="20"/>
  <c r="V99" i="20"/>
  <c r="R99" i="20"/>
  <c r="N99" i="20"/>
  <c r="J99" i="20"/>
  <c r="F99" i="20"/>
  <c r="B99" i="20"/>
  <c r="V98" i="20"/>
  <c r="R98" i="20"/>
  <c r="N98" i="20"/>
  <c r="J98" i="20"/>
  <c r="F98" i="20"/>
  <c r="B98" i="20"/>
  <c r="V97" i="20"/>
  <c r="R97" i="20"/>
  <c r="N97" i="20"/>
  <c r="J97" i="20"/>
  <c r="F97" i="20"/>
  <c r="B97" i="20"/>
  <c r="V96" i="20"/>
  <c r="R96" i="20"/>
  <c r="N96" i="20"/>
  <c r="J96" i="20"/>
  <c r="F96" i="20"/>
  <c r="B96" i="20"/>
  <c r="V95" i="20"/>
  <c r="R95" i="20"/>
  <c r="N95" i="20"/>
  <c r="J95" i="20"/>
  <c r="F95" i="20"/>
  <c r="B95" i="20"/>
  <c r="V94" i="20"/>
  <c r="R94" i="20"/>
  <c r="N94" i="20"/>
  <c r="J94" i="20"/>
  <c r="F94" i="20"/>
  <c r="B94" i="20"/>
  <c r="V93" i="20"/>
  <c r="R93" i="20"/>
  <c r="N93" i="20"/>
  <c r="J93" i="20"/>
  <c r="F93" i="20"/>
  <c r="B93" i="20"/>
  <c r="V92" i="20"/>
  <c r="R92" i="20"/>
  <c r="N92" i="20"/>
  <c r="J92" i="20"/>
  <c r="F92" i="20"/>
  <c r="B92" i="20"/>
  <c r="V91" i="20"/>
  <c r="R91" i="20"/>
  <c r="N91" i="20"/>
  <c r="J91" i="20"/>
  <c r="F91" i="20"/>
  <c r="B91" i="20"/>
  <c r="V90" i="20"/>
  <c r="R90" i="20"/>
  <c r="N90" i="20"/>
  <c r="J90" i="20"/>
  <c r="F90" i="20"/>
  <c r="B90" i="20"/>
  <c r="V89" i="20"/>
  <c r="R89" i="20"/>
  <c r="N89" i="20"/>
  <c r="J89" i="20"/>
  <c r="F89" i="20"/>
  <c r="B89" i="20"/>
  <c r="V88" i="20"/>
  <c r="R88" i="20"/>
  <c r="N88" i="20"/>
  <c r="J88" i="20"/>
  <c r="F88" i="20"/>
  <c r="B88" i="20"/>
  <c r="V87" i="20"/>
  <c r="R87" i="20"/>
  <c r="N87" i="20"/>
  <c r="J87" i="20"/>
  <c r="F87" i="20"/>
  <c r="B87" i="20"/>
  <c r="V86" i="20"/>
  <c r="R86" i="20"/>
  <c r="N86" i="20"/>
  <c r="J86" i="20"/>
  <c r="F86" i="20"/>
  <c r="B86" i="20"/>
  <c r="V85" i="20"/>
  <c r="R85" i="20"/>
  <c r="N85" i="20"/>
  <c r="J85" i="20"/>
  <c r="F85" i="20"/>
  <c r="B85" i="20"/>
  <c r="V84" i="20"/>
  <c r="R84" i="20"/>
  <c r="N84" i="20"/>
  <c r="J84" i="20"/>
  <c r="F84" i="20"/>
  <c r="B84" i="20"/>
  <c r="V83" i="20"/>
  <c r="R83" i="20"/>
  <c r="N83" i="20"/>
  <c r="J83" i="20"/>
  <c r="F83" i="20"/>
  <c r="B83" i="20"/>
  <c r="V82" i="20"/>
  <c r="R82" i="20"/>
  <c r="N82" i="20"/>
  <c r="J82" i="20"/>
  <c r="F82" i="20"/>
  <c r="B82" i="20"/>
  <c r="V81" i="20"/>
  <c r="R81" i="20"/>
  <c r="N81" i="20"/>
  <c r="J81" i="20"/>
  <c r="F81" i="20"/>
  <c r="B81" i="20"/>
  <c r="V80" i="20"/>
  <c r="R80" i="20"/>
  <c r="N80" i="20"/>
  <c r="J80" i="20"/>
  <c r="F80" i="20"/>
  <c r="B80" i="20"/>
  <c r="V79" i="20"/>
  <c r="R79" i="20"/>
  <c r="N79" i="20"/>
  <c r="J79" i="20"/>
  <c r="F79" i="20"/>
  <c r="B79" i="20"/>
  <c r="V78" i="20"/>
  <c r="R78" i="20"/>
  <c r="N78" i="20"/>
  <c r="J78" i="20"/>
  <c r="F78" i="20"/>
  <c r="X326" i="20"/>
  <c r="H270" i="20"/>
  <c r="C256" i="20"/>
  <c r="H245" i="20"/>
  <c r="J239" i="20"/>
  <c r="U235" i="20"/>
  <c r="H232" i="20"/>
  <c r="R228" i="20"/>
  <c r="E225" i="20"/>
  <c r="P221" i="20"/>
  <c r="T218" i="20"/>
  <c r="D216" i="20"/>
  <c r="L213" i="20"/>
  <c r="T210" i="20"/>
  <c r="D208" i="20"/>
  <c r="L205" i="20"/>
  <c r="T202" i="20"/>
  <c r="D200" i="20"/>
  <c r="X197" i="20"/>
  <c r="P196" i="20"/>
  <c r="H195" i="20"/>
  <c r="X193" i="20"/>
  <c r="P192" i="20"/>
  <c r="H191" i="20"/>
  <c r="X189" i="20"/>
  <c r="Q188" i="20"/>
  <c r="T187" i="20"/>
  <c r="W186" i="20"/>
  <c r="Y185" i="20"/>
  <c r="D185" i="20"/>
  <c r="G184" i="20"/>
  <c r="I183" i="20"/>
  <c r="L182" i="20"/>
  <c r="O181" i="20"/>
  <c r="Q180" i="20"/>
  <c r="T179" i="20"/>
  <c r="W178" i="20"/>
  <c r="Y177" i="20"/>
  <c r="D177" i="20"/>
  <c r="G176" i="20"/>
  <c r="I175" i="20"/>
  <c r="L174" i="20"/>
  <c r="O173" i="20"/>
  <c r="W172" i="20"/>
  <c r="G172" i="20"/>
  <c r="O171" i="20"/>
  <c r="W170" i="20"/>
  <c r="G170" i="20"/>
  <c r="O169" i="20"/>
  <c r="W168" i="20"/>
  <c r="G168" i="20"/>
  <c r="O167" i="20"/>
  <c r="W166" i="20"/>
  <c r="G166" i="20"/>
  <c r="O165" i="20"/>
  <c r="W164" i="20"/>
  <c r="G164" i="20"/>
  <c r="O163" i="20"/>
  <c r="W162" i="20"/>
  <c r="G162" i="20"/>
  <c r="O161" i="20"/>
  <c r="W160" i="20"/>
  <c r="G160" i="20"/>
  <c r="O159" i="20"/>
  <c r="W158" i="20"/>
  <c r="G158" i="20"/>
  <c r="O157" i="20"/>
  <c r="W156" i="20"/>
  <c r="G156" i="20"/>
  <c r="O155" i="20"/>
  <c r="W154" i="20"/>
  <c r="G154" i="20"/>
  <c r="O153" i="20"/>
  <c r="W152" i="20"/>
  <c r="G152" i="20"/>
  <c r="O151" i="20"/>
  <c r="W150" i="20"/>
  <c r="G150" i="20"/>
  <c r="O149" i="20"/>
  <c r="W148" i="20"/>
  <c r="G148" i="20"/>
  <c r="O147" i="20"/>
  <c r="W146" i="20"/>
  <c r="G146" i="20"/>
  <c r="O145" i="20"/>
  <c r="W144" i="20"/>
  <c r="M144" i="20"/>
  <c r="H144" i="20"/>
  <c r="C144" i="20"/>
  <c r="U143" i="20"/>
  <c r="P143" i="20"/>
  <c r="K143" i="20"/>
  <c r="E143" i="20"/>
  <c r="X142" i="20"/>
  <c r="S142" i="20"/>
  <c r="M142" i="20"/>
  <c r="H142" i="20"/>
  <c r="C142" i="20"/>
  <c r="U141" i="20"/>
  <c r="P141" i="20"/>
  <c r="K141" i="20"/>
  <c r="E141" i="20"/>
  <c r="X140" i="20"/>
  <c r="S140" i="20"/>
  <c r="M140" i="20"/>
  <c r="H140" i="20"/>
  <c r="C140" i="20"/>
  <c r="U139" i="20"/>
  <c r="P139" i="20"/>
  <c r="K139" i="20"/>
  <c r="E139" i="20"/>
  <c r="X138" i="20"/>
  <c r="S138" i="20"/>
  <c r="M138" i="20"/>
  <c r="H138" i="20"/>
  <c r="C138" i="20"/>
  <c r="U137" i="20"/>
  <c r="P137" i="20"/>
  <c r="K137" i="20"/>
  <c r="E137" i="20"/>
  <c r="X136" i="20"/>
  <c r="S136" i="20"/>
  <c r="M136" i="20"/>
  <c r="H136" i="20"/>
  <c r="C136" i="20"/>
  <c r="U135" i="20"/>
  <c r="P135" i="20"/>
  <c r="K135" i="20"/>
  <c r="E135" i="20"/>
  <c r="X134" i="20"/>
  <c r="S134" i="20"/>
  <c r="M134" i="20"/>
  <c r="H134" i="20"/>
  <c r="C134" i="20"/>
  <c r="U133" i="20"/>
  <c r="P133" i="20"/>
  <c r="K133" i="20"/>
  <c r="E133" i="20"/>
  <c r="X132" i="20"/>
  <c r="S132" i="20"/>
  <c r="M132" i="20"/>
  <c r="H132" i="20"/>
  <c r="C132" i="20"/>
  <c r="U131" i="20"/>
  <c r="P131" i="20"/>
  <c r="K131" i="20"/>
  <c r="E131" i="20"/>
  <c r="X130" i="20"/>
  <c r="S130" i="20"/>
  <c r="M130" i="20"/>
  <c r="H130" i="20"/>
  <c r="C130" i="20"/>
  <c r="U129" i="20"/>
  <c r="P129" i="20"/>
  <c r="K129" i="20"/>
  <c r="E129" i="20"/>
  <c r="X128" i="20"/>
  <c r="S128" i="20"/>
  <c r="M128" i="20"/>
  <c r="H128" i="20"/>
  <c r="C128" i="20"/>
  <c r="U127" i="20"/>
  <c r="P127" i="20"/>
  <c r="K127" i="20"/>
  <c r="E127" i="20"/>
  <c r="X126" i="20"/>
  <c r="S126" i="20"/>
  <c r="M126" i="20"/>
  <c r="H126" i="20"/>
  <c r="C126" i="20"/>
  <c r="U125" i="20"/>
  <c r="P125" i="20"/>
  <c r="K125" i="20"/>
  <c r="E125" i="20"/>
  <c r="X124" i="20"/>
  <c r="S124" i="20"/>
  <c r="M124" i="20"/>
  <c r="H124" i="20"/>
  <c r="C124" i="20"/>
  <c r="U123" i="20"/>
  <c r="P123" i="20"/>
  <c r="K123" i="20"/>
  <c r="E123" i="20"/>
  <c r="X122" i="20"/>
  <c r="S122" i="20"/>
  <c r="M122" i="20"/>
  <c r="H122" i="20"/>
  <c r="C122" i="20"/>
  <c r="U121" i="20"/>
  <c r="P121" i="20"/>
  <c r="K121" i="20"/>
  <c r="E121" i="20"/>
  <c r="X120" i="20"/>
  <c r="S120" i="20"/>
  <c r="M120" i="20"/>
  <c r="H120" i="20"/>
  <c r="C120" i="20"/>
  <c r="U119" i="20"/>
  <c r="P119" i="20"/>
  <c r="K119" i="20"/>
  <c r="E119" i="20"/>
  <c r="X118" i="20"/>
  <c r="S118" i="20"/>
  <c r="M118" i="20"/>
  <c r="H118" i="20"/>
  <c r="C118" i="20"/>
  <c r="U117" i="20"/>
  <c r="P117" i="20"/>
  <c r="K117" i="20"/>
  <c r="E117" i="20"/>
  <c r="X116" i="20"/>
  <c r="S116" i="20"/>
  <c r="M116" i="20"/>
  <c r="H116" i="20"/>
  <c r="C116" i="20"/>
  <c r="U115" i="20"/>
  <c r="P115" i="20"/>
  <c r="K115" i="20"/>
  <c r="E115" i="20"/>
  <c r="X114" i="20"/>
  <c r="S114" i="20"/>
  <c r="M114" i="20"/>
  <c r="H114" i="20"/>
  <c r="C114" i="20"/>
  <c r="U113" i="20"/>
  <c r="P113" i="20"/>
  <c r="L113" i="20"/>
  <c r="H113" i="20"/>
  <c r="D113" i="20"/>
  <c r="X112" i="20"/>
  <c r="T112" i="20"/>
  <c r="P112" i="20"/>
  <c r="L112" i="20"/>
  <c r="H112" i="20"/>
  <c r="D112" i="20"/>
  <c r="X111" i="20"/>
  <c r="T111" i="20"/>
  <c r="P111" i="20"/>
  <c r="L111" i="20"/>
  <c r="H111" i="20"/>
  <c r="D111" i="20"/>
  <c r="X110" i="20"/>
  <c r="T110" i="20"/>
  <c r="P110" i="20"/>
  <c r="L110" i="20"/>
  <c r="H110" i="20"/>
  <c r="D110" i="20"/>
  <c r="X109" i="20"/>
  <c r="T109" i="20"/>
  <c r="P109" i="20"/>
  <c r="L109" i="20"/>
  <c r="H109" i="20"/>
  <c r="D109" i="20"/>
  <c r="X108" i="20"/>
  <c r="T108" i="20"/>
  <c r="P108" i="20"/>
  <c r="L108" i="20"/>
  <c r="H108" i="20"/>
  <c r="D108" i="20"/>
  <c r="X107" i="20"/>
  <c r="T107" i="20"/>
  <c r="P107" i="20"/>
  <c r="L107" i="20"/>
  <c r="H107" i="20"/>
  <c r="D107" i="20"/>
  <c r="X106" i="20"/>
  <c r="T106" i="20"/>
  <c r="P106" i="20"/>
  <c r="L106" i="20"/>
  <c r="H106" i="20"/>
  <c r="D106" i="20"/>
  <c r="X105" i="20"/>
  <c r="T105" i="20"/>
  <c r="P105" i="20"/>
  <c r="L105" i="20"/>
  <c r="H105" i="20"/>
  <c r="D105" i="20"/>
  <c r="X104" i="20"/>
  <c r="T104" i="20"/>
  <c r="P104" i="20"/>
  <c r="L104" i="20"/>
  <c r="H104" i="20"/>
  <c r="D104" i="20"/>
  <c r="X103" i="20"/>
  <c r="T103" i="20"/>
  <c r="P103" i="20"/>
  <c r="L103" i="20"/>
  <c r="H103" i="20"/>
  <c r="D103" i="20"/>
  <c r="X102" i="20"/>
  <c r="T102" i="20"/>
  <c r="P102" i="20"/>
  <c r="L102" i="20"/>
  <c r="H102" i="20"/>
  <c r="D102" i="20"/>
  <c r="X101" i="20"/>
  <c r="T101" i="20"/>
  <c r="P101" i="20"/>
  <c r="L101" i="20"/>
  <c r="H101" i="20"/>
  <c r="D101" i="20"/>
  <c r="X100" i="20"/>
  <c r="T100" i="20"/>
  <c r="P100" i="20"/>
  <c r="L100" i="20"/>
  <c r="H100" i="20"/>
  <c r="D100" i="20"/>
  <c r="X99" i="20"/>
  <c r="T99" i="20"/>
  <c r="P99" i="20"/>
  <c r="L99" i="20"/>
  <c r="H99" i="20"/>
  <c r="D99" i="20"/>
  <c r="X98" i="20"/>
  <c r="T98" i="20"/>
  <c r="P98" i="20"/>
  <c r="L98" i="20"/>
  <c r="H98" i="20"/>
  <c r="D98" i="20"/>
  <c r="X97" i="20"/>
  <c r="T97" i="20"/>
  <c r="P97" i="20"/>
  <c r="L97" i="20"/>
  <c r="H97" i="20"/>
  <c r="D97" i="20"/>
  <c r="X96" i="20"/>
  <c r="T96" i="20"/>
  <c r="P96" i="20"/>
  <c r="L96" i="20"/>
  <c r="H96" i="20"/>
  <c r="D96" i="20"/>
  <c r="X95" i="20"/>
  <c r="T95" i="20"/>
  <c r="P95" i="20"/>
  <c r="L95" i="20"/>
  <c r="H95" i="20"/>
  <c r="D95" i="20"/>
  <c r="X94" i="20"/>
  <c r="T94" i="20"/>
  <c r="P94" i="20"/>
  <c r="L94" i="20"/>
  <c r="E297" i="20"/>
  <c r="S266" i="20"/>
  <c r="H253" i="20"/>
  <c r="P242" i="20"/>
  <c r="M238" i="20"/>
  <c r="X234" i="20"/>
  <c r="J231" i="20"/>
  <c r="U227" i="20"/>
  <c r="H224" i="20"/>
  <c r="T220" i="20"/>
  <c r="D218" i="20"/>
  <c r="L215" i="20"/>
  <c r="T212" i="20"/>
  <c r="D210" i="20"/>
  <c r="L207" i="20"/>
  <c r="T204" i="20"/>
  <c r="D202" i="20"/>
  <c r="L199" i="20"/>
  <c r="P197" i="20"/>
  <c r="H196" i="20"/>
  <c r="X194" i="20"/>
  <c r="P193" i="20"/>
  <c r="H192" i="20"/>
  <c r="X190" i="20"/>
  <c r="P189" i="20"/>
  <c r="L188" i="20"/>
  <c r="O187" i="20"/>
  <c r="Q186" i="20"/>
  <c r="T185" i="20"/>
  <c r="W184" i="20"/>
  <c r="Y183" i="20"/>
  <c r="D183" i="20"/>
  <c r="G182" i="20"/>
  <c r="I181" i="20"/>
  <c r="L180" i="20"/>
  <c r="O179" i="20"/>
  <c r="Q178" i="20"/>
  <c r="T177" i="20"/>
  <c r="W176" i="20"/>
  <c r="Y175" i="20"/>
  <c r="D175" i="20"/>
  <c r="G174" i="20"/>
  <c r="K173" i="20"/>
  <c r="S172" i="20"/>
  <c r="C172" i="20"/>
  <c r="K171" i="20"/>
  <c r="S170" i="20"/>
  <c r="C170" i="20"/>
  <c r="K169" i="20"/>
  <c r="S168" i="20"/>
  <c r="C168" i="20"/>
  <c r="K167" i="20"/>
  <c r="S166" i="20"/>
  <c r="C166" i="20"/>
  <c r="K165" i="20"/>
  <c r="S164" i="20"/>
  <c r="C164" i="20"/>
  <c r="K163" i="20"/>
  <c r="S162" i="20"/>
  <c r="C162" i="20"/>
  <c r="K161" i="20"/>
  <c r="S160" i="20"/>
  <c r="C160" i="20"/>
  <c r="K159" i="20"/>
  <c r="S158" i="20"/>
  <c r="C158" i="20"/>
  <c r="K157" i="20"/>
  <c r="S156" i="20"/>
  <c r="C156" i="20"/>
  <c r="K155" i="20"/>
  <c r="S154" i="20"/>
  <c r="C154" i="20"/>
  <c r="K153" i="20"/>
  <c r="S152" i="20"/>
  <c r="C152" i="20"/>
  <c r="K151" i="20"/>
  <c r="S150" i="20"/>
  <c r="C150" i="20"/>
  <c r="K149" i="20"/>
  <c r="S148" i="20"/>
  <c r="C148" i="20"/>
  <c r="K147" i="20"/>
  <c r="S146" i="20"/>
  <c r="C146" i="20"/>
  <c r="K145" i="20"/>
  <c r="S144" i="20"/>
  <c r="L144" i="20"/>
  <c r="G144" i="20"/>
  <c r="Y143" i="20"/>
  <c r="T143" i="20"/>
  <c r="O143" i="20"/>
  <c r="I143" i="20"/>
  <c r="D143" i="20"/>
  <c r="W142" i="20"/>
  <c r="Q142" i="20"/>
  <c r="L142" i="20"/>
  <c r="G142" i="20"/>
  <c r="Y141" i="20"/>
  <c r="T141" i="20"/>
  <c r="O141" i="20"/>
  <c r="I141" i="20"/>
  <c r="D141" i="20"/>
  <c r="W140" i="20"/>
  <c r="Q140" i="20"/>
  <c r="L140" i="20"/>
  <c r="G140" i="20"/>
  <c r="Y139" i="20"/>
  <c r="T139" i="20"/>
  <c r="O139" i="20"/>
  <c r="I139" i="20"/>
  <c r="D139" i="20"/>
  <c r="W138" i="20"/>
  <c r="Q138" i="20"/>
  <c r="L138" i="20"/>
  <c r="G138" i="20"/>
  <c r="Y137" i="20"/>
  <c r="T137" i="20"/>
  <c r="O137" i="20"/>
  <c r="I137" i="20"/>
  <c r="D137" i="20"/>
  <c r="W136" i="20"/>
  <c r="Q136" i="20"/>
  <c r="L136" i="20"/>
  <c r="G136" i="20"/>
  <c r="Y135" i="20"/>
  <c r="T135" i="20"/>
  <c r="O135" i="20"/>
  <c r="I135" i="20"/>
  <c r="D135" i="20"/>
  <c r="W134" i="20"/>
  <c r="Q134" i="20"/>
  <c r="L134" i="20"/>
  <c r="G134" i="20"/>
  <c r="Y133" i="20"/>
  <c r="T133" i="20"/>
  <c r="O133" i="20"/>
  <c r="I133" i="20"/>
  <c r="D133" i="20"/>
  <c r="W132" i="20"/>
  <c r="Q132" i="20"/>
  <c r="L132" i="20"/>
  <c r="G132" i="20"/>
  <c r="Y131" i="20"/>
  <c r="T131" i="20"/>
  <c r="O131" i="20"/>
  <c r="I131" i="20"/>
  <c r="D131" i="20"/>
  <c r="W130" i="20"/>
  <c r="Q130" i="20"/>
  <c r="L130" i="20"/>
  <c r="G130" i="20"/>
  <c r="Y129" i="20"/>
  <c r="T129" i="20"/>
  <c r="O129" i="20"/>
  <c r="I129" i="20"/>
  <c r="D129" i="20"/>
  <c r="W128" i="20"/>
  <c r="Q128" i="20"/>
  <c r="L128" i="20"/>
  <c r="G128" i="20"/>
  <c r="Y127" i="20"/>
  <c r="T127" i="20"/>
  <c r="O127" i="20"/>
  <c r="I127" i="20"/>
  <c r="D127" i="20"/>
  <c r="W126" i="20"/>
  <c r="Q126" i="20"/>
  <c r="L126" i="20"/>
  <c r="G126" i="20"/>
  <c r="Y125" i="20"/>
  <c r="T125" i="20"/>
  <c r="O125" i="20"/>
  <c r="I125" i="20"/>
  <c r="D125" i="20"/>
  <c r="W124" i="20"/>
  <c r="Q124" i="20"/>
  <c r="L124" i="20"/>
  <c r="G124" i="20"/>
  <c r="Y123" i="20"/>
  <c r="T123" i="20"/>
  <c r="O123" i="20"/>
  <c r="I123" i="20"/>
  <c r="D123" i="20"/>
  <c r="W122" i="20"/>
  <c r="Q122" i="20"/>
  <c r="L122" i="20"/>
  <c r="G122" i="20"/>
  <c r="Y121" i="20"/>
  <c r="T121" i="20"/>
  <c r="O121" i="20"/>
  <c r="I121" i="20"/>
  <c r="D121" i="20"/>
  <c r="W120" i="20"/>
  <c r="Q120" i="20"/>
  <c r="L120" i="20"/>
  <c r="G120" i="20"/>
  <c r="Y119" i="20"/>
  <c r="T119" i="20"/>
  <c r="O119" i="20"/>
  <c r="I119" i="20"/>
  <c r="D119" i="20"/>
  <c r="W118" i="20"/>
  <c r="Q118" i="20"/>
  <c r="L118" i="20"/>
  <c r="G118" i="20"/>
  <c r="Y117" i="20"/>
  <c r="T117" i="20"/>
  <c r="O117" i="20"/>
  <c r="I117" i="20"/>
  <c r="D117" i="20"/>
  <c r="W116" i="20"/>
  <c r="Q116" i="20"/>
  <c r="L116" i="20"/>
  <c r="G116" i="20"/>
  <c r="Y115" i="20"/>
  <c r="T115" i="20"/>
  <c r="O115" i="20"/>
  <c r="I115" i="20"/>
  <c r="D115" i="20"/>
  <c r="W114" i="20"/>
  <c r="Q114" i="20"/>
  <c r="L114" i="20"/>
  <c r="G114" i="20"/>
  <c r="Y113" i="20"/>
  <c r="T113" i="20"/>
  <c r="O113" i="20"/>
  <c r="K113" i="20"/>
  <c r="G113" i="20"/>
  <c r="C113" i="20"/>
  <c r="W112" i="20"/>
  <c r="S112" i="20"/>
  <c r="O112" i="20"/>
  <c r="K112" i="20"/>
  <c r="G112" i="20"/>
  <c r="C112" i="20"/>
  <c r="W111" i="20"/>
  <c r="S111" i="20"/>
  <c r="O111" i="20"/>
  <c r="K111" i="20"/>
  <c r="G111" i="20"/>
  <c r="C111" i="20"/>
  <c r="W110" i="20"/>
  <c r="S110" i="20"/>
  <c r="O110" i="20"/>
  <c r="K110" i="20"/>
  <c r="G110" i="20"/>
  <c r="C110" i="20"/>
  <c r="W109" i="20"/>
  <c r="S109" i="20"/>
  <c r="O109" i="20"/>
  <c r="K109" i="20"/>
  <c r="G109" i="20"/>
  <c r="C109" i="20"/>
  <c r="W108" i="20"/>
  <c r="S108" i="20"/>
  <c r="O108" i="20"/>
  <c r="K108" i="20"/>
  <c r="G108" i="20"/>
  <c r="C108" i="20"/>
  <c r="W107" i="20"/>
  <c r="S107" i="20"/>
  <c r="O107" i="20"/>
  <c r="K107" i="20"/>
  <c r="G107" i="20"/>
  <c r="C107" i="20"/>
  <c r="W106" i="20"/>
  <c r="S106" i="20"/>
  <c r="O106" i="20"/>
  <c r="K106" i="20"/>
  <c r="G106" i="20"/>
  <c r="C106" i="20"/>
  <c r="W105" i="20"/>
  <c r="S105" i="20"/>
  <c r="O105" i="20"/>
  <c r="K105" i="20"/>
  <c r="G105" i="20"/>
  <c r="C105" i="20"/>
  <c r="W104" i="20"/>
  <c r="S104" i="20"/>
  <c r="O104" i="20"/>
  <c r="K104" i="20"/>
  <c r="G104" i="20"/>
  <c r="C104" i="20"/>
  <c r="W103" i="20"/>
  <c r="S103" i="20"/>
  <c r="O103" i="20"/>
  <c r="K103" i="20"/>
  <c r="G103" i="20"/>
  <c r="C103" i="20"/>
  <c r="W102" i="20"/>
  <c r="S102" i="20"/>
  <c r="O102" i="20"/>
  <c r="K102" i="20"/>
  <c r="G102" i="20"/>
  <c r="C102" i="20"/>
  <c r="W101" i="20"/>
  <c r="S101" i="20"/>
  <c r="O101" i="20"/>
  <c r="K101" i="20"/>
  <c r="G101" i="20"/>
  <c r="C101" i="20"/>
  <c r="W100" i="20"/>
  <c r="S100" i="20"/>
  <c r="O100" i="20"/>
  <c r="K100" i="20"/>
  <c r="G100" i="20"/>
  <c r="C100" i="20"/>
  <c r="W99" i="20"/>
  <c r="S99" i="20"/>
  <c r="O99" i="20"/>
  <c r="K99" i="20"/>
  <c r="G99" i="20"/>
  <c r="C99" i="20"/>
  <c r="W98" i="20"/>
  <c r="S98" i="20"/>
  <c r="O98" i="20"/>
  <c r="K98" i="20"/>
  <c r="G98" i="20"/>
  <c r="C98" i="20"/>
  <c r="W97" i="20"/>
  <c r="S97" i="20"/>
  <c r="O97" i="20"/>
  <c r="K97" i="20"/>
  <c r="G97" i="20"/>
  <c r="C97" i="20"/>
  <c r="W96" i="20"/>
  <c r="S96" i="20"/>
  <c r="O96" i="20"/>
  <c r="K96" i="20"/>
  <c r="G96" i="20"/>
  <c r="C96" i="20"/>
  <c r="W95" i="20"/>
  <c r="S95" i="20"/>
  <c r="O95" i="20"/>
  <c r="K95" i="20"/>
  <c r="G95" i="20"/>
  <c r="C95" i="20"/>
  <c r="W94" i="20"/>
  <c r="S94" i="20"/>
  <c r="O94" i="20"/>
  <c r="K94" i="20"/>
  <c r="G94" i="20"/>
  <c r="C94" i="20"/>
  <c r="W93" i="20"/>
  <c r="S93" i="20"/>
  <c r="O93" i="20"/>
  <c r="K93" i="20"/>
  <c r="G93" i="20"/>
  <c r="C93" i="20"/>
  <c r="W92" i="20"/>
  <c r="S92" i="20"/>
  <c r="O92" i="20"/>
  <c r="K92" i="20"/>
  <c r="G92" i="20"/>
  <c r="C92" i="20"/>
  <c r="W91" i="20"/>
  <c r="S91" i="20"/>
  <c r="O91" i="20"/>
  <c r="K91" i="20"/>
  <c r="G91" i="20"/>
  <c r="C91" i="20"/>
  <c r="W90" i="20"/>
  <c r="S90" i="20"/>
  <c r="O90" i="20"/>
  <c r="K90" i="20"/>
  <c r="G90" i="20"/>
  <c r="C90" i="20"/>
  <c r="W89" i="20"/>
  <c r="S89" i="20"/>
  <c r="O89" i="20"/>
  <c r="K89" i="20"/>
  <c r="G89" i="20"/>
  <c r="C89" i="20"/>
  <c r="W88" i="20"/>
  <c r="S88" i="20"/>
  <c r="O88" i="20"/>
  <c r="K88" i="20"/>
  <c r="G88" i="20"/>
  <c r="C88" i="20"/>
  <c r="W87" i="20"/>
  <c r="S87" i="20"/>
  <c r="O87" i="20"/>
  <c r="K87" i="20"/>
  <c r="G87" i="20"/>
  <c r="C87" i="20"/>
  <c r="W86" i="20"/>
  <c r="S86" i="20"/>
  <c r="O86" i="20"/>
  <c r="K86" i="20"/>
  <c r="G86" i="20"/>
  <c r="C86" i="20"/>
  <c r="W85" i="20"/>
  <c r="S85" i="20"/>
  <c r="O85" i="20"/>
  <c r="K85" i="20"/>
  <c r="G85" i="20"/>
  <c r="C85" i="20"/>
  <c r="W84" i="20"/>
  <c r="S84" i="20"/>
  <c r="O84" i="20"/>
  <c r="K84" i="20"/>
  <c r="G84" i="20"/>
  <c r="C84" i="20"/>
  <c r="W83" i="20"/>
  <c r="S83" i="20"/>
  <c r="O83" i="20"/>
  <c r="K83" i="20"/>
  <c r="G83" i="20"/>
  <c r="C83" i="20"/>
  <c r="W82" i="20"/>
  <c r="S82" i="20"/>
  <c r="O82" i="20"/>
  <c r="K82" i="20"/>
  <c r="G82" i="20"/>
  <c r="C82" i="20"/>
  <c r="W81" i="20"/>
  <c r="S81" i="20"/>
  <c r="O81" i="20"/>
  <c r="K81" i="20"/>
  <c r="G81" i="20"/>
  <c r="C81" i="20"/>
  <c r="W80" i="20"/>
  <c r="S80" i="20"/>
  <c r="O80" i="20"/>
  <c r="K80" i="20"/>
  <c r="G80" i="20"/>
  <c r="C80" i="20"/>
  <c r="W79" i="20"/>
  <c r="S79" i="20"/>
  <c r="O79" i="20"/>
  <c r="K79" i="20"/>
  <c r="G79" i="20"/>
  <c r="C79" i="20"/>
  <c r="W78" i="20"/>
  <c r="S78" i="20"/>
  <c r="O78" i="20"/>
  <c r="K78" i="20"/>
  <c r="G78" i="20"/>
  <c r="C78" i="20"/>
  <c r="W77" i="20"/>
  <c r="S77" i="20"/>
  <c r="O77" i="20"/>
  <c r="K77" i="20"/>
  <c r="G77" i="20"/>
  <c r="C77" i="20"/>
  <c r="W76" i="20"/>
  <c r="S76" i="20"/>
  <c r="O76" i="20"/>
  <c r="K76" i="20"/>
  <c r="G76" i="20"/>
  <c r="C76" i="20"/>
  <c r="W75" i="20"/>
  <c r="S75" i="20"/>
  <c r="O75" i="20"/>
  <c r="K75" i="20"/>
  <c r="G75" i="20"/>
  <c r="C75" i="20"/>
  <c r="W74" i="20"/>
  <c r="S74" i="20"/>
  <c r="O74" i="20"/>
  <c r="K74" i="20"/>
  <c r="G74" i="20"/>
  <c r="C74" i="20"/>
  <c r="W73" i="20"/>
  <c r="S73" i="20"/>
  <c r="O73" i="20"/>
  <c r="K73" i="20"/>
  <c r="G73" i="20"/>
  <c r="C73" i="20"/>
  <c r="W72" i="20"/>
  <c r="S72" i="20"/>
  <c r="O72" i="20"/>
  <c r="K72" i="20"/>
  <c r="G72" i="20"/>
  <c r="C72" i="20"/>
  <c r="W71" i="20"/>
  <c r="S71" i="20"/>
  <c r="O71" i="20"/>
  <c r="K71" i="20"/>
  <c r="G71" i="20"/>
  <c r="C71" i="20"/>
  <c r="W70" i="20"/>
  <c r="S70" i="20"/>
  <c r="O70" i="20"/>
  <c r="K70" i="20"/>
  <c r="G70" i="20"/>
  <c r="C70" i="20"/>
  <c r="W69" i="20"/>
  <c r="S69" i="20"/>
  <c r="O69" i="20"/>
  <c r="K69" i="20"/>
  <c r="G69" i="20"/>
  <c r="C69" i="20"/>
  <c r="W68" i="20"/>
  <c r="S68" i="20"/>
  <c r="O68" i="20"/>
  <c r="K68" i="20"/>
  <c r="G68" i="20"/>
  <c r="C68" i="20"/>
  <c r="W67" i="20"/>
  <c r="S67" i="20"/>
  <c r="O67" i="20"/>
  <c r="K67" i="20"/>
  <c r="G67" i="20"/>
  <c r="C67" i="20"/>
  <c r="W66" i="20"/>
  <c r="S66" i="20"/>
  <c r="O66" i="20"/>
  <c r="K66" i="20"/>
  <c r="G66" i="20"/>
  <c r="C66" i="20"/>
  <c r="W65" i="20"/>
  <c r="S65" i="20"/>
  <c r="O65" i="20"/>
  <c r="K65" i="20"/>
  <c r="G65" i="20"/>
  <c r="C65" i="20"/>
  <c r="W64" i="20"/>
  <c r="S64" i="20"/>
  <c r="O64" i="20"/>
  <c r="K64" i="20"/>
  <c r="G64" i="20"/>
  <c r="C64" i="20"/>
  <c r="W63" i="20"/>
  <c r="S63" i="20"/>
  <c r="O63" i="20"/>
  <c r="K63" i="20"/>
  <c r="G63" i="20"/>
  <c r="C63" i="20"/>
  <c r="W62" i="20"/>
  <c r="S62" i="20"/>
  <c r="O62" i="20"/>
  <c r="K62" i="20"/>
  <c r="G62" i="20"/>
  <c r="C62" i="20"/>
  <c r="W61" i="20"/>
  <c r="S61" i="20"/>
  <c r="O61" i="20"/>
  <c r="K61" i="20"/>
  <c r="G61" i="20"/>
  <c r="C61" i="20"/>
  <c r="W60" i="20"/>
  <c r="S60" i="20"/>
  <c r="O60" i="20"/>
  <c r="K60" i="20"/>
  <c r="G60" i="20"/>
  <c r="C60" i="20"/>
  <c r="W59" i="20"/>
  <c r="S59" i="20"/>
  <c r="O59" i="20"/>
  <c r="K59" i="20"/>
  <c r="G59" i="20"/>
  <c r="C59" i="20"/>
  <c r="W58" i="20"/>
  <c r="S58" i="20"/>
  <c r="O58" i="20"/>
  <c r="K58" i="20"/>
  <c r="G58" i="20"/>
  <c r="C58" i="20"/>
  <c r="W57" i="20"/>
  <c r="S57" i="20"/>
  <c r="O57" i="20"/>
  <c r="K57" i="20"/>
  <c r="G57" i="20"/>
  <c r="C57" i="20"/>
  <c r="W56" i="20"/>
  <c r="S56" i="20"/>
  <c r="O56" i="20"/>
  <c r="K56" i="20"/>
  <c r="G56" i="20"/>
  <c r="C56" i="20"/>
  <c r="W55" i="20"/>
  <c r="S55" i="20"/>
  <c r="O55" i="20"/>
  <c r="K55" i="20"/>
  <c r="G55" i="20"/>
  <c r="C55" i="20"/>
  <c r="X247" i="20"/>
  <c r="P229" i="20"/>
  <c r="T216" i="20"/>
  <c r="D206" i="20"/>
  <c r="X196" i="20"/>
  <c r="P191" i="20"/>
  <c r="D187" i="20"/>
  <c r="O183" i="20"/>
  <c r="Y179" i="20"/>
  <c r="L176" i="20"/>
  <c r="C173" i="20"/>
  <c r="K170" i="20"/>
  <c r="S167" i="20"/>
  <c r="C165" i="20"/>
  <c r="K162" i="20"/>
  <c r="S159" i="20"/>
  <c r="C157" i="20"/>
  <c r="K154" i="20"/>
  <c r="S151" i="20"/>
  <c r="C149" i="20"/>
  <c r="K146" i="20"/>
  <c r="I144" i="20"/>
  <c r="L143" i="20"/>
  <c r="O142" i="20"/>
  <c r="Q141" i="20"/>
  <c r="T140" i="20"/>
  <c r="W139" i="20"/>
  <c r="Y138" i="20"/>
  <c r="D138" i="20"/>
  <c r="G137" i="20"/>
  <c r="I136" i="20"/>
  <c r="L135" i="20"/>
  <c r="O134" i="20"/>
  <c r="Q133" i="20"/>
  <c r="T132" i="20"/>
  <c r="W131" i="20"/>
  <c r="Y130" i="20"/>
  <c r="D130" i="20"/>
  <c r="G129" i="20"/>
  <c r="I128" i="20"/>
  <c r="L127" i="20"/>
  <c r="O126" i="20"/>
  <c r="Q125" i="20"/>
  <c r="T124" i="20"/>
  <c r="W123" i="20"/>
  <c r="Y122" i="20"/>
  <c r="D122" i="20"/>
  <c r="G121" i="20"/>
  <c r="I120" i="20"/>
  <c r="L119" i="20"/>
  <c r="O118" i="20"/>
  <c r="Q117" i="20"/>
  <c r="T116" i="20"/>
  <c r="W115" i="20"/>
  <c r="Y114" i="20"/>
  <c r="D114" i="20"/>
  <c r="I113" i="20"/>
  <c r="Q112" i="20"/>
  <c r="Y111" i="20"/>
  <c r="I111" i="20"/>
  <c r="Q110" i="20"/>
  <c r="Y109" i="20"/>
  <c r="I109" i="20"/>
  <c r="Q108" i="20"/>
  <c r="Y107" i="20"/>
  <c r="I107" i="20"/>
  <c r="Q106" i="20"/>
  <c r="Y105" i="20"/>
  <c r="I105" i="20"/>
  <c r="Q104" i="20"/>
  <c r="Y103" i="20"/>
  <c r="I103" i="20"/>
  <c r="Q102" i="20"/>
  <c r="Y101" i="20"/>
  <c r="I101" i="20"/>
  <c r="Q100" i="20"/>
  <c r="Y99" i="20"/>
  <c r="I99" i="20"/>
  <c r="Q98" i="20"/>
  <c r="Y97" i="20"/>
  <c r="I97" i="20"/>
  <c r="Q96" i="20"/>
  <c r="Y95" i="20"/>
  <c r="I95" i="20"/>
  <c r="Q94" i="20"/>
  <c r="E94" i="20"/>
  <c r="U93" i="20"/>
  <c r="M93" i="20"/>
  <c r="E93" i="20"/>
  <c r="U92" i="20"/>
  <c r="M92" i="20"/>
  <c r="E92" i="20"/>
  <c r="U91" i="20"/>
  <c r="M91" i="20"/>
  <c r="E91" i="20"/>
  <c r="U90" i="20"/>
  <c r="M90" i="20"/>
  <c r="E90" i="20"/>
  <c r="U89" i="20"/>
  <c r="M89" i="20"/>
  <c r="E89" i="20"/>
  <c r="U88" i="20"/>
  <c r="M88" i="20"/>
  <c r="E88" i="20"/>
  <c r="U87" i="20"/>
  <c r="M87" i="20"/>
  <c r="E87" i="20"/>
  <c r="U86" i="20"/>
  <c r="M86" i="20"/>
  <c r="E86" i="20"/>
  <c r="U85" i="20"/>
  <c r="M85" i="20"/>
  <c r="E85" i="20"/>
  <c r="U84" i="20"/>
  <c r="M84" i="20"/>
  <c r="E84" i="20"/>
  <c r="U83" i="20"/>
  <c r="M83" i="20"/>
  <c r="E83" i="20"/>
  <c r="U82" i="20"/>
  <c r="M82" i="20"/>
  <c r="E82" i="20"/>
  <c r="U81" i="20"/>
  <c r="M81" i="20"/>
  <c r="E81" i="20"/>
  <c r="U80" i="20"/>
  <c r="M80" i="20"/>
  <c r="E80" i="20"/>
  <c r="U79" i="20"/>
  <c r="M79" i="20"/>
  <c r="E79" i="20"/>
  <c r="U78" i="20"/>
  <c r="M78" i="20"/>
  <c r="E78" i="20"/>
  <c r="X77" i="20"/>
  <c r="R77" i="20"/>
  <c r="M77" i="20"/>
  <c r="H77" i="20"/>
  <c r="B77" i="20"/>
  <c r="U76" i="20"/>
  <c r="P76" i="20"/>
  <c r="J76" i="20"/>
  <c r="E76" i="20"/>
  <c r="X75" i="20"/>
  <c r="R75" i="20"/>
  <c r="M75" i="20"/>
  <c r="H75" i="20"/>
  <c r="B75" i="20"/>
  <c r="U74" i="20"/>
  <c r="P74" i="20"/>
  <c r="J74" i="20"/>
  <c r="E74" i="20"/>
  <c r="X73" i="20"/>
  <c r="R73" i="20"/>
  <c r="M73" i="20"/>
  <c r="H73" i="20"/>
  <c r="B73" i="20"/>
  <c r="U72" i="20"/>
  <c r="P72" i="20"/>
  <c r="J72" i="20"/>
  <c r="E72" i="20"/>
  <c r="X71" i="20"/>
  <c r="R71" i="20"/>
  <c r="M71" i="20"/>
  <c r="H71" i="20"/>
  <c r="B71" i="20"/>
  <c r="U70" i="20"/>
  <c r="P70" i="20"/>
  <c r="J70" i="20"/>
  <c r="E70" i="20"/>
  <c r="X69" i="20"/>
  <c r="R69" i="20"/>
  <c r="M69" i="20"/>
  <c r="H69" i="20"/>
  <c r="B69" i="20"/>
  <c r="U68" i="20"/>
  <c r="P68" i="20"/>
  <c r="J68" i="20"/>
  <c r="E68" i="20"/>
  <c r="X67" i="20"/>
  <c r="R67" i="20"/>
  <c r="M67" i="20"/>
  <c r="H67" i="20"/>
  <c r="B67" i="20"/>
  <c r="U66" i="20"/>
  <c r="P66" i="20"/>
  <c r="J66" i="20"/>
  <c r="E66" i="20"/>
  <c r="X65" i="20"/>
  <c r="R65" i="20"/>
  <c r="M65" i="20"/>
  <c r="H65" i="20"/>
  <c r="B65" i="20"/>
  <c r="U64" i="20"/>
  <c r="P64" i="20"/>
  <c r="J64" i="20"/>
  <c r="E64" i="20"/>
  <c r="X63" i="20"/>
  <c r="R63" i="20"/>
  <c r="M63" i="20"/>
  <c r="H63" i="20"/>
  <c r="B63" i="20"/>
  <c r="U62" i="20"/>
  <c r="P62" i="20"/>
  <c r="J62" i="20"/>
  <c r="E62" i="20"/>
  <c r="X61" i="20"/>
  <c r="R61" i="20"/>
  <c r="M61" i="20"/>
  <c r="H61" i="20"/>
  <c r="B61" i="20"/>
  <c r="U60" i="20"/>
  <c r="P60" i="20"/>
  <c r="J60" i="20"/>
  <c r="E60" i="20"/>
  <c r="X59" i="20"/>
  <c r="R59" i="20"/>
  <c r="M59" i="20"/>
  <c r="H59" i="20"/>
  <c r="B59" i="20"/>
  <c r="U58" i="20"/>
  <c r="P58" i="20"/>
  <c r="J58" i="20"/>
  <c r="E58" i="20"/>
  <c r="X57" i="20"/>
  <c r="R57" i="20"/>
  <c r="M57" i="20"/>
  <c r="H57" i="20"/>
  <c r="B57" i="20"/>
  <c r="U56" i="20"/>
  <c r="P56" i="20"/>
  <c r="J56" i="20"/>
  <c r="E56" i="20"/>
  <c r="X55" i="20"/>
  <c r="R55" i="20"/>
  <c r="M55" i="20"/>
  <c r="H55" i="20"/>
  <c r="B55" i="20"/>
  <c r="V54" i="20"/>
  <c r="R54" i="20"/>
  <c r="N54" i="20"/>
  <c r="J54" i="20"/>
  <c r="F54" i="20"/>
  <c r="B54" i="20"/>
  <c r="V53" i="20"/>
  <c r="R53" i="20"/>
  <c r="N53" i="20"/>
  <c r="J53" i="20"/>
  <c r="F53" i="20"/>
  <c r="B53" i="20"/>
  <c r="V52" i="20"/>
  <c r="R52" i="20"/>
  <c r="N52" i="20"/>
  <c r="J52" i="20"/>
  <c r="F52" i="20"/>
  <c r="B52" i="20"/>
  <c r="V51" i="20"/>
  <c r="R51" i="20"/>
  <c r="N51" i="20"/>
  <c r="J51" i="20"/>
  <c r="F51" i="20"/>
  <c r="B51" i="20"/>
  <c r="V50" i="20"/>
  <c r="R50" i="20"/>
  <c r="N50" i="20"/>
  <c r="J50" i="20"/>
  <c r="F50" i="20"/>
  <c r="B50" i="20"/>
  <c r="V49" i="20"/>
  <c r="R49" i="20"/>
  <c r="N49" i="20"/>
  <c r="J49" i="20"/>
  <c r="F49" i="20"/>
  <c r="B49" i="20"/>
  <c r="V48" i="20"/>
  <c r="R48" i="20"/>
  <c r="N48" i="20"/>
  <c r="J48" i="20"/>
  <c r="F48" i="20"/>
  <c r="B48" i="20"/>
  <c r="V47" i="20"/>
  <c r="R47" i="20"/>
  <c r="N47" i="20"/>
  <c r="J47" i="20"/>
  <c r="F47" i="20"/>
  <c r="B47" i="20"/>
  <c r="V46" i="20"/>
  <c r="R46" i="20"/>
  <c r="N46" i="20"/>
  <c r="J46" i="20"/>
  <c r="F46" i="20"/>
  <c r="B46" i="20"/>
  <c r="V45" i="20"/>
  <c r="R45" i="20"/>
  <c r="N45" i="20"/>
  <c r="J45" i="20"/>
  <c r="F45" i="20"/>
  <c r="B45" i="20"/>
  <c r="V44" i="20"/>
  <c r="R44" i="20"/>
  <c r="N44" i="20"/>
  <c r="J44" i="20"/>
  <c r="F44" i="20"/>
  <c r="B44" i="20"/>
  <c r="V43" i="20"/>
  <c r="R43" i="20"/>
  <c r="N43" i="20"/>
  <c r="J43" i="20"/>
  <c r="F43" i="20"/>
  <c r="B43" i="20"/>
  <c r="V42" i="20"/>
  <c r="R42" i="20"/>
  <c r="N42" i="20"/>
  <c r="J42" i="20"/>
  <c r="F42" i="20"/>
  <c r="B42" i="20"/>
  <c r="R41" i="20"/>
  <c r="N41" i="20"/>
  <c r="J41" i="20"/>
  <c r="F41" i="20"/>
  <c r="B41" i="20"/>
  <c r="V40" i="20"/>
  <c r="R40" i="20"/>
  <c r="B40" i="20"/>
  <c r="N39" i="20"/>
  <c r="B39" i="20"/>
  <c r="R38" i="20"/>
  <c r="F38" i="20"/>
  <c r="R37" i="20"/>
  <c r="F37" i="20"/>
  <c r="V36" i="20"/>
  <c r="J36" i="20"/>
  <c r="V35" i="20"/>
  <c r="F35" i="20"/>
  <c r="V34" i="20"/>
  <c r="F34" i="20"/>
  <c r="R33" i="20"/>
  <c r="F33" i="20"/>
  <c r="R32" i="20"/>
  <c r="F32" i="20"/>
  <c r="R31" i="20"/>
  <c r="F31" i="20"/>
  <c r="R30" i="20"/>
  <c r="F30" i="20"/>
  <c r="R29" i="20"/>
  <c r="J29" i="20"/>
  <c r="V28" i="20"/>
  <c r="J28" i="20"/>
  <c r="V27" i="20"/>
  <c r="J27" i="20"/>
  <c r="V26" i="20"/>
  <c r="J26" i="20"/>
  <c r="V25" i="20"/>
  <c r="J25" i="20"/>
  <c r="V24" i="20"/>
  <c r="J24" i="20"/>
  <c r="V23" i="20"/>
  <c r="J23" i="20"/>
  <c r="V22" i="20"/>
  <c r="N22" i="20"/>
  <c r="B22" i="20"/>
  <c r="N21" i="20"/>
  <c r="B21" i="20"/>
  <c r="N20" i="20"/>
  <c r="B20" i="20"/>
  <c r="N19" i="20"/>
  <c r="B19" i="20"/>
  <c r="N18" i="20"/>
  <c r="F18" i="20"/>
  <c r="R17" i="20"/>
  <c r="F17" i="20"/>
  <c r="N16" i="20"/>
  <c r="B16" i="20"/>
  <c r="N15" i="20"/>
  <c r="B15" i="20"/>
  <c r="N14" i="20"/>
  <c r="B14" i="20"/>
  <c r="N13" i="20"/>
  <c r="F13" i="20"/>
  <c r="R12" i="20"/>
  <c r="F12" i="20"/>
  <c r="R11" i="20"/>
  <c r="F11" i="20"/>
  <c r="Q25" i="20"/>
  <c r="I24" i="20"/>
  <c r="Q23" i="20"/>
  <c r="I23" i="20"/>
  <c r="Q22" i="20"/>
  <c r="E22" i="20"/>
  <c r="M21" i="20"/>
  <c r="Y20" i="20"/>
  <c r="I20" i="20"/>
  <c r="Y19" i="20"/>
  <c r="I19" i="20"/>
  <c r="U18" i="20"/>
  <c r="E18" i="20"/>
  <c r="M17" i="20"/>
  <c r="Y16" i="20"/>
  <c r="I16" i="20"/>
  <c r="Q15" i="20"/>
  <c r="E15" i="20"/>
  <c r="M14" i="20"/>
  <c r="Y13" i="20"/>
  <c r="I13" i="20"/>
  <c r="Q12" i="20"/>
  <c r="E12" i="20"/>
  <c r="M11" i="20"/>
  <c r="H240" i="20"/>
  <c r="B226" i="20"/>
  <c r="D214" i="20"/>
  <c r="L203" i="20"/>
  <c r="P195" i="20"/>
  <c r="H190" i="20"/>
  <c r="G186" i="20"/>
  <c r="Q182" i="20"/>
  <c r="D179" i="20"/>
  <c r="O175" i="20"/>
  <c r="K172" i="20"/>
  <c r="S169" i="20"/>
  <c r="C167" i="20"/>
  <c r="K164" i="20"/>
  <c r="S161" i="20"/>
  <c r="C159" i="20"/>
  <c r="K156" i="20"/>
  <c r="S153" i="20"/>
  <c r="C151" i="20"/>
  <c r="K148" i="20"/>
  <c r="S145" i="20"/>
  <c r="D144" i="20"/>
  <c r="G143" i="20"/>
  <c r="I142" i="20"/>
  <c r="L141" i="20"/>
  <c r="O140" i="20"/>
  <c r="Q139" i="20"/>
  <c r="T138" i="20"/>
  <c r="W137" i="20"/>
  <c r="Y136" i="20"/>
  <c r="D136" i="20"/>
  <c r="G135" i="20"/>
  <c r="I134" i="20"/>
  <c r="L133" i="20"/>
  <c r="O132" i="20"/>
  <c r="Q131" i="20"/>
  <c r="T130" i="20"/>
  <c r="W129" i="20"/>
  <c r="Y128" i="20"/>
  <c r="D128" i="20"/>
  <c r="G127" i="20"/>
  <c r="I126" i="20"/>
  <c r="L125" i="20"/>
  <c r="O124" i="20"/>
  <c r="Q123" i="20"/>
  <c r="T122" i="20"/>
  <c r="W121" i="20"/>
  <c r="Y120" i="20"/>
  <c r="D120" i="20"/>
  <c r="G119" i="20"/>
  <c r="I118" i="20"/>
  <c r="L117" i="20"/>
  <c r="O116" i="20"/>
  <c r="Q115" i="20"/>
  <c r="T114" i="20"/>
  <c r="W113" i="20"/>
  <c r="E113" i="20"/>
  <c r="M112" i="20"/>
  <c r="U111" i="20"/>
  <c r="E111" i="20"/>
  <c r="M110" i="20"/>
  <c r="U109" i="20"/>
  <c r="E109" i="20"/>
  <c r="M108" i="20"/>
  <c r="U107" i="20"/>
  <c r="E107" i="20"/>
  <c r="M106" i="20"/>
  <c r="U105" i="20"/>
  <c r="E105" i="20"/>
  <c r="M104" i="20"/>
  <c r="U103" i="20"/>
  <c r="E103" i="20"/>
  <c r="M102" i="20"/>
  <c r="U101" i="20"/>
  <c r="E101" i="20"/>
  <c r="M100" i="20"/>
  <c r="U99" i="20"/>
  <c r="E99" i="20"/>
  <c r="M98" i="20"/>
  <c r="U97" i="20"/>
  <c r="E97" i="20"/>
  <c r="M96" i="20"/>
  <c r="U95" i="20"/>
  <c r="E95" i="20"/>
  <c r="M94" i="20"/>
  <c r="D94" i="20"/>
  <c r="T93" i="20"/>
  <c r="L93" i="20"/>
  <c r="D93" i="20"/>
  <c r="T92" i="20"/>
  <c r="L92" i="20"/>
  <c r="D92" i="20"/>
  <c r="T91" i="20"/>
  <c r="L91" i="20"/>
  <c r="D91" i="20"/>
  <c r="T90" i="20"/>
  <c r="L90" i="20"/>
  <c r="D90" i="20"/>
  <c r="T89" i="20"/>
  <c r="L89" i="20"/>
  <c r="D89" i="20"/>
  <c r="T88" i="20"/>
  <c r="L88" i="20"/>
  <c r="D88" i="20"/>
  <c r="T87" i="20"/>
  <c r="L87" i="20"/>
  <c r="D87" i="20"/>
  <c r="T86" i="20"/>
  <c r="L86" i="20"/>
  <c r="D86" i="20"/>
  <c r="T85" i="20"/>
  <c r="L85" i="20"/>
  <c r="D85" i="20"/>
  <c r="T84" i="20"/>
  <c r="L84" i="20"/>
  <c r="D84" i="20"/>
  <c r="T83" i="20"/>
  <c r="L83" i="20"/>
  <c r="D83" i="20"/>
  <c r="T82" i="20"/>
  <c r="L82" i="20"/>
  <c r="D82" i="20"/>
  <c r="T81" i="20"/>
  <c r="L81" i="20"/>
  <c r="D81" i="20"/>
  <c r="T80" i="20"/>
  <c r="L80" i="20"/>
  <c r="D80" i="20"/>
  <c r="T79" i="20"/>
  <c r="L79" i="20"/>
  <c r="D79" i="20"/>
  <c r="T78" i="20"/>
  <c r="L78" i="20"/>
  <c r="D78" i="20"/>
  <c r="V77" i="20"/>
  <c r="Q77" i="20"/>
  <c r="L77" i="20"/>
  <c r="F77" i="20"/>
  <c r="Y76" i="20"/>
  <c r="T76" i="20"/>
  <c r="N76" i="20"/>
  <c r="I76" i="20"/>
  <c r="D76" i="20"/>
  <c r="V75" i="20"/>
  <c r="Q75" i="20"/>
  <c r="L75" i="20"/>
  <c r="F75" i="20"/>
  <c r="Y74" i="20"/>
  <c r="T74" i="20"/>
  <c r="N74" i="20"/>
  <c r="I74" i="20"/>
  <c r="D74" i="20"/>
  <c r="V73" i="20"/>
  <c r="Q73" i="20"/>
  <c r="L73" i="20"/>
  <c r="F73" i="20"/>
  <c r="Y72" i="20"/>
  <c r="T72" i="20"/>
  <c r="N72" i="20"/>
  <c r="I72" i="20"/>
  <c r="D72" i="20"/>
  <c r="V71" i="20"/>
  <c r="Q71" i="20"/>
  <c r="L71" i="20"/>
  <c r="F71" i="20"/>
  <c r="Y70" i="20"/>
  <c r="T70" i="20"/>
  <c r="N70" i="20"/>
  <c r="I70" i="20"/>
  <c r="D70" i="20"/>
  <c r="V69" i="20"/>
  <c r="Q69" i="20"/>
  <c r="L69" i="20"/>
  <c r="F69" i="20"/>
  <c r="Y68" i="20"/>
  <c r="T68" i="20"/>
  <c r="N68" i="20"/>
  <c r="I68" i="20"/>
  <c r="D68" i="20"/>
  <c r="V67" i="20"/>
  <c r="Q67" i="20"/>
  <c r="L67" i="20"/>
  <c r="F67" i="20"/>
  <c r="Y66" i="20"/>
  <c r="T66" i="20"/>
  <c r="N66" i="20"/>
  <c r="I66" i="20"/>
  <c r="D66" i="20"/>
  <c r="V65" i="20"/>
  <c r="Q65" i="20"/>
  <c r="L65" i="20"/>
  <c r="F65" i="20"/>
  <c r="Y64" i="20"/>
  <c r="T64" i="20"/>
  <c r="N64" i="20"/>
  <c r="I64" i="20"/>
  <c r="D64" i="20"/>
  <c r="V63" i="20"/>
  <c r="Q63" i="20"/>
  <c r="L63" i="20"/>
  <c r="F63" i="20"/>
  <c r="Y62" i="20"/>
  <c r="T62" i="20"/>
  <c r="N62" i="20"/>
  <c r="I62" i="20"/>
  <c r="D62" i="20"/>
  <c r="V61" i="20"/>
  <c r="Q61" i="20"/>
  <c r="L61" i="20"/>
  <c r="F61" i="20"/>
  <c r="Y60" i="20"/>
  <c r="T60" i="20"/>
  <c r="N60" i="20"/>
  <c r="I60" i="20"/>
  <c r="D60" i="20"/>
  <c r="V59" i="20"/>
  <c r="Q59" i="20"/>
  <c r="L59" i="20"/>
  <c r="F59" i="20"/>
  <c r="Y58" i="20"/>
  <c r="T58" i="20"/>
  <c r="N58" i="20"/>
  <c r="I58" i="20"/>
  <c r="D58" i="20"/>
  <c r="V57" i="20"/>
  <c r="Q57" i="20"/>
  <c r="L57" i="20"/>
  <c r="F57" i="20"/>
  <c r="Y56" i="20"/>
  <c r="T56" i="20"/>
  <c r="N56" i="20"/>
  <c r="I56" i="20"/>
  <c r="D56" i="20"/>
  <c r="V55" i="20"/>
  <c r="Q55" i="20"/>
  <c r="L55" i="20"/>
  <c r="F55" i="20"/>
  <c r="Y54" i="20"/>
  <c r="U54" i="20"/>
  <c r="Q54" i="20"/>
  <c r="M54" i="20"/>
  <c r="I54" i="20"/>
  <c r="E54" i="20"/>
  <c r="Y53" i="20"/>
  <c r="U53" i="20"/>
  <c r="Q53" i="20"/>
  <c r="M53" i="20"/>
  <c r="I53" i="20"/>
  <c r="E53" i="20"/>
  <c r="Y52" i="20"/>
  <c r="U52" i="20"/>
  <c r="Q52" i="20"/>
  <c r="M52" i="20"/>
  <c r="I52" i="20"/>
  <c r="E52" i="20"/>
  <c r="Y51" i="20"/>
  <c r="U51" i="20"/>
  <c r="Q51" i="20"/>
  <c r="M51" i="20"/>
  <c r="I51" i="20"/>
  <c r="E51" i="20"/>
  <c r="Y50" i="20"/>
  <c r="U50" i="20"/>
  <c r="Q50" i="20"/>
  <c r="M50" i="20"/>
  <c r="I50" i="20"/>
  <c r="E50" i="20"/>
  <c r="Y49" i="20"/>
  <c r="U49" i="20"/>
  <c r="Q49" i="20"/>
  <c r="M49" i="20"/>
  <c r="I49" i="20"/>
  <c r="E49" i="20"/>
  <c r="Y48" i="20"/>
  <c r="U48" i="20"/>
  <c r="Q48" i="20"/>
  <c r="M48" i="20"/>
  <c r="I48" i="20"/>
  <c r="E48" i="20"/>
  <c r="Y47" i="20"/>
  <c r="U47" i="20"/>
  <c r="Q47" i="20"/>
  <c r="M47" i="20"/>
  <c r="I47" i="20"/>
  <c r="E47" i="20"/>
  <c r="Y46" i="20"/>
  <c r="U46" i="20"/>
  <c r="Q46" i="20"/>
  <c r="M46" i="20"/>
  <c r="I46" i="20"/>
  <c r="E46" i="20"/>
  <c r="Y45" i="20"/>
  <c r="U45" i="20"/>
  <c r="Q45" i="20"/>
  <c r="M45" i="20"/>
  <c r="I45" i="20"/>
  <c r="E45" i="20"/>
  <c r="Y44" i="20"/>
  <c r="U44" i="20"/>
  <c r="Q44" i="20"/>
  <c r="M44" i="20"/>
  <c r="I44" i="20"/>
  <c r="E44" i="20"/>
  <c r="Y43" i="20"/>
  <c r="U43" i="20"/>
  <c r="Q43" i="20"/>
  <c r="M43" i="20"/>
  <c r="I43" i="20"/>
  <c r="E43" i="20"/>
  <c r="Y42" i="20"/>
  <c r="U42" i="20"/>
  <c r="Q42" i="20"/>
  <c r="M42" i="20"/>
  <c r="I42" i="20"/>
  <c r="E42" i="20"/>
  <c r="Y41" i="20"/>
  <c r="U41" i="20"/>
  <c r="Q41" i="20"/>
  <c r="M41" i="20"/>
  <c r="I41" i="20"/>
  <c r="E41" i="20"/>
  <c r="Y40" i="20"/>
  <c r="U40" i="20"/>
  <c r="Q40" i="20"/>
  <c r="M40" i="20"/>
  <c r="I40" i="20"/>
  <c r="E40" i="20"/>
  <c r="Y39" i="20"/>
  <c r="U39" i="20"/>
  <c r="Q39" i="20"/>
  <c r="M39" i="20"/>
  <c r="I39" i="20"/>
  <c r="E39" i="20"/>
  <c r="Y38" i="20"/>
  <c r="U38" i="20"/>
  <c r="Q38" i="20"/>
  <c r="M38" i="20"/>
  <c r="I38" i="20"/>
  <c r="E38" i="20"/>
  <c r="Y37" i="20"/>
  <c r="U37" i="20"/>
  <c r="Q37" i="20"/>
  <c r="M37" i="20"/>
  <c r="I37" i="20"/>
  <c r="E37" i="20"/>
  <c r="Y36" i="20"/>
  <c r="U36" i="20"/>
  <c r="Q36" i="20"/>
  <c r="M36" i="20"/>
  <c r="I36" i="20"/>
  <c r="E36" i="20"/>
  <c r="Y35" i="20"/>
  <c r="U35" i="20"/>
  <c r="Q35" i="20"/>
  <c r="M35" i="20"/>
  <c r="I35" i="20"/>
  <c r="E35" i="20"/>
  <c r="Y34" i="20"/>
  <c r="U34" i="20"/>
  <c r="Q34" i="20"/>
  <c r="M34" i="20"/>
  <c r="I34" i="20"/>
  <c r="E34" i="20"/>
  <c r="Y33" i="20"/>
  <c r="U33" i="20"/>
  <c r="Q33" i="20"/>
  <c r="M33" i="20"/>
  <c r="I33" i="20"/>
  <c r="E33" i="20"/>
  <c r="Y32" i="20"/>
  <c r="U32" i="20"/>
  <c r="Q32" i="20"/>
  <c r="M32" i="20"/>
  <c r="I32" i="20"/>
  <c r="E32" i="20"/>
  <c r="Y31" i="20"/>
  <c r="U31" i="20"/>
  <c r="Q31" i="20"/>
  <c r="M31" i="20"/>
  <c r="I31" i="20"/>
  <c r="E31" i="20"/>
  <c r="Y30" i="20"/>
  <c r="U30" i="20"/>
  <c r="Q30" i="20"/>
  <c r="M30" i="20"/>
  <c r="I30" i="20"/>
  <c r="E30" i="20"/>
  <c r="Y29" i="20"/>
  <c r="U29" i="20"/>
  <c r="Q29" i="20"/>
  <c r="M29" i="20"/>
  <c r="I29" i="20"/>
  <c r="E29" i="20"/>
  <c r="Y28" i="20"/>
  <c r="U28" i="20"/>
  <c r="Q28" i="20"/>
  <c r="M28" i="20"/>
  <c r="I28" i="20"/>
  <c r="E28" i="20"/>
  <c r="Y27" i="20"/>
  <c r="U27" i="20"/>
  <c r="Q27" i="20"/>
  <c r="M27" i="20"/>
  <c r="I27" i="20"/>
  <c r="E27" i="20"/>
  <c r="Y26" i="20"/>
  <c r="U26" i="20"/>
  <c r="Q26" i="20"/>
  <c r="M26" i="20"/>
  <c r="I26" i="20"/>
  <c r="E26" i="20"/>
  <c r="U25" i="20"/>
  <c r="M25" i="20"/>
  <c r="I25" i="20"/>
  <c r="Y24" i="20"/>
  <c r="Q24" i="20"/>
  <c r="Y23" i="20"/>
  <c r="Y22" i="20"/>
  <c r="M22" i="20"/>
  <c r="U21" i="20"/>
  <c r="E21" i="20"/>
  <c r="M20" i="20"/>
  <c r="U19" i="20"/>
  <c r="E19" i="20"/>
  <c r="M18" i="20"/>
  <c r="Y17" i="20"/>
  <c r="I17" i="20"/>
  <c r="U16" i="20"/>
  <c r="E16" i="20"/>
  <c r="M15" i="20"/>
  <c r="U14" i="20"/>
  <c r="I14" i="20"/>
  <c r="Q13" i="20"/>
  <c r="Y12" i="20"/>
  <c r="M12" i="20"/>
  <c r="U11" i="20"/>
  <c r="E11" i="20"/>
  <c r="M222" i="20"/>
  <c r="T200" i="20"/>
  <c r="I185" i="20"/>
  <c r="G178" i="20"/>
  <c r="S171" i="20"/>
  <c r="K166" i="20"/>
  <c r="K158" i="20"/>
  <c r="C153" i="20"/>
  <c r="C145" i="20"/>
  <c r="Y142" i="20"/>
  <c r="I140" i="20"/>
  <c r="O138" i="20"/>
  <c r="T136" i="20"/>
  <c r="Y134" i="20"/>
  <c r="I132" i="20"/>
  <c r="P259" i="20"/>
  <c r="E233" i="20"/>
  <c r="L219" i="20"/>
  <c r="T208" i="20"/>
  <c r="H198" i="20"/>
  <c r="X192" i="20"/>
  <c r="Y187" i="20"/>
  <c r="L184" i="20"/>
  <c r="W180" i="20"/>
  <c r="I177" i="20"/>
  <c r="T173" i="20"/>
  <c r="C171" i="20"/>
  <c r="K168" i="20"/>
  <c r="S165" i="20"/>
  <c r="C163" i="20"/>
  <c r="K160" i="20"/>
  <c r="S157" i="20"/>
  <c r="C155" i="20"/>
  <c r="K152" i="20"/>
  <c r="S149" i="20"/>
  <c r="C147" i="20"/>
  <c r="O144" i="20"/>
  <c r="Q143" i="20"/>
  <c r="T142" i="20"/>
  <c r="W141" i="20"/>
  <c r="Y140" i="20"/>
  <c r="D140" i="20"/>
  <c r="G139" i="20"/>
  <c r="I138" i="20"/>
  <c r="L137" i="20"/>
  <c r="O136" i="20"/>
  <c r="Q135" i="20"/>
  <c r="T134" i="20"/>
  <c r="W133" i="20"/>
  <c r="Y132" i="20"/>
  <c r="D132" i="20"/>
  <c r="G131" i="20"/>
  <c r="I130" i="20"/>
  <c r="L129" i="20"/>
  <c r="O128" i="20"/>
  <c r="Q127" i="20"/>
  <c r="T126" i="20"/>
  <c r="W125" i="20"/>
  <c r="Y124" i="20"/>
  <c r="D124" i="20"/>
  <c r="G123" i="20"/>
  <c r="I122" i="20"/>
  <c r="L121" i="20"/>
  <c r="O120" i="20"/>
  <c r="Q119" i="20"/>
  <c r="T118" i="20"/>
  <c r="W117" i="20"/>
  <c r="Y116" i="20"/>
  <c r="D116" i="20"/>
  <c r="G115" i="20"/>
  <c r="I114" i="20"/>
  <c r="M113" i="20"/>
  <c r="U112" i="20"/>
  <c r="E112" i="20"/>
  <c r="M111" i="20"/>
  <c r="U110" i="20"/>
  <c r="E110" i="20"/>
  <c r="M109" i="20"/>
  <c r="U108" i="20"/>
  <c r="E108" i="20"/>
  <c r="M107" i="20"/>
  <c r="U106" i="20"/>
  <c r="E106" i="20"/>
  <c r="M105" i="20"/>
  <c r="U104" i="20"/>
  <c r="E104" i="20"/>
  <c r="M103" i="20"/>
  <c r="U102" i="20"/>
  <c r="E102" i="20"/>
  <c r="M101" i="20"/>
  <c r="U100" i="20"/>
  <c r="E100" i="20"/>
  <c r="M99" i="20"/>
  <c r="U98" i="20"/>
  <c r="E98" i="20"/>
  <c r="M97" i="20"/>
  <c r="U96" i="20"/>
  <c r="E96" i="20"/>
  <c r="M95" i="20"/>
  <c r="U94" i="20"/>
  <c r="H94" i="20"/>
  <c r="X93" i="20"/>
  <c r="P93" i="20"/>
  <c r="H93" i="20"/>
  <c r="X92" i="20"/>
  <c r="P92" i="20"/>
  <c r="H92" i="20"/>
  <c r="X91" i="20"/>
  <c r="P91" i="20"/>
  <c r="H91" i="20"/>
  <c r="X90" i="20"/>
  <c r="P90" i="20"/>
  <c r="H90" i="20"/>
  <c r="X89" i="20"/>
  <c r="P89" i="20"/>
  <c r="H89" i="20"/>
  <c r="X88" i="20"/>
  <c r="P88" i="20"/>
  <c r="H88" i="20"/>
  <c r="X87" i="20"/>
  <c r="P87" i="20"/>
  <c r="H87" i="20"/>
  <c r="X86" i="20"/>
  <c r="P86" i="20"/>
  <c r="H86" i="20"/>
  <c r="X85" i="20"/>
  <c r="P85" i="20"/>
  <c r="H85" i="20"/>
  <c r="X84" i="20"/>
  <c r="P84" i="20"/>
  <c r="H84" i="20"/>
  <c r="X83" i="20"/>
  <c r="P83" i="20"/>
  <c r="H83" i="20"/>
  <c r="X82" i="20"/>
  <c r="P82" i="20"/>
  <c r="H82" i="20"/>
  <c r="X81" i="20"/>
  <c r="P81" i="20"/>
  <c r="H81" i="20"/>
  <c r="X80" i="20"/>
  <c r="P80" i="20"/>
  <c r="H80" i="20"/>
  <c r="X79" i="20"/>
  <c r="P79" i="20"/>
  <c r="H79" i="20"/>
  <c r="X78" i="20"/>
  <c r="P78" i="20"/>
  <c r="H78" i="20"/>
  <c r="Y77" i="20"/>
  <c r="T77" i="20"/>
  <c r="N77" i="20"/>
  <c r="I77" i="20"/>
  <c r="D77" i="20"/>
  <c r="V76" i="20"/>
  <c r="Q76" i="20"/>
  <c r="L76" i="20"/>
  <c r="F76" i="20"/>
  <c r="Y75" i="20"/>
  <c r="T75" i="20"/>
  <c r="N75" i="20"/>
  <c r="I75" i="20"/>
  <c r="D75" i="20"/>
  <c r="V74" i="20"/>
  <c r="Q74" i="20"/>
  <c r="L74" i="20"/>
  <c r="F74" i="20"/>
  <c r="Y73" i="20"/>
  <c r="T73" i="20"/>
  <c r="N73" i="20"/>
  <c r="I73" i="20"/>
  <c r="D73" i="20"/>
  <c r="V72" i="20"/>
  <c r="Q72" i="20"/>
  <c r="L72" i="20"/>
  <c r="F72" i="20"/>
  <c r="Y71" i="20"/>
  <c r="T71" i="20"/>
  <c r="N71" i="20"/>
  <c r="I71" i="20"/>
  <c r="D71" i="20"/>
  <c r="V70" i="20"/>
  <c r="Q70" i="20"/>
  <c r="L70" i="20"/>
  <c r="F70" i="20"/>
  <c r="Y69" i="20"/>
  <c r="T69" i="20"/>
  <c r="N69" i="20"/>
  <c r="I69" i="20"/>
  <c r="D69" i="20"/>
  <c r="V68" i="20"/>
  <c r="Q68" i="20"/>
  <c r="L68" i="20"/>
  <c r="F68" i="20"/>
  <c r="Y67" i="20"/>
  <c r="T67" i="20"/>
  <c r="N67" i="20"/>
  <c r="I67" i="20"/>
  <c r="D67" i="20"/>
  <c r="V66" i="20"/>
  <c r="Q66" i="20"/>
  <c r="L66" i="20"/>
  <c r="F66" i="20"/>
  <c r="Y65" i="20"/>
  <c r="T65" i="20"/>
  <c r="N65" i="20"/>
  <c r="I65" i="20"/>
  <c r="D65" i="20"/>
  <c r="V64" i="20"/>
  <c r="Q64" i="20"/>
  <c r="L64" i="20"/>
  <c r="F64" i="20"/>
  <c r="Y63" i="20"/>
  <c r="T63" i="20"/>
  <c r="N63" i="20"/>
  <c r="I63" i="20"/>
  <c r="D63" i="20"/>
  <c r="V62" i="20"/>
  <c r="Q62" i="20"/>
  <c r="L62" i="20"/>
  <c r="F62" i="20"/>
  <c r="Y61" i="20"/>
  <c r="T61" i="20"/>
  <c r="N61" i="20"/>
  <c r="I61" i="20"/>
  <c r="D61" i="20"/>
  <c r="V60" i="20"/>
  <c r="Q60" i="20"/>
  <c r="L60" i="20"/>
  <c r="F60" i="20"/>
  <c r="Y59" i="20"/>
  <c r="T59" i="20"/>
  <c r="N59" i="20"/>
  <c r="I59" i="20"/>
  <c r="D59" i="20"/>
  <c r="V58" i="20"/>
  <c r="Q58" i="20"/>
  <c r="L58" i="20"/>
  <c r="F58" i="20"/>
  <c r="Y57" i="20"/>
  <c r="T57" i="20"/>
  <c r="N57" i="20"/>
  <c r="I57" i="20"/>
  <c r="D57" i="20"/>
  <c r="V56" i="20"/>
  <c r="Q56" i="20"/>
  <c r="L56" i="20"/>
  <c r="F56" i="20"/>
  <c r="Y55" i="20"/>
  <c r="T55" i="20"/>
  <c r="N55" i="20"/>
  <c r="I55" i="20"/>
  <c r="D55" i="20"/>
  <c r="W54" i="20"/>
  <c r="S54" i="20"/>
  <c r="O54" i="20"/>
  <c r="K54" i="20"/>
  <c r="G54" i="20"/>
  <c r="C54" i="20"/>
  <c r="W53" i="20"/>
  <c r="S53" i="20"/>
  <c r="O53" i="20"/>
  <c r="K53" i="20"/>
  <c r="G53" i="20"/>
  <c r="C53" i="20"/>
  <c r="W52" i="20"/>
  <c r="S52" i="20"/>
  <c r="O52" i="20"/>
  <c r="K52" i="20"/>
  <c r="G52" i="20"/>
  <c r="C52" i="20"/>
  <c r="W51" i="20"/>
  <c r="S51" i="20"/>
  <c r="O51" i="20"/>
  <c r="K51" i="20"/>
  <c r="G51" i="20"/>
  <c r="C51" i="20"/>
  <c r="W50" i="20"/>
  <c r="S50" i="20"/>
  <c r="O50" i="20"/>
  <c r="K50" i="20"/>
  <c r="G50" i="20"/>
  <c r="C50" i="20"/>
  <c r="W49" i="20"/>
  <c r="S49" i="20"/>
  <c r="O49" i="20"/>
  <c r="K49" i="20"/>
  <c r="G49" i="20"/>
  <c r="C49" i="20"/>
  <c r="W48" i="20"/>
  <c r="S48" i="20"/>
  <c r="O48" i="20"/>
  <c r="K48" i="20"/>
  <c r="G48" i="20"/>
  <c r="C48" i="20"/>
  <c r="W47" i="20"/>
  <c r="S47" i="20"/>
  <c r="O47" i="20"/>
  <c r="K47" i="20"/>
  <c r="G47" i="20"/>
  <c r="C47" i="20"/>
  <c r="W46" i="20"/>
  <c r="S46" i="20"/>
  <c r="O46" i="20"/>
  <c r="K46" i="20"/>
  <c r="G46" i="20"/>
  <c r="C46" i="20"/>
  <c r="W45" i="20"/>
  <c r="S45" i="20"/>
  <c r="O45" i="20"/>
  <c r="K45" i="20"/>
  <c r="G45" i="20"/>
  <c r="C45" i="20"/>
  <c r="W44" i="20"/>
  <c r="S44" i="20"/>
  <c r="O44" i="20"/>
  <c r="K44" i="20"/>
  <c r="G44" i="20"/>
  <c r="C44" i="20"/>
  <c r="W43" i="20"/>
  <c r="S43" i="20"/>
  <c r="O43" i="20"/>
  <c r="K43" i="20"/>
  <c r="G43" i="20"/>
  <c r="C43" i="20"/>
  <c r="W42" i="20"/>
  <c r="S42" i="20"/>
  <c r="O42" i="20"/>
  <c r="K42" i="20"/>
  <c r="G42" i="20"/>
  <c r="C42" i="20"/>
  <c r="W41" i="20"/>
  <c r="S41" i="20"/>
  <c r="O41" i="20"/>
  <c r="K41" i="20"/>
  <c r="G41" i="20"/>
  <c r="C41" i="20"/>
  <c r="W40" i="20"/>
  <c r="S40" i="20"/>
  <c r="O40" i="20"/>
  <c r="K40" i="20"/>
  <c r="G40" i="20"/>
  <c r="C40" i="20"/>
  <c r="W39" i="20"/>
  <c r="S39" i="20"/>
  <c r="O39" i="20"/>
  <c r="K39" i="20"/>
  <c r="G39" i="20"/>
  <c r="C39" i="20"/>
  <c r="W38" i="20"/>
  <c r="S38" i="20"/>
  <c r="O38" i="20"/>
  <c r="K38" i="20"/>
  <c r="G38" i="20"/>
  <c r="C38" i="20"/>
  <c r="W37" i="20"/>
  <c r="S37" i="20"/>
  <c r="O37" i="20"/>
  <c r="K37" i="20"/>
  <c r="G37" i="20"/>
  <c r="C37" i="20"/>
  <c r="W36" i="20"/>
  <c r="S36" i="20"/>
  <c r="O36" i="20"/>
  <c r="K36" i="20"/>
  <c r="G36" i="20"/>
  <c r="C36" i="20"/>
  <c r="W35" i="20"/>
  <c r="S35" i="20"/>
  <c r="O35" i="20"/>
  <c r="K35" i="20"/>
  <c r="G35" i="20"/>
  <c r="C35" i="20"/>
  <c r="W34" i="20"/>
  <c r="S34" i="20"/>
  <c r="O34" i="20"/>
  <c r="K34" i="20"/>
  <c r="G34" i="20"/>
  <c r="C34" i="20"/>
  <c r="W33" i="20"/>
  <c r="S33" i="20"/>
  <c r="O33" i="20"/>
  <c r="K33" i="20"/>
  <c r="G33" i="20"/>
  <c r="C33" i="20"/>
  <c r="W32" i="20"/>
  <c r="S32" i="20"/>
  <c r="O32" i="20"/>
  <c r="K32" i="20"/>
  <c r="G32" i="20"/>
  <c r="C32" i="20"/>
  <c r="W31" i="20"/>
  <c r="S31" i="20"/>
  <c r="O31" i="20"/>
  <c r="K31" i="20"/>
  <c r="G31" i="20"/>
  <c r="C31" i="20"/>
  <c r="W30" i="20"/>
  <c r="S30" i="20"/>
  <c r="O30" i="20"/>
  <c r="K30" i="20"/>
  <c r="G30" i="20"/>
  <c r="C30" i="20"/>
  <c r="W29" i="20"/>
  <c r="S29" i="20"/>
  <c r="O29" i="20"/>
  <c r="K29" i="20"/>
  <c r="G29" i="20"/>
  <c r="C29" i="20"/>
  <c r="W28" i="20"/>
  <c r="S28" i="20"/>
  <c r="O28" i="20"/>
  <c r="K28" i="20"/>
  <c r="G28" i="20"/>
  <c r="C28" i="20"/>
  <c r="W27" i="20"/>
  <c r="S27" i="20"/>
  <c r="O27" i="20"/>
  <c r="K27" i="20"/>
  <c r="G27" i="20"/>
  <c r="C27" i="20"/>
  <c r="W26" i="20"/>
  <c r="S26" i="20"/>
  <c r="O26" i="20"/>
  <c r="K26" i="20"/>
  <c r="G26" i="20"/>
  <c r="C26" i="20"/>
  <c r="W25" i="20"/>
  <c r="S25" i="20"/>
  <c r="O25" i="20"/>
  <c r="K25" i="20"/>
  <c r="G25" i="20"/>
  <c r="C25" i="20"/>
  <c r="W24" i="20"/>
  <c r="S24" i="20"/>
  <c r="O24" i="20"/>
  <c r="K24" i="20"/>
  <c r="G24" i="20"/>
  <c r="C24" i="20"/>
  <c r="W23" i="20"/>
  <c r="S23" i="20"/>
  <c r="O23" i="20"/>
  <c r="K23" i="20"/>
  <c r="G23" i="20"/>
  <c r="C23" i="20"/>
  <c r="W22" i="20"/>
  <c r="S22" i="20"/>
  <c r="O22" i="20"/>
  <c r="K22" i="20"/>
  <c r="G22" i="20"/>
  <c r="C22" i="20"/>
  <c r="W21" i="20"/>
  <c r="S21" i="20"/>
  <c r="O21" i="20"/>
  <c r="K21" i="20"/>
  <c r="G21" i="20"/>
  <c r="C21" i="20"/>
  <c r="W20" i="20"/>
  <c r="S20" i="20"/>
  <c r="O20" i="20"/>
  <c r="K20" i="20"/>
  <c r="G20" i="20"/>
  <c r="C20" i="20"/>
  <c r="W19" i="20"/>
  <c r="S19" i="20"/>
  <c r="O19" i="20"/>
  <c r="K19" i="20"/>
  <c r="G19" i="20"/>
  <c r="C19" i="20"/>
  <c r="W18" i="20"/>
  <c r="S18" i="20"/>
  <c r="O18" i="20"/>
  <c r="K18" i="20"/>
  <c r="G18" i="20"/>
  <c r="C18" i="20"/>
  <c r="W17" i="20"/>
  <c r="S17" i="20"/>
  <c r="O17" i="20"/>
  <c r="K17" i="20"/>
  <c r="G17" i="20"/>
  <c r="C17" i="20"/>
  <c r="W16" i="20"/>
  <c r="S16" i="20"/>
  <c r="O16" i="20"/>
  <c r="K16" i="20"/>
  <c r="G16" i="20"/>
  <c r="C16" i="20"/>
  <c r="W15" i="20"/>
  <c r="S15" i="20"/>
  <c r="O15" i="20"/>
  <c r="K15" i="20"/>
  <c r="G15" i="20"/>
  <c r="C15" i="20"/>
  <c r="W14" i="20"/>
  <c r="S14" i="20"/>
  <c r="O14" i="20"/>
  <c r="K14" i="20"/>
  <c r="G14" i="20"/>
  <c r="C14" i="20"/>
  <c r="W13" i="20"/>
  <c r="S13" i="20"/>
  <c r="O13" i="20"/>
  <c r="K13" i="20"/>
  <c r="G13" i="20"/>
  <c r="C13" i="20"/>
  <c r="W12" i="20"/>
  <c r="S12" i="20"/>
  <c r="O12" i="20"/>
  <c r="K12" i="20"/>
  <c r="G12" i="20"/>
  <c r="C12" i="20"/>
  <c r="W11" i="20"/>
  <c r="S11" i="20"/>
  <c r="O11" i="20"/>
  <c r="K11" i="20"/>
  <c r="G11" i="20"/>
  <c r="C11" i="20"/>
  <c r="V41" i="20"/>
  <c r="N40" i="20"/>
  <c r="J40" i="20"/>
  <c r="F40" i="20"/>
  <c r="V39" i="20"/>
  <c r="R39" i="20"/>
  <c r="J39" i="20"/>
  <c r="F39" i="20"/>
  <c r="V38" i="20"/>
  <c r="N38" i="20"/>
  <c r="J38" i="20"/>
  <c r="B38" i="20"/>
  <c r="V37" i="20"/>
  <c r="N37" i="20"/>
  <c r="J37" i="20"/>
  <c r="B37" i="20"/>
  <c r="R36" i="20"/>
  <c r="N36" i="20"/>
  <c r="F36" i="20"/>
  <c r="B36" i="20"/>
  <c r="R35" i="20"/>
  <c r="N35" i="20"/>
  <c r="J35" i="20"/>
  <c r="B35" i="20"/>
  <c r="R34" i="20"/>
  <c r="N34" i="20"/>
  <c r="J34" i="20"/>
  <c r="B34" i="20"/>
  <c r="V33" i="20"/>
  <c r="N33" i="20"/>
  <c r="J33" i="20"/>
  <c r="B33" i="20"/>
  <c r="V32" i="20"/>
  <c r="N32" i="20"/>
  <c r="J32" i="20"/>
  <c r="B32" i="20"/>
  <c r="V31" i="20"/>
  <c r="N31" i="20"/>
  <c r="J31" i="20"/>
  <c r="B31" i="20"/>
  <c r="V30" i="20"/>
  <c r="N30" i="20"/>
  <c r="J30" i="20"/>
  <c r="B30" i="20"/>
  <c r="V29" i="20"/>
  <c r="N29" i="20"/>
  <c r="F29" i="20"/>
  <c r="B29" i="20"/>
  <c r="R28" i="20"/>
  <c r="N28" i="20"/>
  <c r="F28" i="20"/>
  <c r="B28" i="20"/>
  <c r="R27" i="20"/>
  <c r="N27" i="20"/>
  <c r="F27" i="20"/>
  <c r="B27" i="20"/>
  <c r="R26" i="20"/>
  <c r="N26" i="20"/>
  <c r="F26" i="20"/>
  <c r="B26" i="20"/>
  <c r="R25" i="20"/>
  <c r="N25" i="20"/>
  <c r="F25" i="20"/>
  <c r="B25" i="20"/>
  <c r="R24" i="20"/>
  <c r="N24" i="20"/>
  <c r="F24" i="20"/>
  <c r="B24" i="20"/>
  <c r="R23" i="20"/>
  <c r="N23" i="20"/>
  <c r="F23" i="20"/>
  <c r="B23" i="20"/>
  <c r="R22" i="20"/>
  <c r="J22" i="20"/>
  <c r="F22" i="20"/>
  <c r="V21" i="20"/>
  <c r="R21" i="20"/>
  <c r="J21" i="20"/>
  <c r="F21" i="20"/>
  <c r="V20" i="20"/>
  <c r="R20" i="20"/>
  <c r="J20" i="20"/>
  <c r="F20" i="20"/>
  <c r="V19" i="20"/>
  <c r="R19" i="20"/>
  <c r="J19" i="20"/>
  <c r="F19" i="20"/>
  <c r="V18" i="20"/>
  <c r="R18" i="20"/>
  <c r="J18" i="20"/>
  <c r="B18" i="20"/>
  <c r="V17" i="20"/>
  <c r="N17" i="20"/>
  <c r="J17" i="20"/>
  <c r="B17" i="20"/>
  <c r="V16" i="20"/>
  <c r="R16" i="20"/>
  <c r="J16" i="20"/>
  <c r="F16" i="20"/>
  <c r="V15" i="20"/>
  <c r="R15" i="20"/>
  <c r="J15" i="20"/>
  <c r="F15" i="20"/>
  <c r="V14" i="20"/>
  <c r="R14" i="20"/>
  <c r="J14" i="20"/>
  <c r="F14" i="20"/>
  <c r="V13" i="20"/>
  <c r="R13" i="20"/>
  <c r="J13" i="20"/>
  <c r="B13" i="20"/>
  <c r="V12" i="20"/>
  <c r="N12" i="20"/>
  <c r="J12" i="20"/>
  <c r="B12" i="20"/>
  <c r="V11" i="20"/>
  <c r="N11" i="20"/>
  <c r="J11" i="20"/>
  <c r="B11" i="20"/>
  <c r="Y25" i="20"/>
  <c r="E25" i="20"/>
  <c r="U24" i="20"/>
  <c r="M24" i="20"/>
  <c r="E24" i="20"/>
  <c r="U23" i="20"/>
  <c r="M23" i="20"/>
  <c r="E23" i="20"/>
  <c r="U22" i="20"/>
  <c r="I22" i="20"/>
  <c r="Y21" i="20"/>
  <c r="Q21" i="20"/>
  <c r="I21" i="20"/>
  <c r="U20" i="20"/>
  <c r="Q20" i="20"/>
  <c r="E20" i="20"/>
  <c r="Q19" i="20"/>
  <c r="M19" i="20"/>
  <c r="Y18" i="20"/>
  <c r="Q18" i="20"/>
  <c r="I18" i="20"/>
  <c r="U17" i="20"/>
  <c r="Q17" i="20"/>
  <c r="E17" i="20"/>
  <c r="Q16" i="20"/>
  <c r="M16" i="20"/>
  <c r="Y15" i="20"/>
  <c r="U15" i="20"/>
  <c r="I15" i="20"/>
  <c r="Y14" i="20"/>
  <c r="Q14" i="20"/>
  <c r="E14" i="20"/>
  <c r="U13" i="20"/>
  <c r="M13" i="20"/>
  <c r="E13" i="20"/>
  <c r="U12" i="20"/>
  <c r="I12" i="20"/>
  <c r="Y11" i="20"/>
  <c r="Q11" i="20"/>
  <c r="I11" i="20"/>
  <c r="R236" i="20"/>
  <c r="L211" i="20"/>
  <c r="H194" i="20"/>
  <c r="X188" i="20"/>
  <c r="T181" i="20"/>
  <c r="Q174" i="20"/>
  <c r="C169" i="20"/>
  <c r="S163" i="20"/>
  <c r="C161" i="20"/>
  <c r="S155" i="20"/>
  <c r="K150" i="20"/>
  <c r="S147" i="20"/>
  <c r="W143" i="20"/>
  <c r="D142" i="20"/>
  <c r="G141" i="20"/>
  <c r="L139" i="20"/>
  <c r="Q137" i="20"/>
  <c r="W135" i="20"/>
  <c r="D134" i="20"/>
  <c r="G133" i="20"/>
  <c r="L131" i="20"/>
  <c r="Q129" i="20"/>
  <c r="D126" i="20"/>
  <c r="O122" i="20"/>
  <c r="Y118" i="20"/>
  <c r="L115" i="20"/>
  <c r="I112" i="20"/>
  <c r="Q109" i="20"/>
  <c r="Y106" i="20"/>
  <c r="I104" i="20"/>
  <c r="Q101" i="20"/>
  <c r="Y98" i="20"/>
  <c r="I96" i="20"/>
  <c r="Y93" i="20"/>
  <c r="Q92" i="20"/>
  <c r="I91" i="20"/>
  <c r="Y89" i="20"/>
  <c r="Q88" i="20"/>
  <c r="I87" i="20"/>
  <c r="Y85" i="20"/>
  <c r="Q84" i="20"/>
  <c r="I83" i="20"/>
  <c r="Y81" i="20"/>
  <c r="Q80" i="20"/>
  <c r="I79" i="20"/>
  <c r="B78" i="20"/>
  <c r="E77" i="20"/>
  <c r="H76" i="20"/>
  <c r="J75" i="20"/>
  <c r="M74" i="20"/>
  <c r="P73" i="20"/>
  <c r="R72" i="20"/>
  <c r="U71" i="20"/>
  <c r="X70" i="20"/>
  <c r="B70" i="20"/>
  <c r="E69" i="20"/>
  <c r="H68" i="20"/>
  <c r="J67" i="20"/>
  <c r="M66" i="20"/>
  <c r="P65" i="20"/>
  <c r="R64" i="20"/>
  <c r="U63" i="20"/>
  <c r="X62" i="20"/>
  <c r="B62" i="20"/>
  <c r="E61" i="20"/>
  <c r="H60" i="20"/>
  <c r="J59" i="20"/>
  <c r="M58" i="20"/>
  <c r="P57" i="20"/>
  <c r="R56" i="20"/>
  <c r="U55" i="20"/>
  <c r="X54" i="20"/>
  <c r="H54" i="20"/>
  <c r="P53" i="20"/>
  <c r="X52" i="20"/>
  <c r="H52" i="20"/>
  <c r="P51" i="20"/>
  <c r="X50" i="20"/>
  <c r="H50" i="20"/>
  <c r="P49" i="20"/>
  <c r="X48" i="20"/>
  <c r="H48" i="20"/>
  <c r="P47" i="20"/>
  <c r="X46" i="20"/>
  <c r="H46" i="20"/>
  <c r="P45" i="20"/>
  <c r="X44" i="20"/>
  <c r="H44" i="20"/>
  <c r="P43" i="20"/>
  <c r="X42" i="20"/>
  <c r="H42" i="20"/>
  <c r="P41" i="20"/>
  <c r="X40" i="20"/>
  <c r="H40" i="20"/>
  <c r="P39" i="20"/>
  <c r="X38" i="20"/>
  <c r="H38" i="20"/>
  <c r="P37" i="20"/>
  <c r="X36" i="20"/>
  <c r="H36" i="20"/>
  <c r="X34" i="20"/>
  <c r="H34" i="20"/>
  <c r="H32" i="20"/>
  <c r="H30" i="20"/>
  <c r="H28" i="20"/>
  <c r="H26" i="20"/>
  <c r="H24" i="20"/>
  <c r="P21" i="20"/>
  <c r="P19" i="20"/>
  <c r="P17" i="20"/>
  <c r="P15" i="20"/>
  <c r="X12" i="20"/>
  <c r="T128" i="20"/>
  <c r="D118" i="20"/>
  <c r="Y108" i="20"/>
  <c r="Q103" i="20"/>
  <c r="Q95" i="20"/>
  <c r="I92" i="20"/>
  <c r="I88" i="20"/>
  <c r="Q85" i="20"/>
  <c r="Q81" i="20"/>
  <c r="Y78" i="20"/>
  <c r="B76" i="20"/>
  <c r="H74" i="20"/>
  <c r="P71" i="20"/>
  <c r="U69" i="20"/>
  <c r="E67" i="20"/>
  <c r="M64" i="20"/>
  <c r="R62" i="20"/>
  <c r="X60" i="20"/>
  <c r="H58" i="20"/>
  <c r="P55" i="20"/>
  <c r="D54" i="20"/>
  <c r="D52" i="20"/>
  <c r="D50" i="20"/>
  <c r="D48" i="20"/>
  <c r="D46" i="20"/>
  <c r="D44" i="20"/>
  <c r="D42" i="20"/>
  <c r="L39" i="20"/>
  <c r="D38" i="20"/>
  <c r="D36" i="20"/>
  <c r="D34" i="20"/>
  <c r="D32" i="20"/>
  <c r="D30" i="20"/>
  <c r="D28" i="20"/>
  <c r="D26" i="20"/>
  <c r="D24" i="20"/>
  <c r="D22" i="20"/>
  <c r="D20" i="20"/>
  <c r="D18" i="20"/>
  <c r="D16" i="20"/>
  <c r="D14" i="20"/>
  <c r="D12" i="20"/>
  <c r="V273" i="20"/>
  <c r="W127" i="20"/>
  <c r="I124" i="20"/>
  <c r="T120" i="20"/>
  <c r="G117" i="20"/>
  <c r="Q113" i="20"/>
  <c r="Y110" i="20"/>
  <c r="I108" i="20"/>
  <c r="Q105" i="20"/>
  <c r="Y102" i="20"/>
  <c r="I100" i="20"/>
  <c r="Q97" i="20"/>
  <c r="Y94" i="20"/>
  <c r="I93" i="20"/>
  <c r="Y91" i="20"/>
  <c r="Q90" i="20"/>
  <c r="I89" i="20"/>
  <c r="Y87" i="20"/>
  <c r="Q86" i="20"/>
  <c r="I85" i="20"/>
  <c r="Y83" i="20"/>
  <c r="Q82" i="20"/>
  <c r="I81" i="20"/>
  <c r="Y79" i="20"/>
  <c r="Q78" i="20"/>
  <c r="P77" i="20"/>
  <c r="R76" i="20"/>
  <c r="U75" i="20"/>
  <c r="X74" i="20"/>
  <c r="B74" i="20"/>
  <c r="E73" i="20"/>
  <c r="H72" i="20"/>
  <c r="J71" i="20"/>
  <c r="M70" i="20"/>
  <c r="P69" i="20"/>
  <c r="R68" i="20"/>
  <c r="U67" i="20"/>
  <c r="X66" i="20"/>
  <c r="B66" i="20"/>
  <c r="E65" i="20"/>
  <c r="H64" i="20"/>
  <c r="J63" i="20"/>
  <c r="M62" i="20"/>
  <c r="P61" i="20"/>
  <c r="R60" i="20"/>
  <c r="U59" i="20"/>
  <c r="X58" i="20"/>
  <c r="B58" i="20"/>
  <c r="E57" i="20"/>
  <c r="H56" i="20"/>
  <c r="J55" i="20"/>
  <c r="P54" i="20"/>
  <c r="X53" i="20"/>
  <c r="H53" i="20"/>
  <c r="P52" i="20"/>
  <c r="X51" i="20"/>
  <c r="H51" i="20"/>
  <c r="P50" i="20"/>
  <c r="X49" i="20"/>
  <c r="H49" i="20"/>
  <c r="P48" i="20"/>
  <c r="X47" i="20"/>
  <c r="H47" i="20"/>
  <c r="P46" i="20"/>
  <c r="X45" i="20"/>
  <c r="H45" i="20"/>
  <c r="P44" i="20"/>
  <c r="X43" i="20"/>
  <c r="H43" i="20"/>
  <c r="P42" i="20"/>
  <c r="X41" i="20"/>
  <c r="H41" i="20"/>
  <c r="P40" i="20"/>
  <c r="X39" i="20"/>
  <c r="H39" i="20"/>
  <c r="P38" i="20"/>
  <c r="X37" i="20"/>
  <c r="H37" i="20"/>
  <c r="P36" i="20"/>
  <c r="X35" i="20"/>
  <c r="H35" i="20"/>
  <c r="P34" i="20"/>
  <c r="X33" i="20"/>
  <c r="H33" i="20"/>
  <c r="P32" i="20"/>
  <c r="X31" i="20"/>
  <c r="H31" i="20"/>
  <c r="P30" i="20"/>
  <c r="X29" i="20"/>
  <c r="H29" i="20"/>
  <c r="P28" i="20"/>
  <c r="X27" i="20"/>
  <c r="H27" i="20"/>
  <c r="P26" i="20"/>
  <c r="X25" i="20"/>
  <c r="H25" i="20"/>
  <c r="P24" i="20"/>
  <c r="X23" i="20"/>
  <c r="H23" i="20"/>
  <c r="P22" i="20"/>
  <c r="X21" i="20"/>
  <c r="H21" i="20"/>
  <c r="P20" i="20"/>
  <c r="X19" i="20"/>
  <c r="H19" i="20"/>
  <c r="P18" i="20"/>
  <c r="X17" i="20"/>
  <c r="H17" i="20"/>
  <c r="P16" i="20"/>
  <c r="X15" i="20"/>
  <c r="H15" i="20"/>
  <c r="P14" i="20"/>
  <c r="X13" i="20"/>
  <c r="H13" i="20"/>
  <c r="P12" i="20"/>
  <c r="X11" i="20"/>
  <c r="H11" i="20"/>
  <c r="B60" i="20"/>
  <c r="T50" i="20"/>
  <c r="L47" i="20"/>
  <c r="L45" i="20"/>
  <c r="T42" i="20"/>
  <c r="T40" i="20"/>
  <c r="L37" i="20"/>
  <c r="T34" i="20"/>
  <c r="L31" i="20"/>
  <c r="T28" i="20"/>
  <c r="T26" i="20"/>
  <c r="L23" i="20"/>
  <c r="T20" i="20"/>
  <c r="L17" i="20"/>
  <c r="T14" i="20"/>
  <c r="L11" i="20"/>
  <c r="O130" i="20"/>
  <c r="Y126" i="20"/>
  <c r="L123" i="20"/>
  <c r="W119" i="20"/>
  <c r="I116" i="20"/>
  <c r="Y112" i="20"/>
  <c r="I110" i="20"/>
  <c r="Q107" i="20"/>
  <c r="Y104" i="20"/>
  <c r="I102" i="20"/>
  <c r="Q99" i="20"/>
  <c r="Y96" i="20"/>
  <c r="I94" i="20"/>
  <c r="Y92" i="20"/>
  <c r="Q91" i="20"/>
  <c r="I90" i="20"/>
  <c r="Y88" i="20"/>
  <c r="Q87" i="20"/>
  <c r="I86" i="20"/>
  <c r="Y84" i="20"/>
  <c r="Q83" i="20"/>
  <c r="I82" i="20"/>
  <c r="Y80" i="20"/>
  <c r="Q79" i="20"/>
  <c r="I78" i="20"/>
  <c r="J77" i="20"/>
  <c r="M76" i="20"/>
  <c r="P75" i="20"/>
  <c r="R74" i="20"/>
  <c r="U73" i="20"/>
  <c r="X72" i="20"/>
  <c r="B72" i="20"/>
  <c r="E71" i="20"/>
  <c r="H70" i="20"/>
  <c r="J69" i="20"/>
  <c r="M68" i="20"/>
  <c r="P67" i="20"/>
  <c r="R66" i="20"/>
  <c r="U65" i="20"/>
  <c r="X64" i="20"/>
  <c r="B64" i="20"/>
  <c r="E63" i="20"/>
  <c r="H62" i="20"/>
  <c r="J61" i="20"/>
  <c r="M60" i="20"/>
  <c r="P59" i="20"/>
  <c r="R58" i="20"/>
  <c r="U57" i="20"/>
  <c r="X56" i="20"/>
  <c r="B56" i="20"/>
  <c r="E55" i="20"/>
  <c r="L54" i="20"/>
  <c r="T53" i="20"/>
  <c r="D53" i="20"/>
  <c r="L52" i="20"/>
  <c r="T51" i="20"/>
  <c r="D51" i="20"/>
  <c r="L50" i="20"/>
  <c r="T49" i="20"/>
  <c r="D49" i="20"/>
  <c r="L48" i="20"/>
  <c r="T47" i="20"/>
  <c r="D47" i="20"/>
  <c r="L46" i="20"/>
  <c r="T45" i="20"/>
  <c r="D45" i="20"/>
  <c r="L44" i="20"/>
  <c r="T43" i="20"/>
  <c r="D43" i="20"/>
  <c r="L42" i="20"/>
  <c r="T41" i="20"/>
  <c r="D41" i="20"/>
  <c r="L40" i="20"/>
  <c r="T39" i="20"/>
  <c r="D39" i="20"/>
  <c r="L38" i="20"/>
  <c r="T37" i="20"/>
  <c r="D37" i="20"/>
  <c r="L36" i="20"/>
  <c r="T35" i="20"/>
  <c r="D35" i="20"/>
  <c r="L34" i="20"/>
  <c r="T33" i="20"/>
  <c r="D33" i="20"/>
  <c r="L32" i="20"/>
  <c r="T31" i="20"/>
  <c r="D31" i="20"/>
  <c r="L30" i="20"/>
  <c r="T29" i="20"/>
  <c r="D29" i="20"/>
  <c r="L28" i="20"/>
  <c r="T27" i="20"/>
  <c r="D27" i="20"/>
  <c r="L26" i="20"/>
  <c r="T25" i="20"/>
  <c r="D25" i="20"/>
  <c r="L24" i="20"/>
  <c r="T23" i="20"/>
  <c r="D23" i="20"/>
  <c r="L22" i="20"/>
  <c r="T21" i="20"/>
  <c r="D21" i="20"/>
  <c r="L20" i="20"/>
  <c r="T19" i="20"/>
  <c r="D19" i="20"/>
  <c r="L18" i="20"/>
  <c r="T17" i="20"/>
  <c r="D17" i="20"/>
  <c r="L16" i="20"/>
  <c r="T15" i="20"/>
  <c r="D15" i="20"/>
  <c r="L14" i="20"/>
  <c r="T13" i="20"/>
  <c r="D13" i="20"/>
  <c r="L12" i="20"/>
  <c r="T11" i="20"/>
  <c r="D11" i="20"/>
  <c r="P35" i="20"/>
  <c r="P33" i="20"/>
  <c r="X32" i="20"/>
  <c r="P31" i="20"/>
  <c r="X30" i="20"/>
  <c r="P29" i="20"/>
  <c r="X28" i="20"/>
  <c r="P27" i="20"/>
  <c r="X26" i="20"/>
  <c r="P25" i="20"/>
  <c r="X24" i="20"/>
  <c r="P23" i="20"/>
  <c r="X22" i="20"/>
  <c r="H22" i="20"/>
  <c r="X20" i="20"/>
  <c r="H20" i="20"/>
  <c r="X18" i="20"/>
  <c r="H18" i="20"/>
  <c r="X16" i="20"/>
  <c r="H16" i="20"/>
  <c r="X14" i="20"/>
  <c r="H14" i="20"/>
  <c r="P13" i="20"/>
  <c r="H12" i="20"/>
  <c r="P11" i="20"/>
  <c r="G125" i="20"/>
  <c r="Q121" i="20"/>
  <c r="O114" i="20"/>
  <c r="Q111" i="20"/>
  <c r="I106" i="20"/>
  <c r="Y100" i="20"/>
  <c r="I98" i="20"/>
  <c r="Q93" i="20"/>
  <c r="Y90" i="20"/>
  <c r="Q89" i="20"/>
  <c r="Y86" i="20"/>
  <c r="I84" i="20"/>
  <c r="Y82" i="20"/>
  <c r="I80" i="20"/>
  <c r="U77" i="20"/>
  <c r="X76" i="20"/>
  <c r="E75" i="20"/>
  <c r="J73" i="20"/>
  <c r="M72" i="20"/>
  <c r="R70" i="20"/>
  <c r="X68" i="20"/>
  <c r="B68" i="20"/>
  <c r="H66" i="20"/>
  <c r="J65" i="20"/>
  <c r="P63" i="20"/>
  <c r="U61" i="20"/>
  <c r="E59" i="20"/>
  <c r="J57" i="20"/>
  <c r="M56" i="20"/>
  <c r="T54" i="20"/>
  <c r="L53" i="20"/>
  <c r="T52" i="20"/>
  <c r="L51" i="20"/>
  <c r="L49" i="20"/>
  <c r="T48" i="20"/>
  <c r="T46" i="20"/>
  <c r="T44" i="20"/>
  <c r="L43" i="20"/>
  <c r="L41" i="20"/>
  <c r="D40" i="20"/>
  <c r="T38" i="20"/>
  <c r="T36" i="20"/>
  <c r="L35" i="20"/>
  <c r="L33" i="20"/>
  <c r="T32" i="20"/>
  <c r="T30" i="20"/>
  <c r="L29" i="20"/>
  <c r="L27" i="20"/>
  <c r="L25" i="20"/>
  <c r="T24" i="20"/>
  <c r="T22" i="20"/>
  <c r="L21" i="20"/>
  <c r="L19" i="20"/>
  <c r="T18" i="20"/>
  <c r="T16" i="20"/>
  <c r="L15" i="20"/>
  <c r="L13" i="20"/>
  <c r="T12" i="20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87" i="13"/>
  <c r="A288" i="13"/>
  <c r="A289" i="13"/>
  <c r="A290" i="13"/>
  <c r="A291" i="13"/>
  <c r="A292" i="13"/>
  <c r="A293" i="13"/>
  <c r="A294" i="13"/>
  <c r="A295" i="13"/>
  <c r="A296" i="13"/>
  <c r="A297" i="13"/>
  <c r="A298" i="13"/>
  <c r="A299" i="13"/>
  <c r="A300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56" i="13"/>
  <c r="A357" i="13"/>
  <c r="A358" i="13"/>
  <c r="A359" i="13"/>
  <c r="A360" i="13"/>
  <c r="A361" i="13"/>
  <c r="A362" i="13"/>
  <c r="A363" i="13"/>
  <c r="A364" i="13"/>
  <c r="A365" i="13"/>
  <c r="A366" i="13"/>
  <c r="A367" i="13"/>
  <c r="A368" i="13"/>
  <c r="A369" i="13"/>
  <c r="A370" i="13"/>
  <c r="A371" i="13"/>
  <c r="A372" i="13"/>
  <c r="A373" i="13"/>
  <c r="A374" i="13"/>
  <c r="A375" i="13"/>
  <c r="A376" i="13"/>
  <c r="A377" i="13"/>
  <c r="A378" i="13"/>
  <c r="A379" i="13"/>
  <c r="A380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1" i="13"/>
  <c r="B377" i="21" l="1"/>
  <c r="N380" i="20"/>
  <c r="O380" i="20"/>
  <c r="P380" i="20"/>
  <c r="I380" i="20"/>
  <c r="B380" i="20"/>
  <c r="W380" i="20"/>
  <c r="E380" i="20"/>
  <c r="T380" i="20"/>
  <c r="L380" i="20"/>
  <c r="H380" i="20"/>
  <c r="Q380" i="20"/>
  <c r="J380" i="20"/>
  <c r="K380" i="20"/>
  <c r="U380" i="20"/>
  <c r="M380" i="20"/>
  <c r="F380" i="20"/>
  <c r="X380" i="20"/>
  <c r="R380" i="20"/>
  <c r="V380" i="20"/>
  <c r="C380" i="20"/>
  <c r="S380" i="20"/>
  <c r="Y380" i="20"/>
  <c r="D380" i="20"/>
  <c r="G380" i="20"/>
  <c r="A376" i="21"/>
  <c r="A375" i="21"/>
  <c r="A374" i="21"/>
  <c r="A373" i="21"/>
  <c r="A372" i="21"/>
  <c r="A371" i="21"/>
  <c r="A370" i="21"/>
  <c r="A369" i="21"/>
  <c r="A368" i="21"/>
  <c r="A367" i="21"/>
  <c r="A366" i="21"/>
  <c r="A365" i="21"/>
  <c r="A364" i="21"/>
  <c r="A363" i="21"/>
  <c r="A362" i="21"/>
  <c r="A361" i="21"/>
  <c r="A360" i="21"/>
  <c r="A359" i="21"/>
  <c r="A358" i="21"/>
  <c r="A357" i="21"/>
  <c r="A356" i="21"/>
  <c r="A355" i="21"/>
  <c r="A354" i="21"/>
  <c r="A353" i="21"/>
  <c r="A352" i="21"/>
  <c r="A351" i="21"/>
  <c r="A350" i="21"/>
  <c r="A349" i="21"/>
  <c r="A348" i="21"/>
  <c r="A347" i="21"/>
  <c r="A346" i="21"/>
  <c r="A345" i="21"/>
  <c r="A344" i="21"/>
  <c r="A343" i="21"/>
  <c r="A342" i="21"/>
  <c r="A341" i="21"/>
  <c r="A340" i="21"/>
  <c r="A339" i="21"/>
  <c r="A338" i="21"/>
  <c r="A337" i="21"/>
  <c r="A336" i="21"/>
  <c r="A335" i="21"/>
  <c r="A334" i="21"/>
  <c r="A333" i="21"/>
  <c r="A332" i="21"/>
  <c r="A331" i="21"/>
  <c r="A330" i="21"/>
  <c r="A329" i="21"/>
  <c r="A328" i="21"/>
  <c r="A327" i="21"/>
  <c r="A326" i="21"/>
  <c r="A325" i="21"/>
  <c r="A324" i="21"/>
  <c r="A323" i="21"/>
  <c r="A322" i="21"/>
  <c r="A321" i="21"/>
  <c r="A320" i="21"/>
  <c r="A319" i="21"/>
  <c r="A318" i="21"/>
  <c r="A317" i="21"/>
  <c r="A316" i="21"/>
  <c r="A315" i="21"/>
  <c r="A314" i="21"/>
  <c r="A313" i="21"/>
  <c r="A312" i="21"/>
  <c r="A311" i="21"/>
  <c r="A310" i="21"/>
  <c r="A309" i="21"/>
  <c r="A308" i="21"/>
  <c r="A307" i="21"/>
  <c r="A306" i="21"/>
  <c r="A305" i="21"/>
  <c r="A304" i="21"/>
  <c r="A303" i="21"/>
  <c r="A302" i="21"/>
  <c r="A301" i="21"/>
  <c r="A300" i="21"/>
  <c r="A299" i="21"/>
  <c r="A298" i="21"/>
  <c r="A297" i="21"/>
  <c r="A296" i="21"/>
  <c r="A295" i="21"/>
  <c r="A294" i="21"/>
  <c r="A293" i="21"/>
  <c r="A292" i="21"/>
  <c r="A291" i="21"/>
  <c r="A290" i="21"/>
  <c r="A289" i="21"/>
  <c r="A288" i="21"/>
  <c r="A287" i="21"/>
  <c r="A286" i="21"/>
  <c r="A285" i="21"/>
  <c r="A284" i="21"/>
  <c r="A283" i="21"/>
  <c r="A282" i="21"/>
  <c r="A281" i="21"/>
  <c r="A280" i="21"/>
  <c r="A279" i="21"/>
  <c r="A278" i="21"/>
  <c r="A277" i="21"/>
  <c r="A276" i="21"/>
  <c r="A275" i="21"/>
  <c r="A274" i="21"/>
  <c r="A273" i="21"/>
  <c r="A272" i="21"/>
  <c r="A271" i="21"/>
  <c r="A270" i="21"/>
  <c r="A269" i="21"/>
  <c r="A268" i="21"/>
  <c r="A267" i="21"/>
  <c r="A266" i="21"/>
  <c r="A265" i="21"/>
  <c r="A264" i="21"/>
  <c r="A263" i="21"/>
  <c r="A262" i="21"/>
  <c r="A261" i="21"/>
  <c r="A260" i="21"/>
  <c r="A259" i="21"/>
  <c r="A258" i="21"/>
  <c r="A257" i="21"/>
  <c r="A256" i="21"/>
  <c r="A255" i="21"/>
  <c r="A254" i="21"/>
  <c r="A253" i="21"/>
  <c r="A252" i="21"/>
  <c r="A251" i="21"/>
  <c r="A250" i="21"/>
  <c r="A249" i="21"/>
  <c r="A248" i="21"/>
  <c r="A247" i="21"/>
  <c r="A246" i="21"/>
  <c r="A245" i="21"/>
  <c r="A244" i="21"/>
  <c r="A243" i="21"/>
  <c r="A242" i="21"/>
  <c r="A241" i="21"/>
  <c r="A240" i="21"/>
  <c r="A239" i="21"/>
  <c r="A238" i="21"/>
  <c r="A237" i="21"/>
  <c r="A236" i="21"/>
  <c r="A235" i="21"/>
  <c r="A234" i="21"/>
  <c r="A233" i="21"/>
  <c r="A232" i="21"/>
  <c r="A231" i="21"/>
  <c r="A230" i="21"/>
  <c r="A229" i="21"/>
  <c r="A228" i="21"/>
  <c r="A227" i="21"/>
  <c r="A226" i="21"/>
  <c r="A225" i="21"/>
  <c r="A224" i="21"/>
  <c r="A223" i="21"/>
  <c r="A222" i="21"/>
  <c r="A221" i="21"/>
  <c r="A220" i="21"/>
  <c r="A219" i="21"/>
  <c r="A218" i="21"/>
  <c r="A217" i="21"/>
  <c r="A216" i="21"/>
  <c r="A215" i="21"/>
  <c r="A214" i="21"/>
  <c r="A213" i="21"/>
  <c r="A212" i="21"/>
  <c r="A211" i="21"/>
  <c r="A210" i="21"/>
  <c r="A209" i="21"/>
  <c r="A208" i="21"/>
  <c r="A207" i="21"/>
  <c r="A206" i="21"/>
  <c r="A205" i="21"/>
  <c r="A204" i="21"/>
  <c r="A203" i="21"/>
  <c r="A202" i="21"/>
  <c r="A201" i="21"/>
  <c r="A200" i="21"/>
  <c r="A199" i="21"/>
  <c r="A198" i="21"/>
  <c r="A197" i="21"/>
  <c r="A196" i="21"/>
  <c r="A195" i="21"/>
  <c r="A194" i="21"/>
  <c r="A193" i="21"/>
  <c r="A192" i="21"/>
  <c r="A191" i="21"/>
  <c r="A190" i="21"/>
  <c r="A189" i="21"/>
  <c r="A188" i="21"/>
  <c r="A187" i="21"/>
  <c r="A186" i="21"/>
  <c r="A185" i="21"/>
  <c r="A184" i="21"/>
  <c r="A183" i="21"/>
  <c r="A182" i="21"/>
  <c r="A181" i="21"/>
  <c r="A180" i="21"/>
  <c r="A179" i="21"/>
  <c r="A178" i="21"/>
  <c r="A177" i="21"/>
  <c r="A176" i="21"/>
  <c r="A175" i="21"/>
  <c r="A174" i="21"/>
  <c r="A173" i="21"/>
  <c r="A172" i="21"/>
  <c r="A171" i="21"/>
  <c r="A170" i="21"/>
  <c r="A169" i="21"/>
  <c r="A168" i="21"/>
  <c r="A167" i="21"/>
  <c r="A166" i="21"/>
  <c r="A165" i="21"/>
  <c r="A164" i="21"/>
  <c r="A163" i="21"/>
  <c r="A162" i="21"/>
  <c r="A161" i="21"/>
  <c r="A160" i="21"/>
  <c r="A159" i="21"/>
  <c r="A158" i="21"/>
  <c r="A157" i="21"/>
  <c r="A156" i="21"/>
  <c r="A155" i="21"/>
  <c r="A154" i="21"/>
  <c r="A153" i="21"/>
  <c r="A152" i="21"/>
  <c r="A151" i="21"/>
  <c r="A150" i="21"/>
  <c r="A149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40" i="21"/>
  <c r="A39" i="21"/>
  <c r="A38" i="21"/>
  <c r="A37" i="21"/>
  <c r="A36" i="2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Y380" i="19"/>
  <c r="X380" i="19"/>
  <c r="W380" i="19"/>
  <c r="V380" i="19"/>
  <c r="U380" i="19"/>
  <c r="T380" i="19"/>
  <c r="S380" i="19"/>
  <c r="R380" i="19"/>
  <c r="Q380" i="19"/>
  <c r="P380" i="19"/>
  <c r="O380" i="19"/>
  <c r="N380" i="19"/>
  <c r="M380" i="19"/>
  <c r="L380" i="19"/>
  <c r="K380" i="19"/>
  <c r="J380" i="19"/>
  <c r="I380" i="19"/>
  <c r="H380" i="19"/>
  <c r="G380" i="19"/>
  <c r="F380" i="19"/>
  <c r="E380" i="19"/>
  <c r="D380" i="19"/>
  <c r="C380" i="19"/>
  <c r="B380" i="19"/>
  <c r="AA376" i="19"/>
  <c r="AA375" i="19"/>
  <c r="AA374" i="19"/>
  <c r="AA373" i="19"/>
  <c r="AA372" i="19"/>
  <c r="AA371" i="19"/>
  <c r="AA370" i="19"/>
  <c r="AA369" i="19"/>
  <c r="AA368" i="19"/>
  <c r="AA367" i="19"/>
  <c r="AA366" i="19"/>
  <c r="AA365" i="19"/>
  <c r="AA364" i="19"/>
  <c r="AA363" i="19"/>
  <c r="AA362" i="19"/>
  <c r="AA361" i="19"/>
  <c r="AA360" i="19"/>
  <c r="AA359" i="19"/>
  <c r="AA358" i="19"/>
  <c r="AA357" i="19"/>
  <c r="AA356" i="19"/>
  <c r="AA355" i="19"/>
  <c r="AA354" i="19"/>
  <c r="AA353" i="19"/>
  <c r="AA352" i="19"/>
  <c r="AA351" i="19"/>
  <c r="AA350" i="19"/>
  <c r="AA349" i="19"/>
  <c r="AA348" i="19"/>
  <c r="AA347" i="19"/>
  <c r="AA346" i="19"/>
  <c r="AA345" i="19"/>
  <c r="AA344" i="19"/>
  <c r="AA343" i="19"/>
  <c r="AA342" i="19"/>
  <c r="AA341" i="19"/>
  <c r="AA340" i="19"/>
  <c r="AA339" i="19"/>
  <c r="AA338" i="19"/>
  <c r="AA337" i="19"/>
  <c r="AA336" i="19"/>
  <c r="AA335" i="19"/>
  <c r="AA334" i="19"/>
  <c r="AA333" i="19"/>
  <c r="AA332" i="19"/>
  <c r="AA331" i="19"/>
  <c r="AA330" i="19"/>
  <c r="AA329" i="19"/>
  <c r="AA328" i="19"/>
  <c r="AA327" i="19"/>
  <c r="AA326" i="19"/>
  <c r="AA325" i="19"/>
  <c r="AA324" i="19"/>
  <c r="AA323" i="19"/>
  <c r="AA322" i="19"/>
  <c r="AA321" i="19"/>
  <c r="AA320" i="19"/>
  <c r="AA319" i="19"/>
  <c r="AA318" i="19"/>
  <c r="AA317" i="19"/>
  <c r="AA316" i="19"/>
  <c r="AA315" i="19"/>
  <c r="AA314" i="19"/>
  <c r="AA313" i="19"/>
  <c r="AA312" i="19"/>
  <c r="AA311" i="19"/>
  <c r="AA310" i="19"/>
  <c r="AA309" i="19"/>
  <c r="AA308" i="19"/>
  <c r="AA307" i="19"/>
  <c r="AA306" i="19"/>
  <c r="AA305" i="19"/>
  <c r="AA304" i="19"/>
  <c r="AA303" i="19"/>
  <c r="AA302" i="19"/>
  <c r="AA301" i="19"/>
  <c r="AA300" i="19"/>
  <c r="AA299" i="19"/>
  <c r="AA298" i="19"/>
  <c r="AA297" i="19"/>
  <c r="AA296" i="19"/>
  <c r="AA295" i="19"/>
  <c r="AA294" i="19"/>
  <c r="AA293" i="19"/>
  <c r="AA292" i="19"/>
  <c r="AA291" i="19"/>
  <c r="AA290" i="19"/>
  <c r="AA289" i="19"/>
  <c r="AA288" i="19"/>
  <c r="AA287" i="19"/>
  <c r="AA286" i="19"/>
  <c r="AA285" i="19"/>
  <c r="AA284" i="19"/>
  <c r="AA283" i="19"/>
  <c r="AA282" i="19"/>
  <c r="AA281" i="19"/>
  <c r="AA280" i="19"/>
  <c r="AA279" i="19"/>
  <c r="AA278" i="19"/>
  <c r="AA277" i="19"/>
  <c r="AA276" i="19"/>
  <c r="AA275" i="19"/>
  <c r="AA274" i="19"/>
  <c r="AA273" i="19"/>
  <c r="AA272" i="19"/>
  <c r="AA271" i="19"/>
  <c r="AA270" i="19"/>
  <c r="AA269" i="19"/>
  <c r="AA268" i="19"/>
  <c r="AA267" i="19"/>
  <c r="AA266" i="19"/>
  <c r="AA265" i="19"/>
  <c r="AA264" i="19"/>
  <c r="AA263" i="19"/>
  <c r="AA262" i="19"/>
  <c r="AA261" i="19"/>
  <c r="AA260" i="19"/>
  <c r="AA259" i="19"/>
  <c r="AA258" i="19"/>
  <c r="AA257" i="19"/>
  <c r="AA256" i="19"/>
  <c r="AA255" i="19"/>
  <c r="AA254" i="19"/>
  <c r="AA253" i="19"/>
  <c r="AA252" i="19"/>
  <c r="AA251" i="19"/>
  <c r="AA250" i="19"/>
  <c r="AA249" i="19"/>
  <c r="AA248" i="19"/>
  <c r="AA247" i="19"/>
  <c r="AA246" i="19"/>
  <c r="AA245" i="19"/>
  <c r="AA244" i="19"/>
  <c r="AA243" i="19"/>
  <c r="AA242" i="19"/>
  <c r="AA241" i="19"/>
  <c r="AA240" i="19"/>
  <c r="AA239" i="19"/>
  <c r="AA238" i="19"/>
  <c r="AA237" i="19"/>
  <c r="AA236" i="19"/>
  <c r="AA235" i="19"/>
  <c r="AA234" i="19"/>
  <c r="AA233" i="19"/>
  <c r="AA232" i="19"/>
  <c r="AA231" i="19"/>
  <c r="AA230" i="19"/>
  <c r="AA229" i="19"/>
  <c r="AA228" i="19"/>
  <c r="AA227" i="19"/>
  <c r="AA226" i="19"/>
  <c r="AA225" i="19"/>
  <c r="AA224" i="19"/>
  <c r="AA223" i="19"/>
  <c r="AA222" i="19"/>
  <c r="AA221" i="19"/>
  <c r="AA220" i="19"/>
  <c r="AA219" i="19"/>
  <c r="AA218" i="19"/>
  <c r="AA217" i="19"/>
  <c r="AA216" i="19"/>
  <c r="AA215" i="19"/>
  <c r="AA214" i="19"/>
  <c r="AA213" i="19"/>
  <c r="AA212" i="19"/>
  <c r="AA211" i="19"/>
  <c r="AA210" i="19"/>
  <c r="AA209" i="19"/>
  <c r="AA208" i="19"/>
  <c r="AA207" i="19"/>
  <c r="AA206" i="19"/>
  <c r="AA205" i="19"/>
  <c r="AA204" i="19"/>
  <c r="AA203" i="19"/>
  <c r="AA202" i="19"/>
  <c r="AA201" i="19"/>
  <c r="AA200" i="19"/>
  <c r="AA199" i="19"/>
  <c r="AA198" i="19"/>
  <c r="AA197" i="19"/>
  <c r="AA196" i="19"/>
  <c r="AA195" i="19"/>
  <c r="AA194" i="19"/>
  <c r="AA193" i="19"/>
  <c r="AA192" i="19"/>
  <c r="AA191" i="19"/>
  <c r="AA190" i="19"/>
  <c r="AA189" i="19"/>
  <c r="AA188" i="19"/>
  <c r="AA187" i="19"/>
  <c r="AA186" i="19"/>
  <c r="AA185" i="19"/>
  <c r="AA184" i="19"/>
  <c r="AA183" i="19"/>
  <c r="AA182" i="19"/>
  <c r="AA181" i="19"/>
  <c r="AA180" i="19"/>
  <c r="AA179" i="19"/>
  <c r="AA178" i="19"/>
  <c r="AA177" i="19"/>
  <c r="AA176" i="19"/>
  <c r="AA175" i="19"/>
  <c r="AA174" i="19"/>
  <c r="AA173" i="19"/>
  <c r="AA172" i="19"/>
  <c r="AA171" i="19"/>
  <c r="AA170" i="19"/>
  <c r="AA169" i="19"/>
  <c r="AA168" i="19"/>
  <c r="AA167" i="19"/>
  <c r="AA166" i="19"/>
  <c r="AA165" i="19"/>
  <c r="AA164" i="19"/>
  <c r="AA163" i="19"/>
  <c r="AA162" i="19"/>
  <c r="AA161" i="19"/>
  <c r="AA160" i="19"/>
  <c r="AA159" i="19"/>
  <c r="AA158" i="19"/>
  <c r="AA157" i="19"/>
  <c r="AA156" i="19"/>
  <c r="AA155" i="19"/>
  <c r="AA154" i="19"/>
  <c r="AA153" i="19"/>
  <c r="AA152" i="19"/>
  <c r="AA151" i="19"/>
  <c r="AA150" i="19"/>
  <c r="AA149" i="19"/>
  <c r="AA148" i="19"/>
  <c r="AA147" i="19"/>
  <c r="AA146" i="19"/>
  <c r="AA145" i="19"/>
  <c r="AA144" i="19"/>
  <c r="AA143" i="19"/>
  <c r="AA142" i="19"/>
  <c r="AA141" i="19"/>
  <c r="AA140" i="19"/>
  <c r="AA139" i="19"/>
  <c r="AA138" i="19"/>
  <c r="AA137" i="19"/>
  <c r="AA136" i="19"/>
  <c r="AA135" i="19"/>
  <c r="AA134" i="19"/>
  <c r="AA133" i="19"/>
  <c r="AA132" i="19"/>
  <c r="AA131" i="19"/>
  <c r="AA130" i="19"/>
  <c r="AA129" i="19"/>
  <c r="AA128" i="19"/>
  <c r="AA127" i="19"/>
  <c r="AA126" i="19"/>
  <c r="AA125" i="19"/>
  <c r="AA124" i="19"/>
  <c r="AA123" i="19"/>
  <c r="AA122" i="19"/>
  <c r="AA121" i="19"/>
  <c r="AA120" i="19"/>
  <c r="AA119" i="19"/>
  <c r="AA118" i="19"/>
  <c r="AA117" i="19"/>
  <c r="AA116" i="19"/>
  <c r="AA115" i="19"/>
  <c r="AA114" i="19"/>
  <c r="AA113" i="19"/>
  <c r="AA112" i="19"/>
  <c r="AA111" i="19"/>
  <c r="AA110" i="19"/>
  <c r="AA109" i="19"/>
  <c r="AA108" i="19"/>
  <c r="AA107" i="19"/>
  <c r="AA106" i="19"/>
  <c r="AA105" i="19"/>
  <c r="AA104" i="19"/>
  <c r="AA103" i="19"/>
  <c r="AA102" i="19"/>
  <c r="AA101" i="19"/>
  <c r="AA100" i="19"/>
  <c r="AA99" i="19"/>
  <c r="AA98" i="19"/>
  <c r="AA97" i="19"/>
  <c r="AA96" i="19"/>
  <c r="AA95" i="19"/>
  <c r="AA94" i="19"/>
  <c r="AA93" i="19"/>
  <c r="AA92" i="19"/>
  <c r="AA91" i="19"/>
  <c r="AA90" i="19"/>
  <c r="AA89" i="19"/>
  <c r="AA88" i="19"/>
  <c r="AA87" i="19"/>
  <c r="AA86" i="19"/>
  <c r="AA85" i="19"/>
  <c r="AA84" i="19"/>
  <c r="AA83" i="19"/>
  <c r="AA82" i="19"/>
  <c r="AA81" i="19"/>
  <c r="AA80" i="19"/>
  <c r="AA79" i="19"/>
  <c r="AA78" i="19"/>
  <c r="AA77" i="19"/>
  <c r="AA76" i="19"/>
  <c r="AA75" i="19"/>
  <c r="AA74" i="19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AA13" i="19"/>
  <c r="AA12" i="19"/>
  <c r="AA380" i="19" l="1"/>
  <c r="AA13" i="20"/>
  <c r="AA14" i="20"/>
  <c r="AA15" i="20"/>
  <c r="AA20" i="20"/>
  <c r="AA23" i="20"/>
  <c r="AA28" i="20"/>
  <c r="AA29" i="20"/>
  <c r="AA30" i="20"/>
  <c r="AA31" i="20"/>
  <c r="AA32" i="20"/>
  <c r="AA33" i="20"/>
  <c r="AA35" i="20"/>
  <c r="AA36" i="20"/>
  <c r="AA38" i="20"/>
  <c r="AA41" i="20"/>
  <c r="AA46" i="20"/>
  <c r="AA47" i="20"/>
  <c r="AA48" i="20"/>
  <c r="AA50" i="20"/>
  <c r="AA53" i="20"/>
  <c r="AA56" i="20"/>
  <c r="AA58" i="20"/>
  <c r="AA59" i="20"/>
  <c r="AA65" i="20"/>
  <c r="AA67" i="20"/>
  <c r="AA68" i="20"/>
  <c r="AA71" i="20"/>
  <c r="AA75" i="20"/>
  <c r="AA78" i="20"/>
  <c r="AA80" i="20"/>
  <c r="AA81" i="20"/>
  <c r="AA84" i="20"/>
  <c r="AA86" i="20"/>
  <c r="AA89" i="20"/>
  <c r="AA93" i="20"/>
  <c r="AA94" i="20"/>
  <c r="AA95" i="20"/>
  <c r="AA97" i="20"/>
  <c r="AA98" i="20"/>
  <c r="AA99" i="20"/>
  <c r="AA100" i="20"/>
  <c r="AA102" i="20"/>
  <c r="AA103" i="20"/>
  <c r="AA104" i="20"/>
  <c r="AA105" i="20"/>
  <c r="AA106" i="20"/>
  <c r="AA107" i="20"/>
  <c r="AA108" i="20"/>
  <c r="AA109" i="20"/>
  <c r="AA110" i="20"/>
  <c r="AA111" i="20"/>
  <c r="AA112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147" i="20"/>
  <c r="AA375" i="20"/>
  <c r="AA74" i="20"/>
  <c r="AA101" i="20"/>
  <c r="AA45" i="20"/>
  <c r="AA70" i="20"/>
  <c r="AA85" i="20"/>
  <c r="AA12" i="20"/>
  <c r="AA54" i="20"/>
  <c r="AA72" i="20"/>
  <c r="AA83" i="20"/>
  <c r="AA148" i="20"/>
  <c r="AA149" i="20"/>
  <c r="AA150" i="20"/>
  <c r="AA151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292" i="20"/>
  <c r="AA293" i="20"/>
  <c r="AA294" i="20"/>
  <c r="AA295" i="20"/>
  <c r="AA296" i="20"/>
  <c r="AA297" i="20"/>
  <c r="AA298" i="20"/>
  <c r="AA299" i="20"/>
  <c r="AA300" i="20"/>
  <c r="AA301" i="20"/>
  <c r="AA302" i="20"/>
  <c r="AA303" i="20"/>
  <c r="AA304" i="20"/>
  <c r="AA305" i="20"/>
  <c r="AA306" i="20"/>
  <c r="AA307" i="20"/>
  <c r="AA308" i="20"/>
  <c r="AA309" i="20"/>
  <c r="AA310" i="20"/>
  <c r="AA311" i="20"/>
  <c r="AA312" i="20"/>
  <c r="AA313" i="20"/>
  <c r="AA314" i="20"/>
  <c r="AA315" i="20"/>
  <c r="AA316" i="20"/>
  <c r="AA317" i="20"/>
  <c r="AA318" i="20"/>
  <c r="AA319" i="20"/>
  <c r="AA320" i="20"/>
  <c r="AA321" i="20"/>
  <c r="AA322" i="20"/>
  <c r="AA323" i="20"/>
  <c r="AA324" i="20"/>
  <c r="AA325" i="20"/>
  <c r="AA326" i="20"/>
  <c r="AA327" i="20"/>
  <c r="AA328" i="20"/>
  <c r="AA329" i="20"/>
  <c r="AA330" i="20"/>
  <c r="AA331" i="20"/>
  <c r="AA332" i="20"/>
  <c r="AA333" i="20"/>
  <c r="AA334" i="20"/>
  <c r="AA335" i="20"/>
  <c r="AA336" i="20"/>
  <c r="AA337" i="20"/>
  <c r="AA338" i="20"/>
  <c r="AA339" i="20"/>
  <c r="AA340" i="20"/>
  <c r="AA341" i="20"/>
  <c r="AA342" i="20"/>
  <c r="AA343" i="20"/>
  <c r="AA344" i="20"/>
  <c r="AA345" i="20"/>
  <c r="AA346" i="20"/>
  <c r="AA347" i="20"/>
  <c r="AA348" i="20"/>
  <c r="AA349" i="20"/>
  <c r="AA350" i="20"/>
  <c r="AA351" i="20"/>
  <c r="AA352" i="20"/>
  <c r="AA353" i="20"/>
  <c r="AA21" i="20"/>
  <c r="AA26" i="20"/>
  <c r="AA24" i="20"/>
  <c r="AA34" i="20"/>
  <c r="AA55" i="20"/>
  <c r="AA73" i="20"/>
  <c r="AA96" i="20"/>
  <c r="AA354" i="20"/>
  <c r="AA355" i="20"/>
  <c r="AA356" i="20"/>
  <c r="AA357" i="20"/>
  <c r="AA358" i="20"/>
  <c r="AA359" i="20"/>
  <c r="AA360" i="20"/>
  <c r="AA361" i="20"/>
  <c r="AA362" i="20"/>
  <c r="AA363" i="20"/>
  <c r="AA364" i="20"/>
  <c r="AA365" i="20"/>
  <c r="AA366" i="20"/>
  <c r="AA367" i="20"/>
  <c r="AA368" i="20"/>
  <c r="AA369" i="20"/>
  <c r="AA370" i="20"/>
  <c r="AA371" i="20"/>
  <c r="AA372" i="20"/>
  <c r="AA373" i="20"/>
  <c r="AA374" i="20"/>
  <c r="AA79" i="20"/>
  <c r="AA88" i="20"/>
  <c r="AA52" i="20"/>
  <c r="AA61" i="20"/>
  <c r="AA69" i="20"/>
  <c r="AA77" i="20"/>
  <c r="AA17" i="20"/>
  <c r="AA27" i="20"/>
  <c r="AA42" i="20"/>
  <c r="AA44" i="20"/>
  <c r="AA60" i="20"/>
  <c r="AA63" i="20"/>
  <c r="AA90" i="20"/>
  <c r="AA22" i="20"/>
  <c r="AA37" i="20"/>
  <c r="AA19" i="20"/>
  <c r="AA25" i="20"/>
  <c r="AA40" i="20"/>
  <c r="AA49" i="20"/>
  <c r="AA51" i="20"/>
  <c r="AA76" i="20"/>
  <c r="AA39" i="20"/>
  <c r="AA57" i="20"/>
  <c r="AA62" i="20"/>
  <c r="AA66" i="20"/>
  <c r="AA82" i="20"/>
  <c r="AA87" i="20"/>
  <c r="AA43" i="20"/>
  <c r="AA152" i="20"/>
  <c r="AA16" i="20"/>
  <c r="AA18" i="20"/>
  <c r="AA64" i="20"/>
  <c r="AA91" i="20"/>
  <c r="AA92" i="20"/>
  <c r="AA113" i="20"/>
  <c r="AA11" i="20"/>
  <c r="AA380" i="20" l="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B41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B42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B43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B44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B45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B46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B47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B48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B49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B50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B51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B52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B53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B54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B55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B56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B57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B58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B59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B60" i="21"/>
  <c r="C60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B61" i="21"/>
  <c r="C61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B62" i="21"/>
  <c r="C62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B63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B64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B65" i="21"/>
  <c r="C65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B68" i="21"/>
  <c r="C68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B69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B70" i="2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B71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B72" i="21"/>
  <c r="C72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B73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B74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B75" i="21"/>
  <c r="C75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B76" i="21"/>
  <c r="C76" i="21"/>
  <c r="D76" i="21"/>
  <c r="E76" i="21"/>
  <c r="F76" i="21"/>
  <c r="G76" i="21"/>
  <c r="H76" i="21"/>
  <c r="I76" i="21"/>
  <c r="J76" i="21"/>
  <c r="K76" i="21"/>
  <c r="L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B77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B78" i="21"/>
  <c r="C78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B79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B80" i="21"/>
  <c r="C80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B81" i="21"/>
  <c r="C81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B82" i="21"/>
  <c r="C82" i="21"/>
  <c r="D82" i="21"/>
  <c r="E82" i="21"/>
  <c r="F82" i="21"/>
  <c r="G82" i="21"/>
  <c r="H82" i="21"/>
  <c r="I82" i="21"/>
  <c r="J82" i="21"/>
  <c r="K82" i="21"/>
  <c r="L82" i="21"/>
  <c r="M82" i="21"/>
  <c r="N82" i="21"/>
  <c r="O82" i="21"/>
  <c r="P82" i="21"/>
  <c r="Q82" i="21"/>
  <c r="R82" i="21"/>
  <c r="S82" i="21"/>
  <c r="T82" i="21"/>
  <c r="U82" i="21"/>
  <c r="V82" i="21"/>
  <c r="W82" i="21"/>
  <c r="X82" i="21"/>
  <c r="Y82" i="21"/>
  <c r="B83" i="21"/>
  <c r="C83" i="21"/>
  <c r="D83" i="21"/>
  <c r="E83" i="21"/>
  <c r="F83" i="21"/>
  <c r="G83" i="21"/>
  <c r="H83" i="21"/>
  <c r="I83" i="21"/>
  <c r="J83" i="21"/>
  <c r="K83" i="21"/>
  <c r="L83" i="21"/>
  <c r="M83" i="21"/>
  <c r="N83" i="21"/>
  <c r="O83" i="21"/>
  <c r="P83" i="21"/>
  <c r="Q83" i="21"/>
  <c r="R83" i="21"/>
  <c r="S83" i="21"/>
  <c r="T83" i="21"/>
  <c r="U83" i="21"/>
  <c r="V83" i="21"/>
  <c r="W83" i="21"/>
  <c r="X83" i="21"/>
  <c r="Y83" i="21"/>
  <c r="B84" i="21"/>
  <c r="C84" i="21"/>
  <c r="D84" i="21"/>
  <c r="E84" i="21"/>
  <c r="F84" i="21"/>
  <c r="G84" i="21"/>
  <c r="H84" i="21"/>
  <c r="I84" i="21"/>
  <c r="J84" i="21"/>
  <c r="K84" i="21"/>
  <c r="L84" i="21"/>
  <c r="M84" i="21"/>
  <c r="N84" i="21"/>
  <c r="O84" i="21"/>
  <c r="P84" i="21"/>
  <c r="Q84" i="21"/>
  <c r="R84" i="21"/>
  <c r="S84" i="21"/>
  <c r="T84" i="21"/>
  <c r="U84" i="21"/>
  <c r="V84" i="21"/>
  <c r="W84" i="21"/>
  <c r="X84" i="21"/>
  <c r="Y84" i="21"/>
  <c r="B85" i="21"/>
  <c r="C85" i="21"/>
  <c r="D85" i="21"/>
  <c r="E85" i="21"/>
  <c r="F85" i="21"/>
  <c r="G85" i="21"/>
  <c r="H85" i="21"/>
  <c r="I85" i="21"/>
  <c r="J85" i="21"/>
  <c r="K85" i="21"/>
  <c r="L85" i="21"/>
  <c r="M85" i="21"/>
  <c r="N85" i="21"/>
  <c r="O85" i="21"/>
  <c r="P85" i="21"/>
  <c r="Q85" i="21"/>
  <c r="R85" i="21"/>
  <c r="S85" i="21"/>
  <c r="T85" i="21"/>
  <c r="U85" i="21"/>
  <c r="V85" i="21"/>
  <c r="W85" i="21"/>
  <c r="X85" i="21"/>
  <c r="Y85" i="21"/>
  <c r="B86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Y86" i="21"/>
  <c r="B87" i="21"/>
  <c r="C87" i="21"/>
  <c r="D87" i="21"/>
  <c r="E87" i="21"/>
  <c r="F87" i="21"/>
  <c r="G87" i="21"/>
  <c r="H87" i="21"/>
  <c r="I87" i="21"/>
  <c r="J87" i="21"/>
  <c r="K87" i="21"/>
  <c r="L87" i="21"/>
  <c r="M87" i="21"/>
  <c r="N87" i="21"/>
  <c r="O87" i="21"/>
  <c r="P87" i="21"/>
  <c r="Q87" i="21"/>
  <c r="R87" i="21"/>
  <c r="S87" i="21"/>
  <c r="T87" i="21"/>
  <c r="U87" i="21"/>
  <c r="V87" i="21"/>
  <c r="W87" i="21"/>
  <c r="X87" i="21"/>
  <c r="Y87" i="21"/>
  <c r="B88" i="21"/>
  <c r="C88" i="21"/>
  <c r="D88" i="21"/>
  <c r="E88" i="21"/>
  <c r="F88" i="21"/>
  <c r="G88" i="21"/>
  <c r="H88" i="21"/>
  <c r="I88" i="21"/>
  <c r="J88" i="21"/>
  <c r="K88" i="21"/>
  <c r="L88" i="21"/>
  <c r="M88" i="21"/>
  <c r="N88" i="21"/>
  <c r="O88" i="21"/>
  <c r="P88" i="21"/>
  <c r="Q88" i="21"/>
  <c r="R88" i="21"/>
  <c r="S88" i="21"/>
  <c r="T88" i="21"/>
  <c r="U88" i="21"/>
  <c r="V88" i="21"/>
  <c r="W88" i="21"/>
  <c r="X88" i="21"/>
  <c r="Y88" i="21"/>
  <c r="B89" i="21"/>
  <c r="C89" i="21"/>
  <c r="D89" i="21"/>
  <c r="E89" i="21"/>
  <c r="F89" i="21"/>
  <c r="G89" i="21"/>
  <c r="H89" i="21"/>
  <c r="I89" i="21"/>
  <c r="J89" i="2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Y89" i="21"/>
  <c r="B90" i="21"/>
  <c r="C90" i="21"/>
  <c r="D90" i="21"/>
  <c r="E90" i="21"/>
  <c r="F90" i="21"/>
  <c r="G90" i="21"/>
  <c r="H90" i="21"/>
  <c r="I90" i="21"/>
  <c r="J90" i="21"/>
  <c r="K90" i="21"/>
  <c r="L90" i="21"/>
  <c r="M90" i="21"/>
  <c r="N90" i="21"/>
  <c r="O90" i="21"/>
  <c r="P90" i="21"/>
  <c r="Q90" i="21"/>
  <c r="R90" i="21"/>
  <c r="S90" i="21"/>
  <c r="T90" i="21"/>
  <c r="U90" i="21"/>
  <c r="V90" i="21"/>
  <c r="W90" i="21"/>
  <c r="X90" i="21"/>
  <c r="Y90" i="21"/>
  <c r="B91" i="21"/>
  <c r="C91" i="21"/>
  <c r="D91" i="21"/>
  <c r="E91" i="21"/>
  <c r="F91" i="21"/>
  <c r="G91" i="21"/>
  <c r="H91" i="21"/>
  <c r="I91" i="21"/>
  <c r="J91" i="21"/>
  <c r="K91" i="21"/>
  <c r="L91" i="21"/>
  <c r="M91" i="21"/>
  <c r="N91" i="21"/>
  <c r="O91" i="21"/>
  <c r="P91" i="21"/>
  <c r="Q91" i="21"/>
  <c r="R91" i="21"/>
  <c r="S91" i="21"/>
  <c r="T91" i="21"/>
  <c r="U91" i="21"/>
  <c r="V91" i="21"/>
  <c r="W91" i="21"/>
  <c r="X91" i="21"/>
  <c r="Y91" i="21"/>
  <c r="B92" i="21"/>
  <c r="C92" i="21"/>
  <c r="D92" i="21"/>
  <c r="E92" i="21"/>
  <c r="F92" i="21"/>
  <c r="G92" i="21"/>
  <c r="H92" i="21"/>
  <c r="I92" i="21"/>
  <c r="J92" i="21"/>
  <c r="K92" i="21"/>
  <c r="L92" i="21"/>
  <c r="M92" i="21"/>
  <c r="N92" i="21"/>
  <c r="O92" i="21"/>
  <c r="P92" i="21"/>
  <c r="Q92" i="21"/>
  <c r="R92" i="21"/>
  <c r="S92" i="21"/>
  <c r="T92" i="21"/>
  <c r="U92" i="21"/>
  <c r="V92" i="21"/>
  <c r="W92" i="21"/>
  <c r="X92" i="21"/>
  <c r="Y92" i="21"/>
  <c r="B93" i="2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Y93" i="21"/>
  <c r="B94" i="21"/>
  <c r="C94" i="21"/>
  <c r="D94" i="21"/>
  <c r="E94" i="21"/>
  <c r="F94" i="21"/>
  <c r="G94" i="21"/>
  <c r="H94" i="21"/>
  <c r="I94" i="21"/>
  <c r="J94" i="21"/>
  <c r="K94" i="21"/>
  <c r="L94" i="21"/>
  <c r="M94" i="21"/>
  <c r="N94" i="21"/>
  <c r="O94" i="21"/>
  <c r="P94" i="21"/>
  <c r="Q94" i="21"/>
  <c r="R94" i="21"/>
  <c r="S94" i="21"/>
  <c r="T94" i="21"/>
  <c r="U94" i="21"/>
  <c r="V94" i="21"/>
  <c r="W94" i="21"/>
  <c r="X94" i="21"/>
  <c r="Y94" i="21"/>
  <c r="B95" i="21"/>
  <c r="C95" i="21"/>
  <c r="D95" i="21"/>
  <c r="E95" i="21"/>
  <c r="F95" i="21"/>
  <c r="G95" i="21"/>
  <c r="H95" i="21"/>
  <c r="I95" i="21"/>
  <c r="J95" i="21"/>
  <c r="K95" i="21"/>
  <c r="L95" i="21"/>
  <c r="M95" i="21"/>
  <c r="N95" i="21"/>
  <c r="O95" i="21"/>
  <c r="P95" i="21"/>
  <c r="Q95" i="21"/>
  <c r="R95" i="21"/>
  <c r="S95" i="21"/>
  <c r="T95" i="21"/>
  <c r="U95" i="21"/>
  <c r="V95" i="21"/>
  <c r="W95" i="21"/>
  <c r="X95" i="21"/>
  <c r="Y95" i="21"/>
  <c r="B96" i="21"/>
  <c r="C96" i="21"/>
  <c r="D96" i="21"/>
  <c r="E96" i="21"/>
  <c r="F96" i="21"/>
  <c r="G96" i="21"/>
  <c r="H96" i="21"/>
  <c r="I96" i="21"/>
  <c r="J96" i="21"/>
  <c r="K96" i="21"/>
  <c r="L96" i="21"/>
  <c r="M96" i="21"/>
  <c r="N96" i="21"/>
  <c r="O96" i="21"/>
  <c r="P96" i="21"/>
  <c r="Q96" i="21"/>
  <c r="R96" i="21"/>
  <c r="S96" i="21"/>
  <c r="T96" i="21"/>
  <c r="U96" i="21"/>
  <c r="V96" i="21"/>
  <c r="W96" i="21"/>
  <c r="X96" i="21"/>
  <c r="Y96" i="21"/>
  <c r="B97" i="21"/>
  <c r="C97" i="21"/>
  <c r="D97" i="21"/>
  <c r="E97" i="21"/>
  <c r="F97" i="21"/>
  <c r="G97" i="21"/>
  <c r="H97" i="21"/>
  <c r="I97" i="21"/>
  <c r="J97" i="21"/>
  <c r="K97" i="21"/>
  <c r="L97" i="21"/>
  <c r="M97" i="21"/>
  <c r="N97" i="21"/>
  <c r="O97" i="21"/>
  <c r="P97" i="21"/>
  <c r="Q97" i="21"/>
  <c r="R97" i="21"/>
  <c r="S97" i="21"/>
  <c r="T97" i="21"/>
  <c r="U97" i="21"/>
  <c r="V97" i="21"/>
  <c r="W97" i="21"/>
  <c r="X97" i="21"/>
  <c r="Y97" i="21"/>
  <c r="B98" i="21"/>
  <c r="C98" i="21"/>
  <c r="D98" i="21"/>
  <c r="E98" i="21"/>
  <c r="F98" i="21"/>
  <c r="G98" i="21"/>
  <c r="H98" i="21"/>
  <c r="I98" i="21"/>
  <c r="J98" i="21"/>
  <c r="K98" i="21"/>
  <c r="L98" i="21"/>
  <c r="M98" i="21"/>
  <c r="N98" i="21"/>
  <c r="O98" i="21"/>
  <c r="P98" i="21"/>
  <c r="Q98" i="21"/>
  <c r="R98" i="21"/>
  <c r="S98" i="21"/>
  <c r="T98" i="21"/>
  <c r="U98" i="21"/>
  <c r="V98" i="21"/>
  <c r="W98" i="21"/>
  <c r="X98" i="21"/>
  <c r="Y98" i="21"/>
  <c r="B99" i="21"/>
  <c r="C99" i="21"/>
  <c r="D99" i="21"/>
  <c r="E99" i="21"/>
  <c r="F99" i="21"/>
  <c r="G99" i="21"/>
  <c r="H99" i="21"/>
  <c r="I99" i="21"/>
  <c r="J99" i="21"/>
  <c r="K99" i="21"/>
  <c r="L99" i="21"/>
  <c r="M99" i="21"/>
  <c r="N99" i="21"/>
  <c r="O99" i="21"/>
  <c r="P99" i="21"/>
  <c r="Q99" i="21"/>
  <c r="R99" i="21"/>
  <c r="S99" i="21"/>
  <c r="T99" i="21"/>
  <c r="U99" i="21"/>
  <c r="V99" i="21"/>
  <c r="W99" i="21"/>
  <c r="X99" i="21"/>
  <c r="Y99" i="21"/>
  <c r="B100" i="21"/>
  <c r="C100" i="21"/>
  <c r="D100" i="21"/>
  <c r="E100" i="21"/>
  <c r="F100" i="21"/>
  <c r="G100" i="21"/>
  <c r="H100" i="21"/>
  <c r="I100" i="21"/>
  <c r="J100" i="21"/>
  <c r="K100" i="21"/>
  <c r="L100" i="21"/>
  <c r="M100" i="21"/>
  <c r="N100" i="21"/>
  <c r="O100" i="21"/>
  <c r="P100" i="21"/>
  <c r="Q100" i="21"/>
  <c r="R100" i="21"/>
  <c r="S100" i="21"/>
  <c r="T100" i="21"/>
  <c r="U100" i="21"/>
  <c r="V100" i="21"/>
  <c r="W100" i="21"/>
  <c r="X100" i="21"/>
  <c r="Y100" i="21"/>
  <c r="B101" i="21"/>
  <c r="C101" i="21"/>
  <c r="D101" i="21"/>
  <c r="E101" i="21"/>
  <c r="F101" i="21"/>
  <c r="G101" i="21"/>
  <c r="H101" i="21"/>
  <c r="I101" i="21"/>
  <c r="J101" i="21"/>
  <c r="K101" i="21"/>
  <c r="L101" i="21"/>
  <c r="M101" i="21"/>
  <c r="N101" i="21"/>
  <c r="O101" i="21"/>
  <c r="P101" i="21"/>
  <c r="Q101" i="21"/>
  <c r="R101" i="21"/>
  <c r="S101" i="21"/>
  <c r="T101" i="21"/>
  <c r="U101" i="21"/>
  <c r="V101" i="21"/>
  <c r="W101" i="21"/>
  <c r="X101" i="21"/>
  <c r="Y101" i="21"/>
  <c r="B102" i="21"/>
  <c r="C102" i="21"/>
  <c r="D102" i="21"/>
  <c r="E102" i="21"/>
  <c r="F102" i="21"/>
  <c r="G102" i="21"/>
  <c r="H102" i="21"/>
  <c r="I102" i="21"/>
  <c r="J102" i="21"/>
  <c r="K102" i="21"/>
  <c r="L102" i="21"/>
  <c r="M102" i="21"/>
  <c r="N102" i="21"/>
  <c r="O102" i="21"/>
  <c r="P102" i="21"/>
  <c r="Q102" i="21"/>
  <c r="R102" i="21"/>
  <c r="S102" i="21"/>
  <c r="T102" i="21"/>
  <c r="U102" i="21"/>
  <c r="V102" i="21"/>
  <c r="W102" i="21"/>
  <c r="X102" i="21"/>
  <c r="Y102" i="21"/>
  <c r="B103" i="21"/>
  <c r="C103" i="21"/>
  <c r="D103" i="21"/>
  <c r="E103" i="21"/>
  <c r="F103" i="21"/>
  <c r="G103" i="21"/>
  <c r="H103" i="21"/>
  <c r="I103" i="21"/>
  <c r="J103" i="21"/>
  <c r="K103" i="21"/>
  <c r="L103" i="21"/>
  <c r="M103" i="21"/>
  <c r="N103" i="21"/>
  <c r="O103" i="21"/>
  <c r="P103" i="21"/>
  <c r="Q103" i="21"/>
  <c r="R103" i="21"/>
  <c r="S103" i="21"/>
  <c r="T103" i="21"/>
  <c r="U103" i="21"/>
  <c r="V103" i="21"/>
  <c r="W103" i="21"/>
  <c r="X103" i="21"/>
  <c r="Y103" i="21"/>
  <c r="B104" i="21"/>
  <c r="C104" i="21"/>
  <c r="D104" i="21"/>
  <c r="E104" i="21"/>
  <c r="F104" i="21"/>
  <c r="G104" i="21"/>
  <c r="H104" i="21"/>
  <c r="I104" i="21"/>
  <c r="J104" i="21"/>
  <c r="K104" i="21"/>
  <c r="L104" i="21"/>
  <c r="M104" i="21"/>
  <c r="N104" i="21"/>
  <c r="O104" i="21"/>
  <c r="P104" i="21"/>
  <c r="Q104" i="21"/>
  <c r="R104" i="21"/>
  <c r="S104" i="21"/>
  <c r="T104" i="21"/>
  <c r="U104" i="21"/>
  <c r="V104" i="21"/>
  <c r="W104" i="21"/>
  <c r="X104" i="21"/>
  <c r="Y104" i="21"/>
  <c r="B105" i="21"/>
  <c r="C105" i="21"/>
  <c r="D105" i="21"/>
  <c r="E105" i="21"/>
  <c r="F105" i="21"/>
  <c r="G105" i="21"/>
  <c r="H105" i="21"/>
  <c r="I105" i="21"/>
  <c r="J105" i="21"/>
  <c r="K105" i="21"/>
  <c r="L105" i="21"/>
  <c r="M105" i="21"/>
  <c r="N105" i="21"/>
  <c r="O105" i="21"/>
  <c r="P105" i="21"/>
  <c r="Q105" i="21"/>
  <c r="R105" i="21"/>
  <c r="S105" i="21"/>
  <c r="T105" i="21"/>
  <c r="U105" i="21"/>
  <c r="V105" i="21"/>
  <c r="W105" i="21"/>
  <c r="X105" i="21"/>
  <c r="Y105" i="21"/>
  <c r="B106" i="21"/>
  <c r="C106" i="21"/>
  <c r="D106" i="21"/>
  <c r="E106" i="21"/>
  <c r="F106" i="21"/>
  <c r="G106" i="21"/>
  <c r="H106" i="21"/>
  <c r="I106" i="21"/>
  <c r="J106" i="21"/>
  <c r="K106" i="21"/>
  <c r="L106" i="21"/>
  <c r="M106" i="21"/>
  <c r="N106" i="21"/>
  <c r="O106" i="21"/>
  <c r="P106" i="21"/>
  <c r="Q106" i="21"/>
  <c r="R106" i="21"/>
  <c r="S106" i="21"/>
  <c r="T106" i="21"/>
  <c r="U106" i="21"/>
  <c r="V106" i="21"/>
  <c r="W106" i="21"/>
  <c r="X106" i="21"/>
  <c r="Y106" i="21"/>
  <c r="B107" i="21"/>
  <c r="C107" i="21"/>
  <c r="D107" i="21"/>
  <c r="E107" i="21"/>
  <c r="F107" i="21"/>
  <c r="G107" i="21"/>
  <c r="H107" i="21"/>
  <c r="I107" i="21"/>
  <c r="J107" i="21"/>
  <c r="K107" i="21"/>
  <c r="L107" i="21"/>
  <c r="M107" i="21"/>
  <c r="N107" i="21"/>
  <c r="O107" i="21"/>
  <c r="P107" i="21"/>
  <c r="Q107" i="21"/>
  <c r="R107" i="21"/>
  <c r="S107" i="21"/>
  <c r="T107" i="21"/>
  <c r="U107" i="21"/>
  <c r="V107" i="21"/>
  <c r="W107" i="21"/>
  <c r="X107" i="21"/>
  <c r="Y107" i="21"/>
  <c r="B108" i="21"/>
  <c r="C108" i="21"/>
  <c r="D108" i="21"/>
  <c r="E108" i="21"/>
  <c r="F108" i="21"/>
  <c r="G108" i="21"/>
  <c r="H108" i="21"/>
  <c r="I108" i="21"/>
  <c r="J108" i="21"/>
  <c r="K108" i="21"/>
  <c r="L108" i="21"/>
  <c r="M108" i="21"/>
  <c r="N108" i="21"/>
  <c r="O108" i="21"/>
  <c r="P108" i="21"/>
  <c r="Q108" i="21"/>
  <c r="R108" i="21"/>
  <c r="S108" i="21"/>
  <c r="T108" i="21"/>
  <c r="U108" i="21"/>
  <c r="V108" i="21"/>
  <c r="W108" i="21"/>
  <c r="X108" i="21"/>
  <c r="Y108" i="21"/>
  <c r="B109" i="21"/>
  <c r="C109" i="21"/>
  <c r="D109" i="21"/>
  <c r="E109" i="21"/>
  <c r="F109" i="21"/>
  <c r="G109" i="21"/>
  <c r="H109" i="21"/>
  <c r="I109" i="21"/>
  <c r="J109" i="21"/>
  <c r="K109" i="21"/>
  <c r="L109" i="21"/>
  <c r="M109" i="21"/>
  <c r="N109" i="21"/>
  <c r="O109" i="21"/>
  <c r="P109" i="21"/>
  <c r="Q109" i="21"/>
  <c r="R109" i="21"/>
  <c r="S109" i="21"/>
  <c r="T109" i="21"/>
  <c r="U109" i="21"/>
  <c r="V109" i="21"/>
  <c r="W109" i="21"/>
  <c r="X109" i="21"/>
  <c r="Y109" i="21"/>
  <c r="B110" i="21"/>
  <c r="C110" i="21"/>
  <c r="D110" i="21"/>
  <c r="E110" i="21"/>
  <c r="F110" i="21"/>
  <c r="G110" i="21"/>
  <c r="H110" i="21"/>
  <c r="I110" i="21"/>
  <c r="J110" i="21"/>
  <c r="K110" i="21"/>
  <c r="L110" i="21"/>
  <c r="M110" i="21"/>
  <c r="N110" i="21"/>
  <c r="O110" i="21"/>
  <c r="P110" i="21"/>
  <c r="Q110" i="21"/>
  <c r="R110" i="21"/>
  <c r="S110" i="21"/>
  <c r="T110" i="21"/>
  <c r="U110" i="21"/>
  <c r="V110" i="21"/>
  <c r="W110" i="21"/>
  <c r="X110" i="21"/>
  <c r="Y110" i="21"/>
  <c r="B111" i="21"/>
  <c r="C111" i="21"/>
  <c r="D111" i="21"/>
  <c r="E111" i="21"/>
  <c r="F111" i="21"/>
  <c r="G111" i="21"/>
  <c r="H111" i="21"/>
  <c r="I111" i="21"/>
  <c r="J111" i="21"/>
  <c r="K111" i="21"/>
  <c r="L111" i="21"/>
  <c r="M111" i="21"/>
  <c r="N111" i="21"/>
  <c r="O111" i="21"/>
  <c r="P111" i="21"/>
  <c r="Q111" i="21"/>
  <c r="R111" i="21"/>
  <c r="S111" i="21"/>
  <c r="T111" i="21"/>
  <c r="U111" i="21"/>
  <c r="V111" i="21"/>
  <c r="W111" i="21"/>
  <c r="X111" i="21"/>
  <c r="Y111" i="21"/>
  <c r="B112" i="21"/>
  <c r="C112" i="21"/>
  <c r="D112" i="21"/>
  <c r="E112" i="21"/>
  <c r="F112" i="21"/>
  <c r="G112" i="21"/>
  <c r="H112" i="21"/>
  <c r="I112" i="21"/>
  <c r="J112" i="21"/>
  <c r="K112" i="21"/>
  <c r="L112" i="21"/>
  <c r="M112" i="21"/>
  <c r="N112" i="21"/>
  <c r="O112" i="21"/>
  <c r="P112" i="21"/>
  <c r="Q112" i="21"/>
  <c r="R112" i="21"/>
  <c r="S112" i="21"/>
  <c r="T112" i="21"/>
  <c r="U112" i="21"/>
  <c r="V112" i="21"/>
  <c r="W112" i="21"/>
  <c r="X112" i="21"/>
  <c r="Y112" i="21"/>
  <c r="B113" i="21"/>
  <c r="C113" i="21"/>
  <c r="D113" i="21"/>
  <c r="E113" i="21"/>
  <c r="F113" i="21"/>
  <c r="G113" i="21"/>
  <c r="H113" i="21"/>
  <c r="I113" i="21"/>
  <c r="J113" i="21"/>
  <c r="K113" i="21"/>
  <c r="L113" i="21"/>
  <c r="M113" i="21"/>
  <c r="N113" i="21"/>
  <c r="O113" i="21"/>
  <c r="P113" i="21"/>
  <c r="Q113" i="21"/>
  <c r="R113" i="21"/>
  <c r="S113" i="21"/>
  <c r="T113" i="21"/>
  <c r="U113" i="21"/>
  <c r="V113" i="21"/>
  <c r="W113" i="21"/>
  <c r="X113" i="21"/>
  <c r="Y113" i="21"/>
  <c r="B114" i="21"/>
  <c r="C114" i="21"/>
  <c r="D114" i="21"/>
  <c r="E114" i="21"/>
  <c r="F114" i="21"/>
  <c r="G114" i="21"/>
  <c r="H114" i="21"/>
  <c r="I114" i="21"/>
  <c r="J114" i="21"/>
  <c r="K114" i="21"/>
  <c r="L114" i="21"/>
  <c r="M114" i="21"/>
  <c r="N114" i="21"/>
  <c r="O114" i="21"/>
  <c r="P114" i="21"/>
  <c r="Q114" i="21"/>
  <c r="R114" i="21"/>
  <c r="S114" i="21"/>
  <c r="T114" i="21"/>
  <c r="U114" i="21"/>
  <c r="V114" i="21"/>
  <c r="W114" i="21"/>
  <c r="X114" i="21"/>
  <c r="Y114" i="21"/>
  <c r="B115" i="21"/>
  <c r="C115" i="21"/>
  <c r="D115" i="21"/>
  <c r="E115" i="21"/>
  <c r="F115" i="21"/>
  <c r="G115" i="21"/>
  <c r="H115" i="21"/>
  <c r="I115" i="21"/>
  <c r="J115" i="21"/>
  <c r="K115" i="21"/>
  <c r="L115" i="21"/>
  <c r="M115" i="21"/>
  <c r="N115" i="21"/>
  <c r="O115" i="21"/>
  <c r="P115" i="21"/>
  <c r="Q115" i="21"/>
  <c r="R115" i="21"/>
  <c r="S115" i="21"/>
  <c r="T115" i="21"/>
  <c r="U115" i="21"/>
  <c r="V115" i="21"/>
  <c r="W115" i="21"/>
  <c r="X115" i="21"/>
  <c r="Y115" i="21"/>
  <c r="B116" i="21"/>
  <c r="C116" i="21"/>
  <c r="D116" i="21"/>
  <c r="E116" i="21"/>
  <c r="F116" i="21"/>
  <c r="G116" i="21"/>
  <c r="H116" i="21"/>
  <c r="I116" i="21"/>
  <c r="J116" i="21"/>
  <c r="K116" i="21"/>
  <c r="L116" i="21"/>
  <c r="M116" i="21"/>
  <c r="N116" i="21"/>
  <c r="O116" i="21"/>
  <c r="P116" i="21"/>
  <c r="Q116" i="21"/>
  <c r="R116" i="21"/>
  <c r="S116" i="21"/>
  <c r="T116" i="21"/>
  <c r="U116" i="21"/>
  <c r="V116" i="21"/>
  <c r="W116" i="21"/>
  <c r="X116" i="21"/>
  <c r="Y116" i="21"/>
  <c r="B117" i="21"/>
  <c r="C117" i="21"/>
  <c r="D117" i="21"/>
  <c r="E117" i="21"/>
  <c r="F117" i="21"/>
  <c r="G117" i="21"/>
  <c r="H117" i="21"/>
  <c r="I117" i="21"/>
  <c r="J117" i="21"/>
  <c r="K117" i="21"/>
  <c r="L117" i="21"/>
  <c r="M117" i="21"/>
  <c r="N117" i="21"/>
  <c r="O117" i="21"/>
  <c r="P117" i="21"/>
  <c r="Q117" i="21"/>
  <c r="R117" i="21"/>
  <c r="S117" i="21"/>
  <c r="T117" i="21"/>
  <c r="U117" i="21"/>
  <c r="V117" i="21"/>
  <c r="W117" i="21"/>
  <c r="X117" i="21"/>
  <c r="Y117" i="21"/>
  <c r="B118" i="21"/>
  <c r="C118" i="21"/>
  <c r="D118" i="21"/>
  <c r="E118" i="21"/>
  <c r="F118" i="21"/>
  <c r="G118" i="21"/>
  <c r="H118" i="21"/>
  <c r="I118" i="21"/>
  <c r="J118" i="21"/>
  <c r="K118" i="21"/>
  <c r="L118" i="21"/>
  <c r="M118" i="21"/>
  <c r="N118" i="21"/>
  <c r="O118" i="21"/>
  <c r="P118" i="21"/>
  <c r="Q118" i="21"/>
  <c r="R118" i="21"/>
  <c r="S118" i="21"/>
  <c r="T118" i="21"/>
  <c r="U118" i="21"/>
  <c r="V118" i="21"/>
  <c r="W118" i="21"/>
  <c r="X118" i="21"/>
  <c r="Y118" i="21"/>
  <c r="B119" i="21"/>
  <c r="C119" i="21"/>
  <c r="D119" i="21"/>
  <c r="E119" i="21"/>
  <c r="F119" i="21"/>
  <c r="G119" i="21"/>
  <c r="H119" i="21"/>
  <c r="I119" i="21"/>
  <c r="J119" i="21"/>
  <c r="K119" i="21"/>
  <c r="L119" i="21"/>
  <c r="M119" i="21"/>
  <c r="N119" i="21"/>
  <c r="O119" i="21"/>
  <c r="P119" i="21"/>
  <c r="Q119" i="21"/>
  <c r="R119" i="21"/>
  <c r="S119" i="21"/>
  <c r="T119" i="21"/>
  <c r="U119" i="21"/>
  <c r="V119" i="21"/>
  <c r="W119" i="21"/>
  <c r="X119" i="21"/>
  <c r="Y119" i="21"/>
  <c r="B120" i="21"/>
  <c r="C120" i="21"/>
  <c r="D120" i="21"/>
  <c r="E120" i="21"/>
  <c r="F120" i="21"/>
  <c r="G120" i="21"/>
  <c r="H120" i="21"/>
  <c r="I120" i="21"/>
  <c r="J120" i="21"/>
  <c r="K120" i="21"/>
  <c r="L120" i="21"/>
  <c r="M120" i="21"/>
  <c r="N120" i="21"/>
  <c r="O120" i="21"/>
  <c r="P120" i="21"/>
  <c r="Q120" i="21"/>
  <c r="R120" i="21"/>
  <c r="S120" i="21"/>
  <c r="T120" i="21"/>
  <c r="U120" i="21"/>
  <c r="V120" i="21"/>
  <c r="W120" i="21"/>
  <c r="X120" i="21"/>
  <c r="Y120" i="21"/>
  <c r="B121" i="21"/>
  <c r="C121" i="21"/>
  <c r="D121" i="21"/>
  <c r="E121" i="21"/>
  <c r="F121" i="21"/>
  <c r="G121" i="21"/>
  <c r="H121" i="21"/>
  <c r="I121" i="21"/>
  <c r="J121" i="21"/>
  <c r="K121" i="21"/>
  <c r="L121" i="21"/>
  <c r="M121" i="21"/>
  <c r="N121" i="21"/>
  <c r="O121" i="21"/>
  <c r="P121" i="21"/>
  <c r="Q121" i="21"/>
  <c r="R121" i="21"/>
  <c r="S121" i="21"/>
  <c r="T121" i="21"/>
  <c r="U121" i="21"/>
  <c r="V121" i="21"/>
  <c r="W121" i="21"/>
  <c r="X121" i="21"/>
  <c r="Y121" i="21"/>
  <c r="B122" i="21"/>
  <c r="C122" i="21"/>
  <c r="D122" i="21"/>
  <c r="E122" i="21"/>
  <c r="F122" i="21"/>
  <c r="G122" i="21"/>
  <c r="H122" i="21"/>
  <c r="I122" i="21"/>
  <c r="J122" i="21"/>
  <c r="K122" i="21"/>
  <c r="L122" i="21"/>
  <c r="M122" i="21"/>
  <c r="N122" i="21"/>
  <c r="O122" i="21"/>
  <c r="P122" i="21"/>
  <c r="Q122" i="21"/>
  <c r="R122" i="21"/>
  <c r="S122" i="21"/>
  <c r="T122" i="21"/>
  <c r="U122" i="21"/>
  <c r="V122" i="21"/>
  <c r="W122" i="21"/>
  <c r="X122" i="21"/>
  <c r="Y122" i="21"/>
  <c r="B123" i="21"/>
  <c r="C123" i="21"/>
  <c r="D123" i="21"/>
  <c r="E123" i="21"/>
  <c r="F123" i="21"/>
  <c r="G123" i="21"/>
  <c r="H123" i="21"/>
  <c r="I123" i="21"/>
  <c r="J123" i="21"/>
  <c r="K123" i="21"/>
  <c r="L123" i="21"/>
  <c r="M123" i="21"/>
  <c r="N123" i="21"/>
  <c r="O123" i="21"/>
  <c r="P123" i="21"/>
  <c r="Q123" i="21"/>
  <c r="R123" i="21"/>
  <c r="S123" i="21"/>
  <c r="T123" i="21"/>
  <c r="U123" i="21"/>
  <c r="V123" i="21"/>
  <c r="W123" i="21"/>
  <c r="X123" i="21"/>
  <c r="Y123" i="21"/>
  <c r="B124" i="21"/>
  <c r="C124" i="21"/>
  <c r="D124" i="21"/>
  <c r="E124" i="21"/>
  <c r="F124" i="21"/>
  <c r="G124" i="21"/>
  <c r="H124" i="21"/>
  <c r="I124" i="21"/>
  <c r="J124" i="21"/>
  <c r="K124" i="21"/>
  <c r="L124" i="21"/>
  <c r="M124" i="21"/>
  <c r="N124" i="21"/>
  <c r="O124" i="21"/>
  <c r="P124" i="21"/>
  <c r="Q124" i="21"/>
  <c r="R124" i="21"/>
  <c r="S124" i="21"/>
  <c r="T124" i="21"/>
  <c r="U124" i="21"/>
  <c r="V124" i="21"/>
  <c r="W124" i="21"/>
  <c r="X124" i="21"/>
  <c r="Y124" i="21"/>
  <c r="B125" i="21"/>
  <c r="C125" i="21"/>
  <c r="D125" i="21"/>
  <c r="E125" i="21"/>
  <c r="F125" i="21"/>
  <c r="G125" i="21"/>
  <c r="H125" i="21"/>
  <c r="I125" i="21"/>
  <c r="J125" i="21"/>
  <c r="K125" i="21"/>
  <c r="L125" i="21"/>
  <c r="M125" i="21"/>
  <c r="N125" i="21"/>
  <c r="O125" i="21"/>
  <c r="P125" i="21"/>
  <c r="Q125" i="21"/>
  <c r="R125" i="21"/>
  <c r="S125" i="21"/>
  <c r="T125" i="21"/>
  <c r="U125" i="21"/>
  <c r="V125" i="21"/>
  <c r="W125" i="21"/>
  <c r="X125" i="21"/>
  <c r="Y125" i="21"/>
  <c r="B126" i="21"/>
  <c r="C126" i="21"/>
  <c r="D126" i="21"/>
  <c r="E126" i="21"/>
  <c r="F126" i="21"/>
  <c r="G126" i="21"/>
  <c r="H126" i="21"/>
  <c r="I126" i="21"/>
  <c r="J126" i="21"/>
  <c r="K126" i="21"/>
  <c r="L126" i="21"/>
  <c r="M126" i="21"/>
  <c r="N126" i="21"/>
  <c r="O126" i="21"/>
  <c r="P126" i="21"/>
  <c r="Q126" i="21"/>
  <c r="R126" i="21"/>
  <c r="S126" i="21"/>
  <c r="T126" i="21"/>
  <c r="U126" i="21"/>
  <c r="V126" i="21"/>
  <c r="W126" i="21"/>
  <c r="X126" i="21"/>
  <c r="Y126" i="21"/>
  <c r="B127" i="21"/>
  <c r="C127" i="21"/>
  <c r="D127" i="21"/>
  <c r="E127" i="21"/>
  <c r="F127" i="21"/>
  <c r="G127" i="21"/>
  <c r="H127" i="21"/>
  <c r="I127" i="21"/>
  <c r="J127" i="21"/>
  <c r="K127" i="21"/>
  <c r="L127" i="21"/>
  <c r="M127" i="21"/>
  <c r="N127" i="21"/>
  <c r="O127" i="21"/>
  <c r="P127" i="21"/>
  <c r="Q127" i="21"/>
  <c r="R127" i="21"/>
  <c r="S127" i="21"/>
  <c r="T127" i="21"/>
  <c r="U127" i="21"/>
  <c r="V127" i="21"/>
  <c r="W127" i="21"/>
  <c r="X127" i="21"/>
  <c r="Y127" i="21"/>
  <c r="B128" i="21"/>
  <c r="C128" i="21"/>
  <c r="D128" i="21"/>
  <c r="E128" i="21"/>
  <c r="F128" i="21"/>
  <c r="G128" i="21"/>
  <c r="H128" i="21"/>
  <c r="I128" i="21"/>
  <c r="J128" i="21"/>
  <c r="K128" i="21"/>
  <c r="L128" i="21"/>
  <c r="M128" i="21"/>
  <c r="N128" i="21"/>
  <c r="O128" i="21"/>
  <c r="P128" i="21"/>
  <c r="Q128" i="21"/>
  <c r="R128" i="21"/>
  <c r="S128" i="21"/>
  <c r="T128" i="21"/>
  <c r="U128" i="21"/>
  <c r="V128" i="21"/>
  <c r="W128" i="21"/>
  <c r="X128" i="21"/>
  <c r="Y128" i="21"/>
  <c r="B129" i="21"/>
  <c r="C129" i="21"/>
  <c r="D129" i="21"/>
  <c r="E129" i="21"/>
  <c r="F129" i="21"/>
  <c r="G129" i="21"/>
  <c r="H129" i="21"/>
  <c r="I129" i="21"/>
  <c r="J129" i="21"/>
  <c r="K129" i="21"/>
  <c r="L129" i="21"/>
  <c r="M129" i="21"/>
  <c r="N129" i="21"/>
  <c r="O129" i="21"/>
  <c r="P129" i="21"/>
  <c r="Q129" i="21"/>
  <c r="R129" i="21"/>
  <c r="S129" i="21"/>
  <c r="T129" i="21"/>
  <c r="U129" i="21"/>
  <c r="V129" i="21"/>
  <c r="W129" i="21"/>
  <c r="X129" i="21"/>
  <c r="Y129" i="21"/>
  <c r="B130" i="21"/>
  <c r="C130" i="21"/>
  <c r="D130" i="21"/>
  <c r="E130" i="21"/>
  <c r="F130" i="21"/>
  <c r="G130" i="21"/>
  <c r="H130" i="21"/>
  <c r="I130" i="21"/>
  <c r="J130" i="21"/>
  <c r="K130" i="21"/>
  <c r="L130" i="21"/>
  <c r="M130" i="21"/>
  <c r="N130" i="21"/>
  <c r="O130" i="21"/>
  <c r="P130" i="21"/>
  <c r="Q130" i="21"/>
  <c r="R130" i="21"/>
  <c r="S130" i="21"/>
  <c r="T130" i="21"/>
  <c r="U130" i="21"/>
  <c r="V130" i="21"/>
  <c r="W130" i="21"/>
  <c r="X130" i="21"/>
  <c r="Y130" i="21"/>
  <c r="B131" i="21"/>
  <c r="C131" i="21"/>
  <c r="D131" i="21"/>
  <c r="E131" i="21"/>
  <c r="F131" i="21"/>
  <c r="G131" i="21"/>
  <c r="H131" i="21"/>
  <c r="I131" i="21"/>
  <c r="J131" i="21"/>
  <c r="K131" i="21"/>
  <c r="L131" i="21"/>
  <c r="M131" i="21"/>
  <c r="N131" i="21"/>
  <c r="O131" i="21"/>
  <c r="P131" i="21"/>
  <c r="Q131" i="21"/>
  <c r="R131" i="21"/>
  <c r="S131" i="21"/>
  <c r="T131" i="21"/>
  <c r="U131" i="21"/>
  <c r="V131" i="21"/>
  <c r="W131" i="21"/>
  <c r="X131" i="21"/>
  <c r="Y131" i="21"/>
  <c r="B132" i="21"/>
  <c r="C132" i="21"/>
  <c r="D132" i="21"/>
  <c r="E132" i="21"/>
  <c r="F132" i="21"/>
  <c r="G132" i="21"/>
  <c r="H132" i="21"/>
  <c r="I132" i="21"/>
  <c r="J132" i="21"/>
  <c r="K132" i="21"/>
  <c r="L132" i="21"/>
  <c r="M132" i="21"/>
  <c r="N132" i="21"/>
  <c r="O132" i="21"/>
  <c r="P132" i="21"/>
  <c r="Q132" i="21"/>
  <c r="R132" i="21"/>
  <c r="S132" i="21"/>
  <c r="T132" i="21"/>
  <c r="U132" i="21"/>
  <c r="V132" i="21"/>
  <c r="W132" i="21"/>
  <c r="X132" i="21"/>
  <c r="Y132" i="21"/>
  <c r="B133" i="21"/>
  <c r="C133" i="21"/>
  <c r="D133" i="21"/>
  <c r="E133" i="21"/>
  <c r="F133" i="21"/>
  <c r="G133" i="21"/>
  <c r="H133" i="21"/>
  <c r="I133" i="21"/>
  <c r="J133" i="21"/>
  <c r="K133" i="21"/>
  <c r="L133" i="21"/>
  <c r="M133" i="21"/>
  <c r="N133" i="21"/>
  <c r="O133" i="21"/>
  <c r="P133" i="21"/>
  <c r="Q133" i="21"/>
  <c r="R133" i="21"/>
  <c r="S133" i="21"/>
  <c r="T133" i="21"/>
  <c r="U133" i="21"/>
  <c r="V133" i="21"/>
  <c r="W133" i="21"/>
  <c r="X133" i="21"/>
  <c r="Y133" i="21"/>
  <c r="B134" i="21"/>
  <c r="C134" i="21"/>
  <c r="D134" i="21"/>
  <c r="E134" i="21"/>
  <c r="F134" i="21"/>
  <c r="G134" i="21"/>
  <c r="H134" i="21"/>
  <c r="I134" i="21"/>
  <c r="J134" i="21"/>
  <c r="K134" i="21"/>
  <c r="L134" i="21"/>
  <c r="M134" i="21"/>
  <c r="N134" i="21"/>
  <c r="O134" i="21"/>
  <c r="P134" i="21"/>
  <c r="Q134" i="21"/>
  <c r="R134" i="21"/>
  <c r="S134" i="21"/>
  <c r="T134" i="21"/>
  <c r="U134" i="21"/>
  <c r="V134" i="21"/>
  <c r="W134" i="21"/>
  <c r="X134" i="21"/>
  <c r="Y134" i="21"/>
  <c r="B135" i="21"/>
  <c r="C135" i="21"/>
  <c r="D135" i="21"/>
  <c r="E135" i="21"/>
  <c r="F135" i="21"/>
  <c r="G135" i="21"/>
  <c r="H135" i="21"/>
  <c r="I135" i="21"/>
  <c r="J135" i="21"/>
  <c r="K135" i="21"/>
  <c r="L135" i="21"/>
  <c r="M135" i="21"/>
  <c r="N135" i="21"/>
  <c r="O135" i="21"/>
  <c r="P135" i="21"/>
  <c r="Q135" i="21"/>
  <c r="R135" i="21"/>
  <c r="S135" i="21"/>
  <c r="T135" i="21"/>
  <c r="U135" i="21"/>
  <c r="V135" i="21"/>
  <c r="W135" i="21"/>
  <c r="X135" i="21"/>
  <c r="Y135" i="21"/>
  <c r="B136" i="21"/>
  <c r="C136" i="21"/>
  <c r="D136" i="21"/>
  <c r="E136" i="21"/>
  <c r="F136" i="21"/>
  <c r="G136" i="21"/>
  <c r="H136" i="21"/>
  <c r="I136" i="21"/>
  <c r="J136" i="21"/>
  <c r="K136" i="21"/>
  <c r="L136" i="21"/>
  <c r="M136" i="21"/>
  <c r="N136" i="21"/>
  <c r="O136" i="21"/>
  <c r="P136" i="21"/>
  <c r="Q136" i="21"/>
  <c r="R136" i="21"/>
  <c r="S136" i="21"/>
  <c r="T136" i="21"/>
  <c r="U136" i="21"/>
  <c r="V136" i="21"/>
  <c r="W136" i="21"/>
  <c r="X136" i="21"/>
  <c r="Y136" i="21"/>
  <c r="B137" i="21"/>
  <c r="C137" i="21"/>
  <c r="D137" i="21"/>
  <c r="E137" i="21"/>
  <c r="F137" i="21"/>
  <c r="G137" i="21"/>
  <c r="H137" i="21"/>
  <c r="I137" i="21"/>
  <c r="J137" i="21"/>
  <c r="K137" i="21"/>
  <c r="L137" i="21"/>
  <c r="M137" i="21"/>
  <c r="N137" i="21"/>
  <c r="O137" i="21"/>
  <c r="P137" i="21"/>
  <c r="Q137" i="21"/>
  <c r="R137" i="21"/>
  <c r="S137" i="21"/>
  <c r="T137" i="21"/>
  <c r="U137" i="21"/>
  <c r="V137" i="21"/>
  <c r="W137" i="21"/>
  <c r="X137" i="21"/>
  <c r="Y137" i="21"/>
  <c r="B138" i="21"/>
  <c r="C138" i="21"/>
  <c r="D138" i="21"/>
  <c r="E138" i="21"/>
  <c r="F138" i="21"/>
  <c r="G138" i="21"/>
  <c r="H138" i="21"/>
  <c r="I138" i="21"/>
  <c r="J138" i="21"/>
  <c r="K138" i="21"/>
  <c r="L138" i="21"/>
  <c r="M138" i="21"/>
  <c r="N138" i="21"/>
  <c r="O138" i="21"/>
  <c r="P138" i="21"/>
  <c r="Q138" i="21"/>
  <c r="R138" i="21"/>
  <c r="S138" i="21"/>
  <c r="T138" i="21"/>
  <c r="U138" i="21"/>
  <c r="V138" i="21"/>
  <c r="W138" i="21"/>
  <c r="X138" i="21"/>
  <c r="Y138" i="21"/>
  <c r="B139" i="21"/>
  <c r="C139" i="21"/>
  <c r="D139" i="21"/>
  <c r="E139" i="21"/>
  <c r="F139" i="21"/>
  <c r="G139" i="21"/>
  <c r="H139" i="21"/>
  <c r="I139" i="21"/>
  <c r="J139" i="21"/>
  <c r="K139" i="21"/>
  <c r="L139" i="21"/>
  <c r="M139" i="21"/>
  <c r="N139" i="21"/>
  <c r="O139" i="21"/>
  <c r="P139" i="21"/>
  <c r="Q139" i="21"/>
  <c r="R139" i="21"/>
  <c r="S139" i="21"/>
  <c r="T139" i="21"/>
  <c r="U139" i="21"/>
  <c r="V139" i="21"/>
  <c r="W139" i="21"/>
  <c r="X139" i="21"/>
  <c r="Y139" i="21"/>
  <c r="B140" i="21"/>
  <c r="C140" i="21"/>
  <c r="D140" i="21"/>
  <c r="E140" i="21"/>
  <c r="F140" i="21"/>
  <c r="G140" i="21"/>
  <c r="H140" i="21"/>
  <c r="I140" i="21"/>
  <c r="J140" i="21"/>
  <c r="K140" i="21"/>
  <c r="L140" i="21"/>
  <c r="M140" i="21"/>
  <c r="N140" i="21"/>
  <c r="O140" i="21"/>
  <c r="P140" i="21"/>
  <c r="Q140" i="21"/>
  <c r="R140" i="21"/>
  <c r="S140" i="21"/>
  <c r="T140" i="21"/>
  <c r="U140" i="21"/>
  <c r="V140" i="21"/>
  <c r="W140" i="21"/>
  <c r="X140" i="21"/>
  <c r="Y140" i="21"/>
  <c r="B141" i="21"/>
  <c r="C141" i="21"/>
  <c r="D141" i="21"/>
  <c r="E141" i="21"/>
  <c r="F141" i="21"/>
  <c r="G141" i="21"/>
  <c r="H141" i="21"/>
  <c r="I141" i="21"/>
  <c r="J141" i="21"/>
  <c r="K141" i="21"/>
  <c r="L141" i="21"/>
  <c r="M141" i="21"/>
  <c r="N141" i="21"/>
  <c r="O141" i="21"/>
  <c r="P141" i="21"/>
  <c r="Q141" i="21"/>
  <c r="R141" i="21"/>
  <c r="S141" i="21"/>
  <c r="T141" i="21"/>
  <c r="U141" i="21"/>
  <c r="V141" i="21"/>
  <c r="W141" i="21"/>
  <c r="X141" i="21"/>
  <c r="Y141" i="21"/>
  <c r="B142" i="21"/>
  <c r="C142" i="21"/>
  <c r="D142" i="21"/>
  <c r="E142" i="21"/>
  <c r="F142" i="21"/>
  <c r="G142" i="21"/>
  <c r="H142" i="21"/>
  <c r="I142" i="21"/>
  <c r="J142" i="21"/>
  <c r="K142" i="21"/>
  <c r="L142" i="21"/>
  <c r="M142" i="21"/>
  <c r="N142" i="21"/>
  <c r="O142" i="21"/>
  <c r="P142" i="21"/>
  <c r="Q142" i="21"/>
  <c r="R142" i="21"/>
  <c r="S142" i="21"/>
  <c r="T142" i="21"/>
  <c r="U142" i="21"/>
  <c r="V142" i="21"/>
  <c r="W142" i="21"/>
  <c r="X142" i="21"/>
  <c r="Y142" i="21"/>
  <c r="B143" i="21"/>
  <c r="C143" i="21"/>
  <c r="D143" i="21"/>
  <c r="E143" i="21"/>
  <c r="F143" i="21"/>
  <c r="G143" i="21"/>
  <c r="H143" i="21"/>
  <c r="I143" i="21"/>
  <c r="J143" i="21"/>
  <c r="K143" i="21"/>
  <c r="L143" i="21"/>
  <c r="M143" i="21"/>
  <c r="N143" i="21"/>
  <c r="O143" i="21"/>
  <c r="P143" i="21"/>
  <c r="Q143" i="21"/>
  <c r="R143" i="21"/>
  <c r="S143" i="21"/>
  <c r="T143" i="21"/>
  <c r="U143" i="21"/>
  <c r="V143" i="21"/>
  <c r="W143" i="21"/>
  <c r="X143" i="21"/>
  <c r="Y143" i="21"/>
  <c r="B144" i="21"/>
  <c r="C144" i="21"/>
  <c r="D144" i="21"/>
  <c r="E144" i="21"/>
  <c r="F144" i="21"/>
  <c r="G144" i="21"/>
  <c r="H144" i="21"/>
  <c r="I144" i="21"/>
  <c r="J144" i="21"/>
  <c r="K144" i="21"/>
  <c r="L144" i="21"/>
  <c r="M144" i="21"/>
  <c r="N144" i="21"/>
  <c r="O144" i="21"/>
  <c r="P144" i="21"/>
  <c r="Q144" i="21"/>
  <c r="R144" i="21"/>
  <c r="S144" i="21"/>
  <c r="T144" i="21"/>
  <c r="U144" i="21"/>
  <c r="V144" i="21"/>
  <c r="W144" i="21"/>
  <c r="X144" i="21"/>
  <c r="Y144" i="21"/>
  <c r="B145" i="21"/>
  <c r="C145" i="21"/>
  <c r="D145" i="21"/>
  <c r="E145" i="21"/>
  <c r="F145" i="21"/>
  <c r="G145" i="21"/>
  <c r="H145" i="21"/>
  <c r="I145" i="21"/>
  <c r="J145" i="21"/>
  <c r="K145" i="21"/>
  <c r="L145" i="21"/>
  <c r="M145" i="21"/>
  <c r="N145" i="21"/>
  <c r="O145" i="21"/>
  <c r="P145" i="21"/>
  <c r="Q145" i="21"/>
  <c r="R145" i="21"/>
  <c r="S145" i="21"/>
  <c r="T145" i="21"/>
  <c r="U145" i="21"/>
  <c r="V145" i="21"/>
  <c r="W145" i="21"/>
  <c r="X145" i="21"/>
  <c r="Y145" i="21"/>
  <c r="B146" i="21"/>
  <c r="C146" i="21"/>
  <c r="D146" i="21"/>
  <c r="E146" i="21"/>
  <c r="F146" i="21"/>
  <c r="G146" i="21"/>
  <c r="H146" i="21"/>
  <c r="I146" i="21"/>
  <c r="J146" i="21"/>
  <c r="K146" i="21"/>
  <c r="L146" i="21"/>
  <c r="M146" i="21"/>
  <c r="N146" i="21"/>
  <c r="O146" i="21"/>
  <c r="P146" i="21"/>
  <c r="Q146" i="21"/>
  <c r="R146" i="21"/>
  <c r="S146" i="21"/>
  <c r="T146" i="21"/>
  <c r="U146" i="21"/>
  <c r="V146" i="21"/>
  <c r="W146" i="21"/>
  <c r="X146" i="21"/>
  <c r="Y146" i="21"/>
  <c r="B147" i="21"/>
  <c r="C147" i="21"/>
  <c r="D147" i="21"/>
  <c r="E147" i="21"/>
  <c r="F147" i="21"/>
  <c r="G147" i="21"/>
  <c r="H147" i="21"/>
  <c r="I147" i="21"/>
  <c r="J147" i="21"/>
  <c r="K147" i="21"/>
  <c r="L147" i="21"/>
  <c r="M147" i="21"/>
  <c r="N147" i="21"/>
  <c r="O147" i="21"/>
  <c r="P147" i="21"/>
  <c r="Q147" i="21"/>
  <c r="R147" i="21"/>
  <c r="S147" i="21"/>
  <c r="T147" i="21"/>
  <c r="U147" i="21"/>
  <c r="V147" i="21"/>
  <c r="W147" i="21"/>
  <c r="X147" i="21"/>
  <c r="Y147" i="21"/>
  <c r="B148" i="21"/>
  <c r="C148" i="21"/>
  <c r="D148" i="21"/>
  <c r="E148" i="21"/>
  <c r="F148" i="21"/>
  <c r="G148" i="21"/>
  <c r="H148" i="21"/>
  <c r="I148" i="21"/>
  <c r="J148" i="21"/>
  <c r="K148" i="21"/>
  <c r="L148" i="21"/>
  <c r="M148" i="21"/>
  <c r="N148" i="21"/>
  <c r="O148" i="21"/>
  <c r="P148" i="21"/>
  <c r="Q148" i="21"/>
  <c r="R148" i="21"/>
  <c r="S148" i="21"/>
  <c r="T148" i="21"/>
  <c r="U148" i="21"/>
  <c r="V148" i="21"/>
  <c r="W148" i="21"/>
  <c r="X148" i="21"/>
  <c r="Y148" i="21"/>
  <c r="B149" i="21"/>
  <c r="C149" i="21"/>
  <c r="D149" i="21"/>
  <c r="E149" i="21"/>
  <c r="F149" i="21"/>
  <c r="G149" i="21"/>
  <c r="H149" i="21"/>
  <c r="I149" i="21"/>
  <c r="J149" i="21"/>
  <c r="K149" i="21"/>
  <c r="L149" i="21"/>
  <c r="M149" i="21"/>
  <c r="N149" i="21"/>
  <c r="O149" i="21"/>
  <c r="P149" i="21"/>
  <c r="Q149" i="21"/>
  <c r="R149" i="21"/>
  <c r="S149" i="21"/>
  <c r="T149" i="21"/>
  <c r="U149" i="21"/>
  <c r="V149" i="21"/>
  <c r="W149" i="21"/>
  <c r="X149" i="21"/>
  <c r="Y149" i="21"/>
  <c r="B150" i="21"/>
  <c r="C150" i="21"/>
  <c r="D150" i="21"/>
  <c r="E150" i="21"/>
  <c r="F150" i="21"/>
  <c r="G150" i="21"/>
  <c r="H150" i="21"/>
  <c r="I150" i="21"/>
  <c r="J150" i="21"/>
  <c r="K150" i="21"/>
  <c r="L150" i="21"/>
  <c r="M150" i="21"/>
  <c r="N150" i="21"/>
  <c r="O150" i="21"/>
  <c r="P150" i="21"/>
  <c r="Q150" i="21"/>
  <c r="R150" i="21"/>
  <c r="S150" i="21"/>
  <c r="T150" i="21"/>
  <c r="U150" i="21"/>
  <c r="V150" i="21"/>
  <c r="W150" i="21"/>
  <c r="X150" i="21"/>
  <c r="Y150" i="21"/>
  <c r="B151" i="21"/>
  <c r="C151" i="21"/>
  <c r="D151" i="21"/>
  <c r="E151" i="21"/>
  <c r="F151" i="21"/>
  <c r="G151" i="21"/>
  <c r="H151" i="21"/>
  <c r="I151" i="21"/>
  <c r="J151" i="21"/>
  <c r="K151" i="21"/>
  <c r="L151" i="21"/>
  <c r="M151" i="21"/>
  <c r="N151" i="21"/>
  <c r="O151" i="21"/>
  <c r="P151" i="21"/>
  <c r="Q151" i="21"/>
  <c r="R151" i="21"/>
  <c r="S151" i="21"/>
  <c r="T151" i="21"/>
  <c r="U151" i="21"/>
  <c r="V151" i="21"/>
  <c r="W151" i="21"/>
  <c r="X151" i="21"/>
  <c r="Y151" i="21"/>
  <c r="B152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U152" i="21"/>
  <c r="V152" i="21"/>
  <c r="W152" i="21"/>
  <c r="X152" i="21"/>
  <c r="Y152" i="21"/>
  <c r="B153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U153" i="21"/>
  <c r="V153" i="21"/>
  <c r="W153" i="21"/>
  <c r="X153" i="21"/>
  <c r="Y153" i="21"/>
  <c r="B154" i="21"/>
  <c r="C154" i="21"/>
  <c r="D154" i="21"/>
  <c r="E154" i="21"/>
  <c r="F154" i="21"/>
  <c r="G154" i="21"/>
  <c r="H154" i="21"/>
  <c r="I154" i="21"/>
  <c r="J154" i="21"/>
  <c r="K154" i="21"/>
  <c r="L154" i="21"/>
  <c r="M154" i="21"/>
  <c r="N154" i="21"/>
  <c r="O154" i="21"/>
  <c r="P154" i="21"/>
  <c r="Q154" i="21"/>
  <c r="R154" i="21"/>
  <c r="S154" i="21"/>
  <c r="T154" i="21"/>
  <c r="U154" i="21"/>
  <c r="V154" i="21"/>
  <c r="W154" i="21"/>
  <c r="X154" i="21"/>
  <c r="Y154" i="21"/>
  <c r="B155" i="21"/>
  <c r="C155" i="21"/>
  <c r="D155" i="21"/>
  <c r="E155" i="21"/>
  <c r="F155" i="21"/>
  <c r="G155" i="21"/>
  <c r="H155" i="21"/>
  <c r="I155" i="21"/>
  <c r="J155" i="21"/>
  <c r="K155" i="21"/>
  <c r="L155" i="21"/>
  <c r="M155" i="21"/>
  <c r="N155" i="21"/>
  <c r="O155" i="21"/>
  <c r="P155" i="21"/>
  <c r="Q155" i="21"/>
  <c r="R155" i="21"/>
  <c r="S155" i="21"/>
  <c r="T155" i="21"/>
  <c r="U155" i="21"/>
  <c r="V155" i="21"/>
  <c r="W155" i="21"/>
  <c r="X155" i="21"/>
  <c r="Y155" i="21"/>
  <c r="B156" i="21"/>
  <c r="C156" i="21"/>
  <c r="D156" i="21"/>
  <c r="E156" i="21"/>
  <c r="F156" i="21"/>
  <c r="G156" i="21"/>
  <c r="H156" i="21"/>
  <c r="I156" i="21"/>
  <c r="J156" i="21"/>
  <c r="K156" i="21"/>
  <c r="L156" i="21"/>
  <c r="M156" i="21"/>
  <c r="N156" i="21"/>
  <c r="O156" i="21"/>
  <c r="P156" i="21"/>
  <c r="Q156" i="21"/>
  <c r="R156" i="21"/>
  <c r="S156" i="21"/>
  <c r="T156" i="21"/>
  <c r="U156" i="21"/>
  <c r="V156" i="21"/>
  <c r="W156" i="21"/>
  <c r="X156" i="21"/>
  <c r="Y156" i="21"/>
  <c r="B157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U157" i="21"/>
  <c r="V157" i="21"/>
  <c r="W157" i="21"/>
  <c r="X157" i="21"/>
  <c r="Y157" i="21"/>
  <c r="B158" i="21"/>
  <c r="C158" i="21"/>
  <c r="D158" i="21"/>
  <c r="E158" i="21"/>
  <c r="F158" i="21"/>
  <c r="G158" i="21"/>
  <c r="H158" i="21"/>
  <c r="I158" i="21"/>
  <c r="J158" i="21"/>
  <c r="K158" i="21"/>
  <c r="L158" i="21"/>
  <c r="M158" i="21"/>
  <c r="N158" i="21"/>
  <c r="O158" i="21"/>
  <c r="P158" i="21"/>
  <c r="Q158" i="21"/>
  <c r="R158" i="21"/>
  <c r="S158" i="21"/>
  <c r="T158" i="21"/>
  <c r="U158" i="21"/>
  <c r="V158" i="21"/>
  <c r="W158" i="21"/>
  <c r="X158" i="21"/>
  <c r="Y158" i="21"/>
  <c r="B159" i="21"/>
  <c r="C159" i="21"/>
  <c r="D159" i="21"/>
  <c r="E159" i="21"/>
  <c r="F159" i="21"/>
  <c r="G159" i="21"/>
  <c r="H159" i="21"/>
  <c r="I159" i="21"/>
  <c r="J159" i="21"/>
  <c r="K159" i="21"/>
  <c r="L159" i="21"/>
  <c r="M159" i="21"/>
  <c r="N159" i="21"/>
  <c r="O159" i="21"/>
  <c r="P159" i="21"/>
  <c r="Q159" i="21"/>
  <c r="R159" i="21"/>
  <c r="S159" i="21"/>
  <c r="T159" i="21"/>
  <c r="U159" i="21"/>
  <c r="V159" i="21"/>
  <c r="W159" i="21"/>
  <c r="X159" i="21"/>
  <c r="Y159" i="21"/>
  <c r="B160" i="21"/>
  <c r="C160" i="21"/>
  <c r="D160" i="21"/>
  <c r="E160" i="21"/>
  <c r="F160" i="21"/>
  <c r="G160" i="21"/>
  <c r="H160" i="21"/>
  <c r="I160" i="21"/>
  <c r="J160" i="21"/>
  <c r="K160" i="21"/>
  <c r="L160" i="21"/>
  <c r="M160" i="21"/>
  <c r="N160" i="21"/>
  <c r="O160" i="21"/>
  <c r="P160" i="21"/>
  <c r="Q160" i="21"/>
  <c r="R160" i="21"/>
  <c r="S160" i="21"/>
  <c r="T160" i="21"/>
  <c r="U160" i="21"/>
  <c r="V160" i="21"/>
  <c r="W160" i="21"/>
  <c r="X160" i="21"/>
  <c r="Y160" i="21"/>
  <c r="B161" i="21"/>
  <c r="C161" i="21"/>
  <c r="D161" i="21"/>
  <c r="E161" i="21"/>
  <c r="F161" i="21"/>
  <c r="G161" i="21"/>
  <c r="H161" i="21"/>
  <c r="I161" i="21"/>
  <c r="J161" i="21"/>
  <c r="K161" i="21"/>
  <c r="L161" i="21"/>
  <c r="M161" i="21"/>
  <c r="N161" i="21"/>
  <c r="O161" i="21"/>
  <c r="P161" i="21"/>
  <c r="Q161" i="21"/>
  <c r="R161" i="21"/>
  <c r="S161" i="21"/>
  <c r="T161" i="21"/>
  <c r="U161" i="21"/>
  <c r="V161" i="21"/>
  <c r="W161" i="21"/>
  <c r="X161" i="21"/>
  <c r="Y161" i="21"/>
  <c r="B162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U162" i="21"/>
  <c r="V162" i="21"/>
  <c r="W162" i="21"/>
  <c r="X162" i="21"/>
  <c r="Y162" i="21"/>
  <c r="B163" i="21"/>
  <c r="C163" i="21"/>
  <c r="D163" i="21"/>
  <c r="E163" i="21"/>
  <c r="F163" i="21"/>
  <c r="G163" i="21"/>
  <c r="H163" i="21"/>
  <c r="I163" i="21"/>
  <c r="J163" i="21"/>
  <c r="K163" i="21"/>
  <c r="L163" i="21"/>
  <c r="M163" i="21"/>
  <c r="N163" i="21"/>
  <c r="O163" i="21"/>
  <c r="P163" i="21"/>
  <c r="Q163" i="21"/>
  <c r="R163" i="21"/>
  <c r="S163" i="21"/>
  <c r="T163" i="21"/>
  <c r="U163" i="21"/>
  <c r="V163" i="21"/>
  <c r="W163" i="21"/>
  <c r="X163" i="21"/>
  <c r="Y163" i="21"/>
  <c r="B164" i="21"/>
  <c r="C164" i="21"/>
  <c r="D164" i="21"/>
  <c r="E164" i="21"/>
  <c r="F164" i="21"/>
  <c r="G164" i="21"/>
  <c r="H164" i="21"/>
  <c r="I164" i="21"/>
  <c r="J164" i="21"/>
  <c r="K164" i="21"/>
  <c r="L164" i="21"/>
  <c r="M164" i="21"/>
  <c r="N164" i="21"/>
  <c r="O164" i="21"/>
  <c r="P164" i="21"/>
  <c r="Q164" i="21"/>
  <c r="R164" i="21"/>
  <c r="S164" i="21"/>
  <c r="T164" i="21"/>
  <c r="U164" i="21"/>
  <c r="V164" i="21"/>
  <c r="W164" i="21"/>
  <c r="X164" i="21"/>
  <c r="Y164" i="21"/>
  <c r="B165" i="21"/>
  <c r="C165" i="21"/>
  <c r="D165" i="21"/>
  <c r="E165" i="21"/>
  <c r="F165" i="21"/>
  <c r="G165" i="21"/>
  <c r="H165" i="21"/>
  <c r="I165" i="21"/>
  <c r="J165" i="21"/>
  <c r="K165" i="21"/>
  <c r="L165" i="21"/>
  <c r="M165" i="21"/>
  <c r="N165" i="21"/>
  <c r="O165" i="21"/>
  <c r="P165" i="21"/>
  <c r="Q165" i="21"/>
  <c r="R165" i="21"/>
  <c r="S165" i="21"/>
  <c r="T165" i="21"/>
  <c r="U165" i="21"/>
  <c r="V165" i="21"/>
  <c r="W165" i="21"/>
  <c r="X165" i="21"/>
  <c r="Y165" i="21"/>
  <c r="B166" i="21"/>
  <c r="C166" i="21"/>
  <c r="D166" i="21"/>
  <c r="E166" i="21"/>
  <c r="F166" i="21"/>
  <c r="G166" i="21"/>
  <c r="H166" i="21"/>
  <c r="I166" i="21"/>
  <c r="J166" i="21"/>
  <c r="K166" i="21"/>
  <c r="L166" i="21"/>
  <c r="M166" i="21"/>
  <c r="N166" i="21"/>
  <c r="O166" i="21"/>
  <c r="P166" i="21"/>
  <c r="Q166" i="21"/>
  <c r="R166" i="21"/>
  <c r="S166" i="21"/>
  <c r="T166" i="21"/>
  <c r="U166" i="21"/>
  <c r="V166" i="21"/>
  <c r="W166" i="21"/>
  <c r="X166" i="21"/>
  <c r="Y166" i="21"/>
  <c r="B167" i="21"/>
  <c r="C167" i="21"/>
  <c r="D167" i="21"/>
  <c r="E167" i="21"/>
  <c r="F167" i="21"/>
  <c r="G167" i="21"/>
  <c r="H167" i="21"/>
  <c r="I167" i="21"/>
  <c r="J167" i="21"/>
  <c r="K167" i="21"/>
  <c r="L167" i="21"/>
  <c r="M167" i="21"/>
  <c r="N167" i="21"/>
  <c r="O167" i="21"/>
  <c r="P167" i="21"/>
  <c r="Q167" i="21"/>
  <c r="R167" i="21"/>
  <c r="S167" i="21"/>
  <c r="T167" i="21"/>
  <c r="U167" i="21"/>
  <c r="V167" i="21"/>
  <c r="W167" i="21"/>
  <c r="X167" i="21"/>
  <c r="Y167" i="21"/>
  <c r="B168" i="21"/>
  <c r="C168" i="21"/>
  <c r="D168" i="21"/>
  <c r="E168" i="21"/>
  <c r="F168" i="21"/>
  <c r="G168" i="21"/>
  <c r="H168" i="21"/>
  <c r="I168" i="21"/>
  <c r="J168" i="21"/>
  <c r="K168" i="21"/>
  <c r="L168" i="21"/>
  <c r="M168" i="21"/>
  <c r="N168" i="21"/>
  <c r="O168" i="21"/>
  <c r="P168" i="21"/>
  <c r="Q168" i="21"/>
  <c r="R168" i="21"/>
  <c r="S168" i="21"/>
  <c r="T168" i="21"/>
  <c r="U168" i="21"/>
  <c r="V168" i="21"/>
  <c r="W168" i="21"/>
  <c r="X168" i="21"/>
  <c r="Y168" i="21"/>
  <c r="B169" i="21"/>
  <c r="C169" i="21"/>
  <c r="D169" i="21"/>
  <c r="E169" i="21"/>
  <c r="F169" i="21"/>
  <c r="G169" i="21"/>
  <c r="H169" i="21"/>
  <c r="I169" i="21"/>
  <c r="J169" i="21"/>
  <c r="K169" i="21"/>
  <c r="L169" i="21"/>
  <c r="M169" i="21"/>
  <c r="N169" i="21"/>
  <c r="O169" i="21"/>
  <c r="P169" i="21"/>
  <c r="Q169" i="21"/>
  <c r="R169" i="21"/>
  <c r="S169" i="21"/>
  <c r="T169" i="21"/>
  <c r="U169" i="21"/>
  <c r="V169" i="21"/>
  <c r="W169" i="21"/>
  <c r="X169" i="21"/>
  <c r="Y169" i="21"/>
  <c r="B170" i="21"/>
  <c r="C170" i="21"/>
  <c r="D170" i="21"/>
  <c r="E170" i="21"/>
  <c r="F170" i="21"/>
  <c r="G170" i="21"/>
  <c r="H170" i="21"/>
  <c r="I170" i="21"/>
  <c r="J170" i="21"/>
  <c r="K170" i="21"/>
  <c r="L170" i="21"/>
  <c r="M170" i="21"/>
  <c r="N170" i="21"/>
  <c r="O170" i="21"/>
  <c r="P170" i="21"/>
  <c r="Q170" i="21"/>
  <c r="R170" i="21"/>
  <c r="S170" i="21"/>
  <c r="T170" i="21"/>
  <c r="U170" i="21"/>
  <c r="V170" i="21"/>
  <c r="W170" i="21"/>
  <c r="X170" i="21"/>
  <c r="Y170" i="21"/>
  <c r="B171" i="21"/>
  <c r="C171" i="21"/>
  <c r="D171" i="21"/>
  <c r="E171" i="21"/>
  <c r="F171" i="21"/>
  <c r="G171" i="21"/>
  <c r="H171" i="21"/>
  <c r="I171" i="21"/>
  <c r="J171" i="21"/>
  <c r="K171" i="21"/>
  <c r="L171" i="21"/>
  <c r="M171" i="21"/>
  <c r="N171" i="21"/>
  <c r="O171" i="21"/>
  <c r="P171" i="21"/>
  <c r="Q171" i="21"/>
  <c r="R171" i="21"/>
  <c r="S171" i="21"/>
  <c r="T171" i="21"/>
  <c r="U171" i="21"/>
  <c r="V171" i="21"/>
  <c r="W171" i="21"/>
  <c r="X171" i="21"/>
  <c r="Y171" i="21"/>
  <c r="B172" i="21"/>
  <c r="C172" i="21"/>
  <c r="D172" i="21"/>
  <c r="E172" i="21"/>
  <c r="F172" i="21"/>
  <c r="G172" i="21"/>
  <c r="H172" i="21"/>
  <c r="I172" i="21"/>
  <c r="J172" i="21"/>
  <c r="K172" i="21"/>
  <c r="L172" i="21"/>
  <c r="M172" i="21"/>
  <c r="N172" i="21"/>
  <c r="O172" i="21"/>
  <c r="P172" i="21"/>
  <c r="Q172" i="21"/>
  <c r="R172" i="21"/>
  <c r="S172" i="21"/>
  <c r="T172" i="21"/>
  <c r="U172" i="21"/>
  <c r="V172" i="21"/>
  <c r="W172" i="21"/>
  <c r="X172" i="21"/>
  <c r="Y172" i="21"/>
  <c r="B173" i="21"/>
  <c r="C173" i="21"/>
  <c r="D173" i="21"/>
  <c r="E173" i="21"/>
  <c r="F173" i="21"/>
  <c r="G173" i="21"/>
  <c r="H173" i="21"/>
  <c r="I173" i="21"/>
  <c r="J173" i="21"/>
  <c r="K173" i="21"/>
  <c r="L173" i="21"/>
  <c r="M173" i="21"/>
  <c r="N173" i="21"/>
  <c r="O173" i="21"/>
  <c r="P173" i="21"/>
  <c r="Q173" i="21"/>
  <c r="R173" i="21"/>
  <c r="S173" i="21"/>
  <c r="T173" i="21"/>
  <c r="U173" i="21"/>
  <c r="V173" i="21"/>
  <c r="W173" i="21"/>
  <c r="X173" i="21"/>
  <c r="Y173" i="21"/>
  <c r="B174" i="21"/>
  <c r="C174" i="21"/>
  <c r="D174" i="21"/>
  <c r="E174" i="21"/>
  <c r="F174" i="21"/>
  <c r="G174" i="21"/>
  <c r="H174" i="21"/>
  <c r="I174" i="21"/>
  <c r="J174" i="21"/>
  <c r="K174" i="21"/>
  <c r="L174" i="21"/>
  <c r="M174" i="21"/>
  <c r="N174" i="21"/>
  <c r="O174" i="21"/>
  <c r="P174" i="21"/>
  <c r="Q174" i="21"/>
  <c r="R174" i="21"/>
  <c r="S174" i="21"/>
  <c r="T174" i="21"/>
  <c r="U174" i="21"/>
  <c r="V174" i="21"/>
  <c r="W174" i="21"/>
  <c r="X174" i="21"/>
  <c r="Y174" i="21"/>
  <c r="B175" i="21"/>
  <c r="C175" i="21"/>
  <c r="D175" i="21"/>
  <c r="E175" i="21"/>
  <c r="F175" i="21"/>
  <c r="G175" i="21"/>
  <c r="H175" i="21"/>
  <c r="I175" i="21"/>
  <c r="J175" i="21"/>
  <c r="K175" i="21"/>
  <c r="L175" i="21"/>
  <c r="M175" i="21"/>
  <c r="N175" i="21"/>
  <c r="O175" i="21"/>
  <c r="P175" i="21"/>
  <c r="Q175" i="21"/>
  <c r="R175" i="21"/>
  <c r="S175" i="21"/>
  <c r="T175" i="21"/>
  <c r="U175" i="21"/>
  <c r="V175" i="21"/>
  <c r="W175" i="21"/>
  <c r="X175" i="21"/>
  <c r="Y175" i="21"/>
  <c r="B176" i="21"/>
  <c r="C176" i="21"/>
  <c r="D176" i="21"/>
  <c r="E176" i="21"/>
  <c r="F176" i="21"/>
  <c r="G176" i="21"/>
  <c r="H176" i="21"/>
  <c r="I176" i="21"/>
  <c r="J176" i="21"/>
  <c r="K176" i="21"/>
  <c r="L176" i="21"/>
  <c r="M176" i="21"/>
  <c r="N176" i="21"/>
  <c r="O176" i="21"/>
  <c r="P176" i="21"/>
  <c r="Q176" i="21"/>
  <c r="R176" i="21"/>
  <c r="S176" i="21"/>
  <c r="T176" i="21"/>
  <c r="U176" i="21"/>
  <c r="V176" i="21"/>
  <c r="W176" i="21"/>
  <c r="X176" i="21"/>
  <c r="Y176" i="21"/>
  <c r="B177" i="21"/>
  <c r="C177" i="21"/>
  <c r="D177" i="21"/>
  <c r="E177" i="21"/>
  <c r="F177" i="21"/>
  <c r="G177" i="21"/>
  <c r="H177" i="21"/>
  <c r="I177" i="21"/>
  <c r="J177" i="21"/>
  <c r="K177" i="21"/>
  <c r="L177" i="21"/>
  <c r="M177" i="21"/>
  <c r="N177" i="21"/>
  <c r="O177" i="21"/>
  <c r="P177" i="21"/>
  <c r="Q177" i="21"/>
  <c r="R177" i="21"/>
  <c r="S177" i="21"/>
  <c r="T177" i="21"/>
  <c r="U177" i="21"/>
  <c r="V177" i="21"/>
  <c r="W177" i="21"/>
  <c r="X177" i="21"/>
  <c r="Y177" i="21"/>
  <c r="B178" i="21"/>
  <c r="C178" i="21"/>
  <c r="D178" i="21"/>
  <c r="E178" i="21"/>
  <c r="F178" i="21"/>
  <c r="G178" i="21"/>
  <c r="H178" i="21"/>
  <c r="I178" i="21"/>
  <c r="J178" i="21"/>
  <c r="K178" i="21"/>
  <c r="L178" i="21"/>
  <c r="M178" i="21"/>
  <c r="N178" i="21"/>
  <c r="O178" i="21"/>
  <c r="P178" i="21"/>
  <c r="Q178" i="21"/>
  <c r="R178" i="21"/>
  <c r="S178" i="21"/>
  <c r="T178" i="21"/>
  <c r="U178" i="21"/>
  <c r="V178" i="21"/>
  <c r="W178" i="21"/>
  <c r="X178" i="21"/>
  <c r="Y178" i="21"/>
  <c r="B179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U179" i="21"/>
  <c r="V179" i="21"/>
  <c r="W179" i="21"/>
  <c r="X179" i="21"/>
  <c r="Y179" i="21"/>
  <c r="B180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U180" i="21"/>
  <c r="V180" i="21"/>
  <c r="W180" i="21"/>
  <c r="X180" i="21"/>
  <c r="Y180" i="21"/>
  <c r="B181" i="21"/>
  <c r="C181" i="21"/>
  <c r="D181" i="21"/>
  <c r="E181" i="21"/>
  <c r="F181" i="21"/>
  <c r="G181" i="21"/>
  <c r="H181" i="21"/>
  <c r="I181" i="21"/>
  <c r="J181" i="21"/>
  <c r="K181" i="21"/>
  <c r="L181" i="21"/>
  <c r="M181" i="21"/>
  <c r="N181" i="21"/>
  <c r="O181" i="21"/>
  <c r="P181" i="21"/>
  <c r="Q181" i="21"/>
  <c r="R181" i="21"/>
  <c r="S181" i="21"/>
  <c r="T181" i="21"/>
  <c r="U181" i="21"/>
  <c r="V181" i="21"/>
  <c r="W181" i="21"/>
  <c r="X181" i="21"/>
  <c r="Y181" i="21"/>
  <c r="B182" i="21"/>
  <c r="C182" i="21"/>
  <c r="D182" i="21"/>
  <c r="E182" i="21"/>
  <c r="F182" i="21"/>
  <c r="G182" i="21"/>
  <c r="H182" i="21"/>
  <c r="I182" i="21"/>
  <c r="J182" i="21"/>
  <c r="K182" i="21"/>
  <c r="L182" i="21"/>
  <c r="M182" i="21"/>
  <c r="N182" i="21"/>
  <c r="O182" i="21"/>
  <c r="P182" i="21"/>
  <c r="Q182" i="21"/>
  <c r="R182" i="21"/>
  <c r="S182" i="21"/>
  <c r="T182" i="21"/>
  <c r="U182" i="21"/>
  <c r="V182" i="21"/>
  <c r="W182" i="21"/>
  <c r="X182" i="21"/>
  <c r="Y182" i="21"/>
  <c r="B183" i="21"/>
  <c r="C183" i="21"/>
  <c r="D183" i="21"/>
  <c r="E183" i="21"/>
  <c r="F183" i="21"/>
  <c r="G183" i="21"/>
  <c r="H183" i="21"/>
  <c r="I183" i="21"/>
  <c r="J183" i="21"/>
  <c r="K183" i="21"/>
  <c r="L183" i="21"/>
  <c r="M183" i="21"/>
  <c r="N183" i="21"/>
  <c r="O183" i="21"/>
  <c r="P183" i="21"/>
  <c r="Q183" i="21"/>
  <c r="R183" i="21"/>
  <c r="S183" i="21"/>
  <c r="T183" i="21"/>
  <c r="U183" i="21"/>
  <c r="V183" i="21"/>
  <c r="W183" i="21"/>
  <c r="X183" i="21"/>
  <c r="Y183" i="21"/>
  <c r="B184" i="21"/>
  <c r="C184" i="21"/>
  <c r="D184" i="21"/>
  <c r="E184" i="21"/>
  <c r="F184" i="21"/>
  <c r="G184" i="21"/>
  <c r="H184" i="21"/>
  <c r="I184" i="21"/>
  <c r="J184" i="21"/>
  <c r="K184" i="21"/>
  <c r="L184" i="21"/>
  <c r="M184" i="21"/>
  <c r="N184" i="21"/>
  <c r="O184" i="21"/>
  <c r="P184" i="21"/>
  <c r="Q184" i="21"/>
  <c r="R184" i="21"/>
  <c r="S184" i="21"/>
  <c r="T184" i="21"/>
  <c r="U184" i="21"/>
  <c r="V184" i="21"/>
  <c r="W184" i="21"/>
  <c r="X184" i="21"/>
  <c r="Y184" i="21"/>
  <c r="B185" i="21"/>
  <c r="C185" i="21"/>
  <c r="D185" i="21"/>
  <c r="E185" i="21"/>
  <c r="F185" i="21"/>
  <c r="G185" i="21"/>
  <c r="H185" i="21"/>
  <c r="I185" i="21"/>
  <c r="J185" i="21"/>
  <c r="K185" i="21"/>
  <c r="L185" i="21"/>
  <c r="M185" i="21"/>
  <c r="N185" i="21"/>
  <c r="O185" i="21"/>
  <c r="P185" i="21"/>
  <c r="Q185" i="21"/>
  <c r="R185" i="21"/>
  <c r="S185" i="21"/>
  <c r="T185" i="21"/>
  <c r="U185" i="21"/>
  <c r="V185" i="21"/>
  <c r="W185" i="21"/>
  <c r="X185" i="21"/>
  <c r="Y185" i="21"/>
  <c r="B186" i="21"/>
  <c r="C186" i="21"/>
  <c r="D186" i="21"/>
  <c r="E186" i="21"/>
  <c r="F186" i="21"/>
  <c r="G186" i="21"/>
  <c r="H186" i="21"/>
  <c r="I186" i="21"/>
  <c r="J186" i="21"/>
  <c r="K186" i="21"/>
  <c r="L186" i="21"/>
  <c r="M186" i="21"/>
  <c r="N186" i="21"/>
  <c r="O186" i="21"/>
  <c r="P186" i="21"/>
  <c r="Q186" i="21"/>
  <c r="R186" i="21"/>
  <c r="S186" i="21"/>
  <c r="T186" i="21"/>
  <c r="U186" i="21"/>
  <c r="V186" i="21"/>
  <c r="W186" i="21"/>
  <c r="X186" i="21"/>
  <c r="Y186" i="21"/>
  <c r="B187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7" i="21"/>
  <c r="V187" i="21"/>
  <c r="W187" i="21"/>
  <c r="X187" i="21"/>
  <c r="Y187" i="21"/>
  <c r="B188" i="21"/>
  <c r="C188" i="21"/>
  <c r="D188" i="21"/>
  <c r="E188" i="21"/>
  <c r="F188" i="21"/>
  <c r="G188" i="21"/>
  <c r="H188" i="21"/>
  <c r="I188" i="21"/>
  <c r="J188" i="21"/>
  <c r="K188" i="21"/>
  <c r="L188" i="21"/>
  <c r="M188" i="21"/>
  <c r="N188" i="21"/>
  <c r="O188" i="21"/>
  <c r="P188" i="21"/>
  <c r="Q188" i="21"/>
  <c r="R188" i="21"/>
  <c r="S188" i="21"/>
  <c r="T188" i="21"/>
  <c r="U188" i="21"/>
  <c r="V188" i="21"/>
  <c r="W188" i="21"/>
  <c r="X188" i="21"/>
  <c r="Y188" i="21"/>
  <c r="B189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U189" i="21"/>
  <c r="V189" i="21"/>
  <c r="W189" i="21"/>
  <c r="X189" i="21"/>
  <c r="Y189" i="21"/>
  <c r="B190" i="21"/>
  <c r="C190" i="21"/>
  <c r="D190" i="21"/>
  <c r="E190" i="21"/>
  <c r="F190" i="21"/>
  <c r="G190" i="21"/>
  <c r="H190" i="21"/>
  <c r="I190" i="21"/>
  <c r="J190" i="21"/>
  <c r="K190" i="21"/>
  <c r="L190" i="21"/>
  <c r="M190" i="21"/>
  <c r="N190" i="21"/>
  <c r="O190" i="21"/>
  <c r="P190" i="21"/>
  <c r="Q190" i="21"/>
  <c r="R190" i="21"/>
  <c r="S190" i="21"/>
  <c r="T190" i="21"/>
  <c r="U190" i="21"/>
  <c r="V190" i="21"/>
  <c r="W190" i="21"/>
  <c r="X190" i="21"/>
  <c r="Y190" i="21"/>
  <c r="B191" i="21"/>
  <c r="C191" i="21"/>
  <c r="D191" i="21"/>
  <c r="E191" i="21"/>
  <c r="F191" i="21"/>
  <c r="G191" i="21"/>
  <c r="H191" i="21"/>
  <c r="I191" i="21"/>
  <c r="J191" i="21"/>
  <c r="K191" i="21"/>
  <c r="L191" i="21"/>
  <c r="M191" i="21"/>
  <c r="N191" i="21"/>
  <c r="O191" i="21"/>
  <c r="P191" i="21"/>
  <c r="Q191" i="21"/>
  <c r="R191" i="21"/>
  <c r="S191" i="21"/>
  <c r="T191" i="21"/>
  <c r="U191" i="21"/>
  <c r="V191" i="21"/>
  <c r="W191" i="21"/>
  <c r="X191" i="21"/>
  <c r="Y191" i="21"/>
  <c r="B192" i="21"/>
  <c r="C192" i="21"/>
  <c r="D192" i="21"/>
  <c r="E192" i="21"/>
  <c r="F192" i="21"/>
  <c r="G192" i="21"/>
  <c r="H192" i="21"/>
  <c r="I192" i="21"/>
  <c r="J192" i="21"/>
  <c r="K192" i="21"/>
  <c r="L192" i="21"/>
  <c r="M192" i="21"/>
  <c r="N192" i="21"/>
  <c r="O192" i="21"/>
  <c r="P192" i="21"/>
  <c r="Q192" i="21"/>
  <c r="R192" i="21"/>
  <c r="S192" i="21"/>
  <c r="T192" i="21"/>
  <c r="U192" i="21"/>
  <c r="V192" i="21"/>
  <c r="W192" i="21"/>
  <c r="X192" i="21"/>
  <c r="Y192" i="21"/>
  <c r="B193" i="21"/>
  <c r="C193" i="21"/>
  <c r="D193" i="21"/>
  <c r="E193" i="21"/>
  <c r="F193" i="21"/>
  <c r="G193" i="21"/>
  <c r="H193" i="21"/>
  <c r="I193" i="21"/>
  <c r="J193" i="21"/>
  <c r="K193" i="21"/>
  <c r="L193" i="21"/>
  <c r="M193" i="21"/>
  <c r="N193" i="21"/>
  <c r="O193" i="21"/>
  <c r="P193" i="21"/>
  <c r="Q193" i="21"/>
  <c r="R193" i="21"/>
  <c r="S193" i="21"/>
  <c r="T193" i="21"/>
  <c r="U193" i="21"/>
  <c r="V193" i="21"/>
  <c r="W193" i="21"/>
  <c r="X193" i="21"/>
  <c r="Y193" i="21"/>
  <c r="B194" i="21"/>
  <c r="C194" i="21"/>
  <c r="D194" i="21"/>
  <c r="E194" i="21"/>
  <c r="F194" i="21"/>
  <c r="G194" i="21"/>
  <c r="H194" i="21"/>
  <c r="I194" i="21"/>
  <c r="J194" i="21"/>
  <c r="K194" i="21"/>
  <c r="L194" i="21"/>
  <c r="M194" i="21"/>
  <c r="N194" i="21"/>
  <c r="O194" i="21"/>
  <c r="P194" i="21"/>
  <c r="Q194" i="21"/>
  <c r="R194" i="21"/>
  <c r="S194" i="21"/>
  <c r="T194" i="21"/>
  <c r="U194" i="21"/>
  <c r="V194" i="21"/>
  <c r="W194" i="21"/>
  <c r="X194" i="21"/>
  <c r="Y194" i="21"/>
  <c r="B195" i="21"/>
  <c r="C195" i="21"/>
  <c r="D195" i="21"/>
  <c r="E195" i="21"/>
  <c r="F195" i="21"/>
  <c r="G195" i="21"/>
  <c r="H195" i="21"/>
  <c r="I195" i="21"/>
  <c r="J195" i="21"/>
  <c r="K195" i="21"/>
  <c r="L195" i="21"/>
  <c r="M195" i="21"/>
  <c r="N195" i="21"/>
  <c r="O195" i="21"/>
  <c r="P195" i="21"/>
  <c r="Q195" i="21"/>
  <c r="R195" i="21"/>
  <c r="S195" i="21"/>
  <c r="T195" i="21"/>
  <c r="U195" i="21"/>
  <c r="V195" i="21"/>
  <c r="W195" i="21"/>
  <c r="X195" i="21"/>
  <c r="Y195" i="21"/>
  <c r="B196" i="21"/>
  <c r="C196" i="21"/>
  <c r="D196" i="21"/>
  <c r="E196" i="21"/>
  <c r="F196" i="21"/>
  <c r="G196" i="21"/>
  <c r="H196" i="21"/>
  <c r="I196" i="21"/>
  <c r="J196" i="21"/>
  <c r="K196" i="21"/>
  <c r="L196" i="21"/>
  <c r="M196" i="21"/>
  <c r="N196" i="21"/>
  <c r="O196" i="21"/>
  <c r="P196" i="21"/>
  <c r="Q196" i="21"/>
  <c r="R196" i="21"/>
  <c r="S196" i="21"/>
  <c r="T196" i="21"/>
  <c r="U196" i="21"/>
  <c r="V196" i="21"/>
  <c r="W196" i="21"/>
  <c r="X196" i="21"/>
  <c r="Y196" i="21"/>
  <c r="B197" i="21"/>
  <c r="C197" i="21"/>
  <c r="D197" i="21"/>
  <c r="E197" i="21"/>
  <c r="F197" i="21"/>
  <c r="G197" i="21"/>
  <c r="H197" i="21"/>
  <c r="I197" i="21"/>
  <c r="J197" i="21"/>
  <c r="K197" i="21"/>
  <c r="L197" i="21"/>
  <c r="M197" i="21"/>
  <c r="N197" i="21"/>
  <c r="O197" i="21"/>
  <c r="P197" i="21"/>
  <c r="Q197" i="21"/>
  <c r="R197" i="21"/>
  <c r="S197" i="21"/>
  <c r="T197" i="21"/>
  <c r="U197" i="21"/>
  <c r="V197" i="21"/>
  <c r="W197" i="21"/>
  <c r="X197" i="21"/>
  <c r="Y197" i="21"/>
  <c r="B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T198" i="21"/>
  <c r="U198" i="21"/>
  <c r="V198" i="21"/>
  <c r="W198" i="21"/>
  <c r="X198" i="21"/>
  <c r="Y198" i="21"/>
  <c r="B199" i="21"/>
  <c r="C199" i="21"/>
  <c r="D199" i="21"/>
  <c r="E199" i="21"/>
  <c r="F199" i="21"/>
  <c r="G199" i="21"/>
  <c r="H199" i="21"/>
  <c r="I199" i="21"/>
  <c r="J199" i="21"/>
  <c r="K199" i="21"/>
  <c r="L199" i="21"/>
  <c r="M199" i="21"/>
  <c r="N199" i="21"/>
  <c r="O199" i="21"/>
  <c r="P199" i="21"/>
  <c r="Q199" i="21"/>
  <c r="R199" i="21"/>
  <c r="S199" i="21"/>
  <c r="T199" i="21"/>
  <c r="U199" i="21"/>
  <c r="V199" i="21"/>
  <c r="W199" i="21"/>
  <c r="X199" i="21"/>
  <c r="Y199" i="21"/>
  <c r="B200" i="21"/>
  <c r="C200" i="21"/>
  <c r="D200" i="21"/>
  <c r="E200" i="21"/>
  <c r="F200" i="21"/>
  <c r="G200" i="21"/>
  <c r="H200" i="21"/>
  <c r="I200" i="21"/>
  <c r="J200" i="21"/>
  <c r="K200" i="21"/>
  <c r="L200" i="21"/>
  <c r="M200" i="21"/>
  <c r="N200" i="21"/>
  <c r="O200" i="21"/>
  <c r="P200" i="21"/>
  <c r="Q200" i="21"/>
  <c r="R200" i="21"/>
  <c r="S200" i="21"/>
  <c r="T200" i="21"/>
  <c r="U200" i="21"/>
  <c r="V200" i="21"/>
  <c r="W200" i="21"/>
  <c r="X200" i="21"/>
  <c r="Y200" i="21"/>
  <c r="B201" i="21"/>
  <c r="C201" i="21"/>
  <c r="D201" i="21"/>
  <c r="E201" i="21"/>
  <c r="F201" i="21"/>
  <c r="G201" i="21"/>
  <c r="H201" i="21"/>
  <c r="I201" i="21"/>
  <c r="J201" i="21"/>
  <c r="K201" i="21"/>
  <c r="L201" i="21"/>
  <c r="M201" i="21"/>
  <c r="N201" i="21"/>
  <c r="O201" i="21"/>
  <c r="P201" i="21"/>
  <c r="Q201" i="21"/>
  <c r="R201" i="21"/>
  <c r="S201" i="21"/>
  <c r="T201" i="21"/>
  <c r="U201" i="21"/>
  <c r="V201" i="21"/>
  <c r="W201" i="21"/>
  <c r="X201" i="21"/>
  <c r="Y201" i="21"/>
  <c r="B202" i="21"/>
  <c r="C202" i="21"/>
  <c r="D202" i="21"/>
  <c r="E202" i="21"/>
  <c r="F202" i="21"/>
  <c r="G202" i="21"/>
  <c r="H202" i="21"/>
  <c r="I202" i="21"/>
  <c r="J202" i="21"/>
  <c r="K202" i="21"/>
  <c r="L202" i="21"/>
  <c r="M202" i="21"/>
  <c r="N202" i="21"/>
  <c r="O202" i="21"/>
  <c r="P202" i="21"/>
  <c r="Q202" i="21"/>
  <c r="R202" i="21"/>
  <c r="S202" i="21"/>
  <c r="T202" i="21"/>
  <c r="U202" i="21"/>
  <c r="V202" i="21"/>
  <c r="W202" i="21"/>
  <c r="X202" i="21"/>
  <c r="Y202" i="21"/>
  <c r="B203" i="21"/>
  <c r="C203" i="21"/>
  <c r="D203" i="21"/>
  <c r="E203" i="21"/>
  <c r="F203" i="21"/>
  <c r="G203" i="21"/>
  <c r="H203" i="21"/>
  <c r="I203" i="21"/>
  <c r="J203" i="21"/>
  <c r="K203" i="21"/>
  <c r="L203" i="21"/>
  <c r="M203" i="21"/>
  <c r="N203" i="21"/>
  <c r="O203" i="21"/>
  <c r="P203" i="21"/>
  <c r="Q203" i="21"/>
  <c r="R203" i="21"/>
  <c r="S203" i="21"/>
  <c r="T203" i="21"/>
  <c r="U203" i="21"/>
  <c r="V203" i="21"/>
  <c r="W203" i="21"/>
  <c r="X203" i="21"/>
  <c r="Y203" i="21"/>
  <c r="B204" i="21"/>
  <c r="C204" i="21"/>
  <c r="D204" i="21"/>
  <c r="E204" i="21"/>
  <c r="F204" i="21"/>
  <c r="G204" i="21"/>
  <c r="H204" i="21"/>
  <c r="I204" i="21"/>
  <c r="J204" i="21"/>
  <c r="K204" i="21"/>
  <c r="L204" i="21"/>
  <c r="M204" i="21"/>
  <c r="N204" i="21"/>
  <c r="O204" i="21"/>
  <c r="P204" i="21"/>
  <c r="Q204" i="21"/>
  <c r="R204" i="21"/>
  <c r="S204" i="21"/>
  <c r="T204" i="21"/>
  <c r="U204" i="21"/>
  <c r="V204" i="21"/>
  <c r="W204" i="21"/>
  <c r="X204" i="21"/>
  <c r="Y204" i="21"/>
  <c r="B205" i="21"/>
  <c r="C205" i="21"/>
  <c r="D205" i="21"/>
  <c r="E205" i="21"/>
  <c r="F205" i="21"/>
  <c r="G205" i="21"/>
  <c r="H205" i="21"/>
  <c r="I205" i="21"/>
  <c r="J205" i="21"/>
  <c r="K205" i="21"/>
  <c r="L205" i="21"/>
  <c r="M205" i="21"/>
  <c r="N205" i="21"/>
  <c r="O205" i="21"/>
  <c r="P205" i="21"/>
  <c r="Q205" i="21"/>
  <c r="R205" i="21"/>
  <c r="S205" i="21"/>
  <c r="T205" i="21"/>
  <c r="U205" i="21"/>
  <c r="V205" i="21"/>
  <c r="W205" i="21"/>
  <c r="X205" i="21"/>
  <c r="Y205" i="21"/>
  <c r="B206" i="21"/>
  <c r="C206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U206" i="21"/>
  <c r="V206" i="21"/>
  <c r="W206" i="21"/>
  <c r="X206" i="21"/>
  <c r="Y206" i="21"/>
  <c r="B207" i="21"/>
  <c r="C207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U207" i="21"/>
  <c r="V207" i="21"/>
  <c r="W207" i="21"/>
  <c r="X207" i="21"/>
  <c r="Y207" i="21"/>
  <c r="B208" i="21"/>
  <c r="C208" i="21"/>
  <c r="D208" i="2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V208" i="21"/>
  <c r="W208" i="21"/>
  <c r="X208" i="21"/>
  <c r="Y208" i="21"/>
  <c r="B209" i="21"/>
  <c r="C209" i="21"/>
  <c r="D209" i="21"/>
  <c r="E209" i="21"/>
  <c r="F209" i="21"/>
  <c r="G209" i="21"/>
  <c r="H209" i="21"/>
  <c r="I209" i="21"/>
  <c r="J209" i="21"/>
  <c r="K209" i="21"/>
  <c r="L209" i="21"/>
  <c r="M209" i="21"/>
  <c r="N209" i="21"/>
  <c r="O209" i="21"/>
  <c r="P209" i="21"/>
  <c r="Q209" i="21"/>
  <c r="R209" i="21"/>
  <c r="S209" i="21"/>
  <c r="T209" i="21"/>
  <c r="U209" i="21"/>
  <c r="V209" i="21"/>
  <c r="W209" i="21"/>
  <c r="X209" i="21"/>
  <c r="Y209" i="21"/>
  <c r="B210" i="21"/>
  <c r="C210" i="21"/>
  <c r="D210" i="21"/>
  <c r="E210" i="21"/>
  <c r="F210" i="21"/>
  <c r="G210" i="21"/>
  <c r="H210" i="21"/>
  <c r="I210" i="21"/>
  <c r="J210" i="21"/>
  <c r="K210" i="21"/>
  <c r="L210" i="21"/>
  <c r="M210" i="21"/>
  <c r="N210" i="21"/>
  <c r="O210" i="21"/>
  <c r="P210" i="21"/>
  <c r="Q210" i="21"/>
  <c r="R210" i="21"/>
  <c r="S210" i="21"/>
  <c r="T210" i="21"/>
  <c r="U210" i="21"/>
  <c r="V210" i="21"/>
  <c r="W210" i="21"/>
  <c r="X210" i="21"/>
  <c r="Y210" i="21"/>
  <c r="B211" i="21"/>
  <c r="C211" i="21"/>
  <c r="D211" i="21"/>
  <c r="E211" i="21"/>
  <c r="F211" i="21"/>
  <c r="G211" i="21"/>
  <c r="H211" i="21"/>
  <c r="I211" i="21"/>
  <c r="J211" i="21"/>
  <c r="K211" i="21"/>
  <c r="L211" i="21"/>
  <c r="M211" i="21"/>
  <c r="N211" i="21"/>
  <c r="O211" i="21"/>
  <c r="P211" i="21"/>
  <c r="Q211" i="21"/>
  <c r="R211" i="21"/>
  <c r="S211" i="21"/>
  <c r="T211" i="21"/>
  <c r="U211" i="21"/>
  <c r="V211" i="21"/>
  <c r="W211" i="21"/>
  <c r="X211" i="21"/>
  <c r="Y211" i="21"/>
  <c r="B212" i="21"/>
  <c r="C212" i="21"/>
  <c r="D212" i="21"/>
  <c r="E212" i="21"/>
  <c r="F212" i="21"/>
  <c r="G212" i="21"/>
  <c r="H212" i="21"/>
  <c r="I212" i="21"/>
  <c r="J212" i="21"/>
  <c r="K212" i="21"/>
  <c r="L212" i="21"/>
  <c r="M212" i="21"/>
  <c r="N212" i="21"/>
  <c r="O212" i="21"/>
  <c r="P212" i="21"/>
  <c r="Q212" i="21"/>
  <c r="R212" i="21"/>
  <c r="S212" i="21"/>
  <c r="T212" i="21"/>
  <c r="U212" i="21"/>
  <c r="V212" i="21"/>
  <c r="W212" i="21"/>
  <c r="X212" i="21"/>
  <c r="Y212" i="21"/>
  <c r="B213" i="21"/>
  <c r="C213" i="21"/>
  <c r="D213" i="21"/>
  <c r="E213" i="21"/>
  <c r="F213" i="21"/>
  <c r="G213" i="21"/>
  <c r="H213" i="21"/>
  <c r="I213" i="21"/>
  <c r="J213" i="21"/>
  <c r="K213" i="21"/>
  <c r="L213" i="21"/>
  <c r="M213" i="21"/>
  <c r="N213" i="21"/>
  <c r="O213" i="21"/>
  <c r="P213" i="21"/>
  <c r="Q213" i="21"/>
  <c r="R213" i="21"/>
  <c r="S213" i="21"/>
  <c r="T213" i="21"/>
  <c r="U213" i="21"/>
  <c r="V213" i="21"/>
  <c r="W213" i="21"/>
  <c r="X213" i="21"/>
  <c r="Y213" i="21"/>
  <c r="B214" i="21"/>
  <c r="C214" i="21"/>
  <c r="D214" i="21"/>
  <c r="E214" i="21"/>
  <c r="F214" i="21"/>
  <c r="G214" i="21"/>
  <c r="H214" i="21"/>
  <c r="I214" i="21"/>
  <c r="J214" i="21"/>
  <c r="K214" i="21"/>
  <c r="L214" i="21"/>
  <c r="M214" i="21"/>
  <c r="N214" i="21"/>
  <c r="O214" i="21"/>
  <c r="P214" i="21"/>
  <c r="Q214" i="21"/>
  <c r="R214" i="21"/>
  <c r="S214" i="21"/>
  <c r="T214" i="21"/>
  <c r="U214" i="21"/>
  <c r="V214" i="21"/>
  <c r="W214" i="21"/>
  <c r="X214" i="21"/>
  <c r="Y214" i="21"/>
  <c r="B215" i="21"/>
  <c r="C215" i="21"/>
  <c r="D215" i="21"/>
  <c r="E215" i="21"/>
  <c r="F215" i="21"/>
  <c r="G215" i="21"/>
  <c r="H215" i="21"/>
  <c r="I215" i="21"/>
  <c r="J215" i="21"/>
  <c r="K215" i="21"/>
  <c r="L215" i="21"/>
  <c r="M215" i="21"/>
  <c r="N215" i="21"/>
  <c r="O215" i="21"/>
  <c r="P215" i="21"/>
  <c r="Q215" i="21"/>
  <c r="R215" i="21"/>
  <c r="S215" i="21"/>
  <c r="T215" i="21"/>
  <c r="U215" i="21"/>
  <c r="V215" i="21"/>
  <c r="W215" i="21"/>
  <c r="X215" i="21"/>
  <c r="Y215" i="21"/>
  <c r="B216" i="21"/>
  <c r="C216" i="21"/>
  <c r="D216" i="21"/>
  <c r="E216" i="21"/>
  <c r="F216" i="21"/>
  <c r="G216" i="21"/>
  <c r="H216" i="21"/>
  <c r="I216" i="21"/>
  <c r="J216" i="21"/>
  <c r="K216" i="21"/>
  <c r="L216" i="21"/>
  <c r="M216" i="21"/>
  <c r="N216" i="21"/>
  <c r="O216" i="21"/>
  <c r="P216" i="21"/>
  <c r="Q216" i="21"/>
  <c r="R216" i="21"/>
  <c r="S216" i="21"/>
  <c r="T216" i="21"/>
  <c r="U216" i="21"/>
  <c r="V216" i="21"/>
  <c r="W216" i="21"/>
  <c r="X216" i="21"/>
  <c r="Y216" i="21"/>
  <c r="B217" i="21"/>
  <c r="C217" i="21"/>
  <c r="D217" i="21"/>
  <c r="E217" i="21"/>
  <c r="F217" i="21"/>
  <c r="G217" i="21"/>
  <c r="H217" i="21"/>
  <c r="I217" i="21"/>
  <c r="J217" i="21"/>
  <c r="K217" i="21"/>
  <c r="L217" i="21"/>
  <c r="M217" i="21"/>
  <c r="N217" i="21"/>
  <c r="O217" i="21"/>
  <c r="P217" i="21"/>
  <c r="Q217" i="21"/>
  <c r="R217" i="21"/>
  <c r="S217" i="21"/>
  <c r="T217" i="21"/>
  <c r="U217" i="21"/>
  <c r="V217" i="21"/>
  <c r="W217" i="21"/>
  <c r="X217" i="21"/>
  <c r="Y217" i="21"/>
  <c r="B218" i="21"/>
  <c r="C218" i="21"/>
  <c r="D218" i="21"/>
  <c r="E218" i="21"/>
  <c r="F218" i="21"/>
  <c r="G218" i="21"/>
  <c r="H218" i="21"/>
  <c r="I218" i="21"/>
  <c r="J218" i="21"/>
  <c r="K218" i="21"/>
  <c r="L218" i="21"/>
  <c r="M218" i="21"/>
  <c r="N218" i="21"/>
  <c r="O218" i="21"/>
  <c r="P218" i="21"/>
  <c r="Q218" i="21"/>
  <c r="R218" i="21"/>
  <c r="S218" i="21"/>
  <c r="T218" i="21"/>
  <c r="U218" i="21"/>
  <c r="V218" i="21"/>
  <c r="W218" i="21"/>
  <c r="X218" i="21"/>
  <c r="Y218" i="21"/>
  <c r="B219" i="21"/>
  <c r="C219" i="21"/>
  <c r="D219" i="21"/>
  <c r="E219" i="21"/>
  <c r="F219" i="21"/>
  <c r="G219" i="21"/>
  <c r="H219" i="21"/>
  <c r="I219" i="21"/>
  <c r="J219" i="21"/>
  <c r="K219" i="21"/>
  <c r="L219" i="21"/>
  <c r="M219" i="21"/>
  <c r="N219" i="21"/>
  <c r="O219" i="21"/>
  <c r="P219" i="21"/>
  <c r="Q219" i="21"/>
  <c r="R219" i="21"/>
  <c r="S219" i="21"/>
  <c r="T219" i="21"/>
  <c r="U219" i="21"/>
  <c r="V219" i="21"/>
  <c r="W219" i="21"/>
  <c r="X219" i="21"/>
  <c r="Y219" i="21"/>
  <c r="B220" i="21"/>
  <c r="C220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V220" i="21"/>
  <c r="W220" i="21"/>
  <c r="X220" i="21"/>
  <c r="Y220" i="21"/>
  <c r="B221" i="21"/>
  <c r="C221" i="21"/>
  <c r="D221" i="21"/>
  <c r="E221" i="21"/>
  <c r="F221" i="21"/>
  <c r="G221" i="21"/>
  <c r="H221" i="21"/>
  <c r="I221" i="21"/>
  <c r="J221" i="21"/>
  <c r="K221" i="21"/>
  <c r="L221" i="21"/>
  <c r="M221" i="21"/>
  <c r="N221" i="21"/>
  <c r="O221" i="21"/>
  <c r="P221" i="21"/>
  <c r="Q221" i="21"/>
  <c r="R221" i="21"/>
  <c r="S221" i="21"/>
  <c r="T221" i="21"/>
  <c r="U221" i="21"/>
  <c r="V221" i="21"/>
  <c r="W221" i="21"/>
  <c r="X221" i="21"/>
  <c r="Y221" i="21"/>
  <c r="B222" i="21"/>
  <c r="C222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U222" i="21"/>
  <c r="V222" i="21"/>
  <c r="W222" i="21"/>
  <c r="X222" i="21"/>
  <c r="Y222" i="21"/>
  <c r="B223" i="21"/>
  <c r="C223" i="21"/>
  <c r="D223" i="21"/>
  <c r="E223" i="21"/>
  <c r="F223" i="21"/>
  <c r="G223" i="21"/>
  <c r="H223" i="21"/>
  <c r="I223" i="21"/>
  <c r="J223" i="21"/>
  <c r="K223" i="21"/>
  <c r="L223" i="21"/>
  <c r="M223" i="21"/>
  <c r="N223" i="21"/>
  <c r="O223" i="21"/>
  <c r="P223" i="21"/>
  <c r="Q223" i="21"/>
  <c r="R223" i="21"/>
  <c r="S223" i="21"/>
  <c r="T223" i="21"/>
  <c r="U223" i="21"/>
  <c r="V223" i="21"/>
  <c r="W223" i="21"/>
  <c r="X223" i="21"/>
  <c r="Y223" i="21"/>
  <c r="B224" i="21"/>
  <c r="C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T224" i="21"/>
  <c r="U224" i="21"/>
  <c r="V224" i="21"/>
  <c r="W224" i="21"/>
  <c r="X224" i="21"/>
  <c r="Y224" i="21"/>
  <c r="B225" i="21"/>
  <c r="C225" i="21"/>
  <c r="D225" i="21"/>
  <c r="E225" i="21"/>
  <c r="F225" i="21"/>
  <c r="G225" i="21"/>
  <c r="H225" i="21"/>
  <c r="I225" i="21"/>
  <c r="J225" i="21"/>
  <c r="K225" i="21"/>
  <c r="L225" i="21"/>
  <c r="M225" i="21"/>
  <c r="N225" i="21"/>
  <c r="O225" i="21"/>
  <c r="P225" i="21"/>
  <c r="Q225" i="21"/>
  <c r="R225" i="21"/>
  <c r="S225" i="21"/>
  <c r="T225" i="21"/>
  <c r="U225" i="21"/>
  <c r="V225" i="21"/>
  <c r="W225" i="21"/>
  <c r="X225" i="21"/>
  <c r="Y225" i="21"/>
  <c r="B226" i="21"/>
  <c r="C226" i="21"/>
  <c r="D226" i="21"/>
  <c r="E226" i="21"/>
  <c r="F226" i="21"/>
  <c r="G226" i="21"/>
  <c r="H226" i="21"/>
  <c r="I226" i="21"/>
  <c r="J226" i="21"/>
  <c r="K226" i="21"/>
  <c r="L226" i="21"/>
  <c r="M226" i="21"/>
  <c r="N226" i="21"/>
  <c r="O226" i="21"/>
  <c r="P226" i="21"/>
  <c r="Q226" i="21"/>
  <c r="R226" i="21"/>
  <c r="S226" i="21"/>
  <c r="T226" i="21"/>
  <c r="U226" i="21"/>
  <c r="V226" i="21"/>
  <c r="W226" i="21"/>
  <c r="X226" i="21"/>
  <c r="Y226" i="21"/>
  <c r="B227" i="21"/>
  <c r="C227" i="21"/>
  <c r="D227" i="21"/>
  <c r="E227" i="21"/>
  <c r="F227" i="21"/>
  <c r="G227" i="21"/>
  <c r="H227" i="21"/>
  <c r="I227" i="21"/>
  <c r="J227" i="21"/>
  <c r="K227" i="21"/>
  <c r="L227" i="21"/>
  <c r="M227" i="21"/>
  <c r="N227" i="21"/>
  <c r="O227" i="21"/>
  <c r="P227" i="21"/>
  <c r="Q227" i="21"/>
  <c r="R227" i="21"/>
  <c r="S227" i="21"/>
  <c r="T227" i="21"/>
  <c r="U227" i="21"/>
  <c r="V227" i="21"/>
  <c r="W227" i="21"/>
  <c r="X227" i="21"/>
  <c r="Y227" i="21"/>
  <c r="B228" i="21"/>
  <c r="C228" i="21"/>
  <c r="D228" i="21"/>
  <c r="E228" i="21"/>
  <c r="F228" i="21"/>
  <c r="G228" i="21"/>
  <c r="H228" i="21"/>
  <c r="I228" i="21"/>
  <c r="J228" i="21"/>
  <c r="K228" i="21"/>
  <c r="L228" i="21"/>
  <c r="M228" i="21"/>
  <c r="N228" i="21"/>
  <c r="O228" i="21"/>
  <c r="P228" i="21"/>
  <c r="Q228" i="21"/>
  <c r="R228" i="21"/>
  <c r="S228" i="21"/>
  <c r="T228" i="21"/>
  <c r="U228" i="21"/>
  <c r="V228" i="21"/>
  <c r="W228" i="21"/>
  <c r="X228" i="21"/>
  <c r="Y228" i="21"/>
  <c r="B229" i="21"/>
  <c r="C229" i="21"/>
  <c r="D229" i="21"/>
  <c r="E229" i="21"/>
  <c r="F229" i="21"/>
  <c r="G229" i="21"/>
  <c r="H229" i="21"/>
  <c r="I229" i="21"/>
  <c r="J229" i="21"/>
  <c r="K229" i="21"/>
  <c r="L229" i="21"/>
  <c r="M229" i="21"/>
  <c r="N229" i="21"/>
  <c r="O229" i="21"/>
  <c r="P229" i="21"/>
  <c r="Q229" i="21"/>
  <c r="R229" i="21"/>
  <c r="S229" i="21"/>
  <c r="T229" i="21"/>
  <c r="U229" i="21"/>
  <c r="V229" i="21"/>
  <c r="W229" i="21"/>
  <c r="X229" i="21"/>
  <c r="Y229" i="21"/>
  <c r="B230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W230" i="21"/>
  <c r="X230" i="21"/>
  <c r="Y230" i="21"/>
  <c r="B231" i="21"/>
  <c r="C231" i="21"/>
  <c r="D231" i="21"/>
  <c r="E231" i="21"/>
  <c r="F231" i="21"/>
  <c r="G231" i="21"/>
  <c r="H231" i="21"/>
  <c r="I231" i="21"/>
  <c r="J231" i="21"/>
  <c r="K231" i="21"/>
  <c r="L231" i="21"/>
  <c r="M231" i="21"/>
  <c r="N231" i="21"/>
  <c r="O231" i="21"/>
  <c r="P231" i="21"/>
  <c r="Q231" i="21"/>
  <c r="R231" i="21"/>
  <c r="S231" i="21"/>
  <c r="T231" i="21"/>
  <c r="U231" i="21"/>
  <c r="V231" i="21"/>
  <c r="W231" i="21"/>
  <c r="X231" i="21"/>
  <c r="Y231" i="21"/>
  <c r="B232" i="21"/>
  <c r="C232" i="21"/>
  <c r="D232" i="21"/>
  <c r="E232" i="21"/>
  <c r="F232" i="21"/>
  <c r="G232" i="21"/>
  <c r="H232" i="21"/>
  <c r="I232" i="21"/>
  <c r="J232" i="21"/>
  <c r="K232" i="21"/>
  <c r="L232" i="21"/>
  <c r="M232" i="21"/>
  <c r="N232" i="21"/>
  <c r="O232" i="21"/>
  <c r="P232" i="21"/>
  <c r="Q232" i="21"/>
  <c r="R232" i="21"/>
  <c r="S232" i="21"/>
  <c r="T232" i="21"/>
  <c r="U232" i="21"/>
  <c r="V232" i="21"/>
  <c r="W232" i="21"/>
  <c r="X232" i="21"/>
  <c r="Y232" i="21"/>
  <c r="B233" i="21"/>
  <c r="C233" i="2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U233" i="21"/>
  <c r="V233" i="21"/>
  <c r="W233" i="21"/>
  <c r="X233" i="21"/>
  <c r="Y233" i="21"/>
  <c r="B234" i="21"/>
  <c r="C234" i="21"/>
  <c r="D234" i="21"/>
  <c r="E234" i="21"/>
  <c r="F234" i="21"/>
  <c r="G234" i="21"/>
  <c r="H234" i="21"/>
  <c r="I234" i="21"/>
  <c r="J234" i="21"/>
  <c r="K234" i="21"/>
  <c r="L234" i="21"/>
  <c r="M234" i="21"/>
  <c r="N234" i="21"/>
  <c r="O234" i="21"/>
  <c r="P234" i="21"/>
  <c r="Q234" i="21"/>
  <c r="R234" i="21"/>
  <c r="S234" i="21"/>
  <c r="T234" i="21"/>
  <c r="U234" i="21"/>
  <c r="V234" i="21"/>
  <c r="W234" i="21"/>
  <c r="X234" i="21"/>
  <c r="Y234" i="21"/>
  <c r="B235" i="21"/>
  <c r="C235" i="21"/>
  <c r="D235" i="21"/>
  <c r="E235" i="21"/>
  <c r="F235" i="21"/>
  <c r="G235" i="21"/>
  <c r="H235" i="21"/>
  <c r="I235" i="21"/>
  <c r="J235" i="21"/>
  <c r="K235" i="21"/>
  <c r="L235" i="21"/>
  <c r="M235" i="21"/>
  <c r="N235" i="21"/>
  <c r="O235" i="21"/>
  <c r="P235" i="21"/>
  <c r="Q235" i="21"/>
  <c r="R235" i="21"/>
  <c r="S235" i="21"/>
  <c r="T235" i="21"/>
  <c r="U235" i="21"/>
  <c r="V235" i="21"/>
  <c r="W235" i="21"/>
  <c r="X235" i="21"/>
  <c r="Y235" i="21"/>
  <c r="B236" i="21"/>
  <c r="C236" i="21"/>
  <c r="D236" i="21"/>
  <c r="E236" i="21"/>
  <c r="F236" i="21"/>
  <c r="G236" i="21"/>
  <c r="H236" i="21"/>
  <c r="I236" i="21"/>
  <c r="J236" i="21"/>
  <c r="K236" i="21"/>
  <c r="L236" i="21"/>
  <c r="M236" i="21"/>
  <c r="N236" i="21"/>
  <c r="O236" i="21"/>
  <c r="P236" i="21"/>
  <c r="Q236" i="21"/>
  <c r="R236" i="21"/>
  <c r="S236" i="21"/>
  <c r="T236" i="21"/>
  <c r="U236" i="21"/>
  <c r="V236" i="21"/>
  <c r="W236" i="21"/>
  <c r="X236" i="21"/>
  <c r="Y236" i="21"/>
  <c r="B237" i="21"/>
  <c r="C237" i="21"/>
  <c r="D237" i="21"/>
  <c r="E237" i="21"/>
  <c r="F237" i="21"/>
  <c r="G237" i="21"/>
  <c r="H237" i="21"/>
  <c r="I237" i="21"/>
  <c r="J237" i="21"/>
  <c r="K237" i="21"/>
  <c r="L237" i="21"/>
  <c r="M237" i="21"/>
  <c r="N237" i="21"/>
  <c r="O237" i="21"/>
  <c r="P237" i="21"/>
  <c r="Q237" i="21"/>
  <c r="R237" i="21"/>
  <c r="S237" i="21"/>
  <c r="T237" i="21"/>
  <c r="U237" i="21"/>
  <c r="V237" i="21"/>
  <c r="W237" i="21"/>
  <c r="X237" i="21"/>
  <c r="Y237" i="21"/>
  <c r="B238" i="21"/>
  <c r="C238" i="2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W238" i="21"/>
  <c r="X238" i="21"/>
  <c r="Y238" i="21"/>
  <c r="B239" i="21"/>
  <c r="C239" i="21"/>
  <c r="D239" i="21"/>
  <c r="E239" i="21"/>
  <c r="F239" i="21"/>
  <c r="G239" i="21"/>
  <c r="H239" i="21"/>
  <c r="I239" i="21"/>
  <c r="J239" i="21"/>
  <c r="K239" i="21"/>
  <c r="L239" i="21"/>
  <c r="M239" i="21"/>
  <c r="N239" i="21"/>
  <c r="O239" i="21"/>
  <c r="P239" i="21"/>
  <c r="Q239" i="21"/>
  <c r="R239" i="21"/>
  <c r="S239" i="21"/>
  <c r="T239" i="21"/>
  <c r="U239" i="21"/>
  <c r="V239" i="21"/>
  <c r="W239" i="21"/>
  <c r="X239" i="21"/>
  <c r="Y239" i="21"/>
  <c r="B240" i="21"/>
  <c r="C240" i="21"/>
  <c r="D240" i="21"/>
  <c r="E240" i="21"/>
  <c r="F240" i="21"/>
  <c r="G240" i="21"/>
  <c r="H240" i="21"/>
  <c r="I240" i="21"/>
  <c r="J240" i="21"/>
  <c r="K240" i="21"/>
  <c r="L240" i="21"/>
  <c r="M240" i="21"/>
  <c r="N240" i="21"/>
  <c r="O240" i="21"/>
  <c r="P240" i="21"/>
  <c r="Q240" i="21"/>
  <c r="R240" i="21"/>
  <c r="S240" i="21"/>
  <c r="T240" i="21"/>
  <c r="U240" i="21"/>
  <c r="V240" i="21"/>
  <c r="W240" i="21"/>
  <c r="X240" i="21"/>
  <c r="Y240" i="21"/>
  <c r="B241" i="21"/>
  <c r="C241" i="21"/>
  <c r="D241" i="21"/>
  <c r="E241" i="21"/>
  <c r="F241" i="21"/>
  <c r="G241" i="21"/>
  <c r="H241" i="21"/>
  <c r="I241" i="21"/>
  <c r="J241" i="21"/>
  <c r="K241" i="21"/>
  <c r="L241" i="21"/>
  <c r="M241" i="21"/>
  <c r="N241" i="21"/>
  <c r="O241" i="21"/>
  <c r="P241" i="21"/>
  <c r="Q241" i="21"/>
  <c r="R241" i="21"/>
  <c r="S241" i="21"/>
  <c r="T241" i="21"/>
  <c r="U241" i="21"/>
  <c r="V241" i="21"/>
  <c r="W241" i="21"/>
  <c r="X241" i="21"/>
  <c r="Y241" i="21"/>
  <c r="B242" i="21"/>
  <c r="C242" i="21"/>
  <c r="D242" i="21"/>
  <c r="E242" i="21"/>
  <c r="F242" i="21"/>
  <c r="G242" i="21"/>
  <c r="H242" i="21"/>
  <c r="I242" i="21"/>
  <c r="J242" i="21"/>
  <c r="K242" i="21"/>
  <c r="L242" i="21"/>
  <c r="M242" i="21"/>
  <c r="N242" i="21"/>
  <c r="O242" i="21"/>
  <c r="P242" i="21"/>
  <c r="Q242" i="21"/>
  <c r="R242" i="21"/>
  <c r="S242" i="21"/>
  <c r="T242" i="21"/>
  <c r="U242" i="21"/>
  <c r="V242" i="21"/>
  <c r="W242" i="21"/>
  <c r="X242" i="21"/>
  <c r="Y242" i="21"/>
  <c r="B243" i="21"/>
  <c r="C243" i="21"/>
  <c r="D243" i="21"/>
  <c r="E243" i="21"/>
  <c r="F243" i="21"/>
  <c r="G243" i="21"/>
  <c r="H243" i="21"/>
  <c r="I243" i="21"/>
  <c r="J243" i="21"/>
  <c r="K243" i="21"/>
  <c r="L243" i="21"/>
  <c r="M243" i="21"/>
  <c r="N243" i="21"/>
  <c r="O243" i="21"/>
  <c r="P243" i="21"/>
  <c r="Q243" i="21"/>
  <c r="R243" i="21"/>
  <c r="S243" i="21"/>
  <c r="T243" i="21"/>
  <c r="U243" i="21"/>
  <c r="V243" i="21"/>
  <c r="W243" i="21"/>
  <c r="X243" i="21"/>
  <c r="Y243" i="21"/>
  <c r="B244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T244" i="21"/>
  <c r="U244" i="21"/>
  <c r="V244" i="21"/>
  <c r="W244" i="21"/>
  <c r="X244" i="21"/>
  <c r="Y244" i="21"/>
  <c r="B245" i="21"/>
  <c r="C245" i="21"/>
  <c r="D245" i="21"/>
  <c r="E245" i="21"/>
  <c r="F245" i="21"/>
  <c r="G245" i="21"/>
  <c r="H245" i="21"/>
  <c r="I245" i="21"/>
  <c r="J245" i="21"/>
  <c r="K245" i="21"/>
  <c r="L245" i="21"/>
  <c r="M245" i="21"/>
  <c r="N245" i="21"/>
  <c r="O245" i="21"/>
  <c r="P245" i="21"/>
  <c r="Q245" i="21"/>
  <c r="R245" i="21"/>
  <c r="S245" i="21"/>
  <c r="T245" i="21"/>
  <c r="U245" i="21"/>
  <c r="V245" i="21"/>
  <c r="W245" i="21"/>
  <c r="X245" i="21"/>
  <c r="Y245" i="21"/>
  <c r="B246" i="21"/>
  <c r="C246" i="21"/>
  <c r="D246" i="21"/>
  <c r="E246" i="21"/>
  <c r="F246" i="21"/>
  <c r="G246" i="21"/>
  <c r="H246" i="21"/>
  <c r="I246" i="21"/>
  <c r="J246" i="21"/>
  <c r="K246" i="21"/>
  <c r="L246" i="21"/>
  <c r="M246" i="21"/>
  <c r="N246" i="21"/>
  <c r="O246" i="21"/>
  <c r="P246" i="21"/>
  <c r="Q246" i="21"/>
  <c r="R246" i="21"/>
  <c r="S246" i="21"/>
  <c r="T246" i="21"/>
  <c r="U246" i="21"/>
  <c r="V246" i="21"/>
  <c r="W246" i="21"/>
  <c r="X246" i="21"/>
  <c r="Y246" i="21"/>
  <c r="B247" i="21"/>
  <c r="C247" i="21"/>
  <c r="D247" i="21"/>
  <c r="E247" i="21"/>
  <c r="F247" i="21"/>
  <c r="G247" i="21"/>
  <c r="H247" i="21"/>
  <c r="I247" i="21"/>
  <c r="J247" i="21"/>
  <c r="K247" i="21"/>
  <c r="L247" i="21"/>
  <c r="M247" i="21"/>
  <c r="N247" i="21"/>
  <c r="O247" i="21"/>
  <c r="P247" i="21"/>
  <c r="Q247" i="21"/>
  <c r="R247" i="21"/>
  <c r="S247" i="21"/>
  <c r="T247" i="21"/>
  <c r="U247" i="21"/>
  <c r="V247" i="21"/>
  <c r="W247" i="21"/>
  <c r="X247" i="21"/>
  <c r="Y247" i="21"/>
  <c r="B248" i="21"/>
  <c r="C248" i="21"/>
  <c r="D248" i="21"/>
  <c r="E248" i="21"/>
  <c r="F248" i="21"/>
  <c r="G248" i="21"/>
  <c r="H248" i="21"/>
  <c r="I248" i="21"/>
  <c r="J248" i="21"/>
  <c r="K248" i="21"/>
  <c r="L248" i="21"/>
  <c r="M248" i="21"/>
  <c r="N248" i="21"/>
  <c r="O248" i="21"/>
  <c r="P248" i="21"/>
  <c r="Q248" i="21"/>
  <c r="R248" i="21"/>
  <c r="S248" i="21"/>
  <c r="T248" i="21"/>
  <c r="U248" i="21"/>
  <c r="V248" i="21"/>
  <c r="W248" i="21"/>
  <c r="X248" i="21"/>
  <c r="Y248" i="21"/>
  <c r="B249" i="21"/>
  <c r="C249" i="21"/>
  <c r="D249" i="21"/>
  <c r="E249" i="21"/>
  <c r="F249" i="21"/>
  <c r="G249" i="21"/>
  <c r="H249" i="21"/>
  <c r="I249" i="21"/>
  <c r="J249" i="21"/>
  <c r="K249" i="21"/>
  <c r="L249" i="21"/>
  <c r="M249" i="21"/>
  <c r="N249" i="21"/>
  <c r="O249" i="21"/>
  <c r="P249" i="21"/>
  <c r="Q249" i="21"/>
  <c r="R249" i="21"/>
  <c r="S249" i="21"/>
  <c r="T249" i="21"/>
  <c r="U249" i="21"/>
  <c r="V249" i="21"/>
  <c r="W249" i="21"/>
  <c r="X249" i="21"/>
  <c r="Y249" i="21"/>
  <c r="B250" i="21"/>
  <c r="C250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U250" i="21"/>
  <c r="V250" i="21"/>
  <c r="W250" i="21"/>
  <c r="X250" i="21"/>
  <c r="Y250" i="21"/>
  <c r="B251" i="21"/>
  <c r="C251" i="21"/>
  <c r="D251" i="21"/>
  <c r="E251" i="21"/>
  <c r="F251" i="21"/>
  <c r="G251" i="21"/>
  <c r="H251" i="21"/>
  <c r="I251" i="21"/>
  <c r="J251" i="21"/>
  <c r="K251" i="21"/>
  <c r="L251" i="21"/>
  <c r="M251" i="21"/>
  <c r="N251" i="21"/>
  <c r="O251" i="21"/>
  <c r="P251" i="21"/>
  <c r="Q251" i="21"/>
  <c r="R251" i="21"/>
  <c r="S251" i="21"/>
  <c r="T251" i="21"/>
  <c r="U251" i="21"/>
  <c r="V251" i="21"/>
  <c r="W251" i="21"/>
  <c r="X251" i="21"/>
  <c r="Y251" i="21"/>
  <c r="B252" i="21"/>
  <c r="C252" i="2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U252" i="21"/>
  <c r="V252" i="21"/>
  <c r="W252" i="21"/>
  <c r="X252" i="21"/>
  <c r="Y252" i="21"/>
  <c r="B253" i="21"/>
  <c r="C253" i="21"/>
  <c r="D253" i="21"/>
  <c r="E253" i="21"/>
  <c r="F253" i="21"/>
  <c r="G253" i="21"/>
  <c r="H253" i="21"/>
  <c r="I253" i="21"/>
  <c r="J253" i="21"/>
  <c r="K253" i="21"/>
  <c r="L253" i="21"/>
  <c r="M253" i="21"/>
  <c r="N253" i="21"/>
  <c r="O253" i="21"/>
  <c r="P253" i="21"/>
  <c r="Q253" i="21"/>
  <c r="R253" i="21"/>
  <c r="S253" i="21"/>
  <c r="T253" i="21"/>
  <c r="U253" i="21"/>
  <c r="V253" i="21"/>
  <c r="W253" i="21"/>
  <c r="X253" i="21"/>
  <c r="Y253" i="21"/>
  <c r="B254" i="21"/>
  <c r="C254" i="21"/>
  <c r="D254" i="21"/>
  <c r="E254" i="21"/>
  <c r="F254" i="21"/>
  <c r="G254" i="21"/>
  <c r="H254" i="21"/>
  <c r="I254" i="21"/>
  <c r="J254" i="21"/>
  <c r="K254" i="21"/>
  <c r="L254" i="21"/>
  <c r="M254" i="21"/>
  <c r="N254" i="21"/>
  <c r="O254" i="21"/>
  <c r="P254" i="21"/>
  <c r="Q254" i="21"/>
  <c r="R254" i="21"/>
  <c r="S254" i="21"/>
  <c r="T254" i="21"/>
  <c r="U254" i="21"/>
  <c r="V254" i="21"/>
  <c r="W254" i="21"/>
  <c r="X254" i="21"/>
  <c r="Y254" i="21"/>
  <c r="B255" i="21"/>
  <c r="C255" i="21"/>
  <c r="D255" i="21"/>
  <c r="E255" i="21"/>
  <c r="F255" i="21"/>
  <c r="G255" i="21"/>
  <c r="H255" i="21"/>
  <c r="I255" i="21"/>
  <c r="J255" i="21"/>
  <c r="K255" i="21"/>
  <c r="L255" i="21"/>
  <c r="M255" i="21"/>
  <c r="N255" i="21"/>
  <c r="O255" i="21"/>
  <c r="P255" i="21"/>
  <c r="Q255" i="21"/>
  <c r="R255" i="21"/>
  <c r="S255" i="21"/>
  <c r="T255" i="21"/>
  <c r="U255" i="21"/>
  <c r="V255" i="21"/>
  <c r="W255" i="21"/>
  <c r="X255" i="21"/>
  <c r="Y255" i="21"/>
  <c r="B256" i="21"/>
  <c r="C256" i="21"/>
  <c r="D256" i="21"/>
  <c r="E256" i="21"/>
  <c r="F256" i="21"/>
  <c r="G256" i="21"/>
  <c r="H256" i="21"/>
  <c r="I256" i="21"/>
  <c r="J256" i="21"/>
  <c r="K256" i="21"/>
  <c r="L256" i="21"/>
  <c r="M256" i="21"/>
  <c r="N256" i="21"/>
  <c r="O256" i="21"/>
  <c r="P256" i="21"/>
  <c r="Q256" i="21"/>
  <c r="R256" i="21"/>
  <c r="S256" i="21"/>
  <c r="T256" i="21"/>
  <c r="U256" i="21"/>
  <c r="V256" i="21"/>
  <c r="W256" i="21"/>
  <c r="X256" i="21"/>
  <c r="Y256" i="21"/>
  <c r="B257" i="21"/>
  <c r="C257" i="21"/>
  <c r="D257" i="21"/>
  <c r="E257" i="21"/>
  <c r="F257" i="21"/>
  <c r="G257" i="21"/>
  <c r="H257" i="21"/>
  <c r="I257" i="21"/>
  <c r="J257" i="21"/>
  <c r="K257" i="21"/>
  <c r="L257" i="21"/>
  <c r="M257" i="21"/>
  <c r="N257" i="21"/>
  <c r="O257" i="21"/>
  <c r="P257" i="21"/>
  <c r="Q257" i="21"/>
  <c r="R257" i="21"/>
  <c r="S257" i="21"/>
  <c r="T257" i="21"/>
  <c r="U257" i="21"/>
  <c r="V257" i="21"/>
  <c r="W257" i="21"/>
  <c r="X257" i="21"/>
  <c r="Y257" i="21"/>
  <c r="B258" i="21"/>
  <c r="C258" i="21"/>
  <c r="D258" i="21"/>
  <c r="E258" i="21"/>
  <c r="F258" i="21"/>
  <c r="G258" i="21"/>
  <c r="H258" i="21"/>
  <c r="I258" i="21"/>
  <c r="J258" i="21"/>
  <c r="K258" i="21"/>
  <c r="L258" i="21"/>
  <c r="M258" i="21"/>
  <c r="N258" i="21"/>
  <c r="O258" i="21"/>
  <c r="P258" i="21"/>
  <c r="Q258" i="21"/>
  <c r="R258" i="21"/>
  <c r="S258" i="21"/>
  <c r="T258" i="21"/>
  <c r="U258" i="21"/>
  <c r="V258" i="21"/>
  <c r="W258" i="21"/>
  <c r="X258" i="21"/>
  <c r="Y258" i="21"/>
  <c r="B259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U259" i="21"/>
  <c r="V259" i="21"/>
  <c r="W259" i="21"/>
  <c r="X259" i="21"/>
  <c r="Y259" i="21"/>
  <c r="B260" i="21"/>
  <c r="C260" i="21"/>
  <c r="D260" i="21"/>
  <c r="E260" i="21"/>
  <c r="F260" i="21"/>
  <c r="G260" i="21"/>
  <c r="H260" i="21"/>
  <c r="I260" i="21"/>
  <c r="J260" i="21"/>
  <c r="K260" i="21"/>
  <c r="L260" i="21"/>
  <c r="M260" i="21"/>
  <c r="N260" i="21"/>
  <c r="O260" i="21"/>
  <c r="P260" i="21"/>
  <c r="Q260" i="21"/>
  <c r="R260" i="21"/>
  <c r="S260" i="21"/>
  <c r="T260" i="21"/>
  <c r="U260" i="21"/>
  <c r="V260" i="21"/>
  <c r="W260" i="21"/>
  <c r="X260" i="21"/>
  <c r="Y260" i="21"/>
  <c r="B261" i="21"/>
  <c r="C261" i="21"/>
  <c r="D261" i="21"/>
  <c r="E261" i="21"/>
  <c r="F261" i="21"/>
  <c r="G261" i="21"/>
  <c r="H261" i="21"/>
  <c r="I261" i="21"/>
  <c r="J261" i="21"/>
  <c r="K261" i="21"/>
  <c r="L261" i="21"/>
  <c r="M261" i="21"/>
  <c r="N261" i="21"/>
  <c r="O261" i="21"/>
  <c r="P261" i="21"/>
  <c r="Q261" i="21"/>
  <c r="R261" i="21"/>
  <c r="S261" i="21"/>
  <c r="T261" i="21"/>
  <c r="U261" i="21"/>
  <c r="V261" i="21"/>
  <c r="W261" i="21"/>
  <c r="X261" i="21"/>
  <c r="Y261" i="21"/>
  <c r="B262" i="21"/>
  <c r="C262" i="21"/>
  <c r="D262" i="21"/>
  <c r="E262" i="21"/>
  <c r="F262" i="21"/>
  <c r="G262" i="21"/>
  <c r="H262" i="21"/>
  <c r="I262" i="21"/>
  <c r="J262" i="21"/>
  <c r="K262" i="21"/>
  <c r="L262" i="21"/>
  <c r="M262" i="21"/>
  <c r="N262" i="21"/>
  <c r="O262" i="21"/>
  <c r="P262" i="21"/>
  <c r="Q262" i="21"/>
  <c r="R262" i="21"/>
  <c r="S262" i="21"/>
  <c r="T262" i="21"/>
  <c r="U262" i="21"/>
  <c r="V262" i="21"/>
  <c r="W262" i="21"/>
  <c r="X262" i="21"/>
  <c r="Y262" i="21"/>
  <c r="B263" i="21"/>
  <c r="C263" i="21"/>
  <c r="D263" i="21"/>
  <c r="E263" i="21"/>
  <c r="F263" i="21"/>
  <c r="G263" i="21"/>
  <c r="H263" i="21"/>
  <c r="I263" i="21"/>
  <c r="J263" i="21"/>
  <c r="K263" i="21"/>
  <c r="L263" i="21"/>
  <c r="M263" i="21"/>
  <c r="N263" i="21"/>
  <c r="O263" i="21"/>
  <c r="P263" i="21"/>
  <c r="Q263" i="21"/>
  <c r="R263" i="21"/>
  <c r="S263" i="21"/>
  <c r="T263" i="21"/>
  <c r="U263" i="21"/>
  <c r="V263" i="21"/>
  <c r="W263" i="21"/>
  <c r="X263" i="21"/>
  <c r="Y263" i="21"/>
  <c r="B264" i="21"/>
  <c r="C264" i="21"/>
  <c r="D264" i="21"/>
  <c r="E264" i="21"/>
  <c r="F264" i="21"/>
  <c r="G264" i="21"/>
  <c r="H264" i="21"/>
  <c r="I264" i="21"/>
  <c r="J264" i="21"/>
  <c r="K264" i="21"/>
  <c r="L264" i="21"/>
  <c r="M264" i="21"/>
  <c r="N264" i="21"/>
  <c r="O264" i="21"/>
  <c r="P264" i="21"/>
  <c r="Q264" i="21"/>
  <c r="R264" i="21"/>
  <c r="S264" i="21"/>
  <c r="T264" i="21"/>
  <c r="U264" i="21"/>
  <c r="V264" i="21"/>
  <c r="W264" i="21"/>
  <c r="X264" i="21"/>
  <c r="Y264" i="21"/>
  <c r="B265" i="21"/>
  <c r="C265" i="21"/>
  <c r="D265" i="21"/>
  <c r="E265" i="21"/>
  <c r="F265" i="21"/>
  <c r="G265" i="21"/>
  <c r="H265" i="21"/>
  <c r="I265" i="21"/>
  <c r="J265" i="21"/>
  <c r="K265" i="21"/>
  <c r="L265" i="21"/>
  <c r="M265" i="21"/>
  <c r="N265" i="21"/>
  <c r="O265" i="21"/>
  <c r="P265" i="21"/>
  <c r="Q265" i="21"/>
  <c r="R265" i="21"/>
  <c r="S265" i="21"/>
  <c r="T265" i="21"/>
  <c r="U265" i="21"/>
  <c r="V265" i="21"/>
  <c r="W265" i="21"/>
  <c r="X265" i="21"/>
  <c r="Y265" i="21"/>
  <c r="B266" i="21"/>
  <c r="C266" i="21"/>
  <c r="D266" i="21"/>
  <c r="E266" i="21"/>
  <c r="F266" i="21"/>
  <c r="G266" i="21"/>
  <c r="H266" i="21"/>
  <c r="I266" i="21"/>
  <c r="J266" i="21"/>
  <c r="K266" i="21"/>
  <c r="L266" i="21"/>
  <c r="M266" i="21"/>
  <c r="N266" i="21"/>
  <c r="O266" i="21"/>
  <c r="P266" i="21"/>
  <c r="Q266" i="21"/>
  <c r="R266" i="21"/>
  <c r="S266" i="21"/>
  <c r="T266" i="21"/>
  <c r="U266" i="21"/>
  <c r="V266" i="21"/>
  <c r="W266" i="21"/>
  <c r="X266" i="21"/>
  <c r="Y266" i="21"/>
  <c r="B267" i="21"/>
  <c r="C267" i="21"/>
  <c r="D267" i="21"/>
  <c r="E267" i="21"/>
  <c r="F267" i="21"/>
  <c r="G267" i="21"/>
  <c r="H267" i="21"/>
  <c r="I267" i="21"/>
  <c r="J267" i="21"/>
  <c r="K267" i="21"/>
  <c r="L267" i="21"/>
  <c r="M267" i="21"/>
  <c r="N267" i="21"/>
  <c r="O267" i="21"/>
  <c r="P267" i="21"/>
  <c r="Q267" i="21"/>
  <c r="R267" i="21"/>
  <c r="S267" i="21"/>
  <c r="T267" i="21"/>
  <c r="U267" i="21"/>
  <c r="V267" i="21"/>
  <c r="W267" i="21"/>
  <c r="X267" i="21"/>
  <c r="Y267" i="21"/>
  <c r="B268" i="21"/>
  <c r="C268" i="21"/>
  <c r="D268" i="21"/>
  <c r="E268" i="21"/>
  <c r="F268" i="21"/>
  <c r="G268" i="21"/>
  <c r="H268" i="21"/>
  <c r="I268" i="21"/>
  <c r="J268" i="21"/>
  <c r="K268" i="21"/>
  <c r="L268" i="21"/>
  <c r="M268" i="21"/>
  <c r="N268" i="21"/>
  <c r="O268" i="21"/>
  <c r="P268" i="21"/>
  <c r="Q268" i="21"/>
  <c r="R268" i="21"/>
  <c r="S268" i="21"/>
  <c r="T268" i="21"/>
  <c r="U268" i="21"/>
  <c r="V268" i="21"/>
  <c r="W268" i="21"/>
  <c r="X268" i="21"/>
  <c r="Y268" i="21"/>
  <c r="B269" i="21"/>
  <c r="C269" i="21"/>
  <c r="D269" i="21"/>
  <c r="E269" i="21"/>
  <c r="F269" i="21"/>
  <c r="G269" i="21"/>
  <c r="H269" i="21"/>
  <c r="I269" i="21"/>
  <c r="J269" i="21"/>
  <c r="K269" i="21"/>
  <c r="L269" i="21"/>
  <c r="M269" i="21"/>
  <c r="N269" i="21"/>
  <c r="O269" i="21"/>
  <c r="P269" i="21"/>
  <c r="Q269" i="21"/>
  <c r="R269" i="21"/>
  <c r="S269" i="21"/>
  <c r="T269" i="21"/>
  <c r="U269" i="21"/>
  <c r="V269" i="21"/>
  <c r="W269" i="21"/>
  <c r="X269" i="21"/>
  <c r="Y269" i="21"/>
  <c r="B270" i="21"/>
  <c r="C270" i="21"/>
  <c r="D270" i="21"/>
  <c r="E270" i="21"/>
  <c r="F270" i="21"/>
  <c r="G270" i="21"/>
  <c r="H270" i="21"/>
  <c r="I270" i="21"/>
  <c r="J270" i="21"/>
  <c r="K270" i="21"/>
  <c r="L270" i="21"/>
  <c r="M270" i="21"/>
  <c r="N270" i="21"/>
  <c r="O270" i="21"/>
  <c r="P270" i="21"/>
  <c r="Q270" i="21"/>
  <c r="R270" i="21"/>
  <c r="S270" i="21"/>
  <c r="T270" i="21"/>
  <c r="U270" i="21"/>
  <c r="V270" i="21"/>
  <c r="W270" i="21"/>
  <c r="X270" i="21"/>
  <c r="Y270" i="21"/>
  <c r="B271" i="21"/>
  <c r="C271" i="21"/>
  <c r="D271" i="21"/>
  <c r="E271" i="21"/>
  <c r="F271" i="21"/>
  <c r="G271" i="21"/>
  <c r="H271" i="21"/>
  <c r="I271" i="21"/>
  <c r="J271" i="21"/>
  <c r="K271" i="21"/>
  <c r="L271" i="21"/>
  <c r="M271" i="21"/>
  <c r="N271" i="21"/>
  <c r="O271" i="21"/>
  <c r="P271" i="21"/>
  <c r="Q271" i="21"/>
  <c r="R271" i="21"/>
  <c r="S271" i="21"/>
  <c r="T271" i="21"/>
  <c r="U271" i="21"/>
  <c r="V271" i="21"/>
  <c r="W271" i="21"/>
  <c r="X271" i="21"/>
  <c r="Y271" i="21"/>
  <c r="B272" i="21"/>
  <c r="C272" i="21"/>
  <c r="D272" i="21"/>
  <c r="E272" i="21"/>
  <c r="F272" i="21"/>
  <c r="G272" i="21"/>
  <c r="H272" i="21"/>
  <c r="I272" i="21"/>
  <c r="J272" i="21"/>
  <c r="K272" i="21"/>
  <c r="L272" i="21"/>
  <c r="M272" i="21"/>
  <c r="N272" i="21"/>
  <c r="O272" i="21"/>
  <c r="P272" i="21"/>
  <c r="Q272" i="21"/>
  <c r="R272" i="21"/>
  <c r="S272" i="21"/>
  <c r="T272" i="21"/>
  <c r="U272" i="21"/>
  <c r="V272" i="21"/>
  <c r="W272" i="21"/>
  <c r="X272" i="21"/>
  <c r="Y272" i="21"/>
  <c r="B273" i="21"/>
  <c r="C273" i="21"/>
  <c r="D273" i="21"/>
  <c r="E273" i="21"/>
  <c r="F273" i="21"/>
  <c r="G273" i="21"/>
  <c r="H273" i="21"/>
  <c r="I273" i="21"/>
  <c r="J273" i="21"/>
  <c r="K273" i="21"/>
  <c r="L273" i="21"/>
  <c r="M273" i="21"/>
  <c r="N273" i="21"/>
  <c r="O273" i="21"/>
  <c r="P273" i="21"/>
  <c r="Q273" i="21"/>
  <c r="R273" i="21"/>
  <c r="S273" i="21"/>
  <c r="T273" i="21"/>
  <c r="U273" i="21"/>
  <c r="V273" i="21"/>
  <c r="W273" i="21"/>
  <c r="X273" i="21"/>
  <c r="Y273" i="21"/>
  <c r="B274" i="21"/>
  <c r="C274" i="21"/>
  <c r="D274" i="21"/>
  <c r="E274" i="21"/>
  <c r="F274" i="21"/>
  <c r="G274" i="21"/>
  <c r="H274" i="21"/>
  <c r="I274" i="21"/>
  <c r="J274" i="21"/>
  <c r="K274" i="21"/>
  <c r="L274" i="21"/>
  <c r="M274" i="21"/>
  <c r="N274" i="21"/>
  <c r="O274" i="21"/>
  <c r="P274" i="21"/>
  <c r="Q274" i="21"/>
  <c r="R274" i="21"/>
  <c r="S274" i="21"/>
  <c r="T274" i="21"/>
  <c r="U274" i="21"/>
  <c r="V274" i="21"/>
  <c r="W274" i="21"/>
  <c r="X274" i="21"/>
  <c r="Y274" i="21"/>
  <c r="B275" i="21"/>
  <c r="C275" i="21"/>
  <c r="D275" i="21"/>
  <c r="E275" i="21"/>
  <c r="F275" i="21"/>
  <c r="G275" i="21"/>
  <c r="H275" i="21"/>
  <c r="I275" i="21"/>
  <c r="J275" i="21"/>
  <c r="K275" i="21"/>
  <c r="L275" i="21"/>
  <c r="M275" i="21"/>
  <c r="N275" i="21"/>
  <c r="O275" i="21"/>
  <c r="P275" i="21"/>
  <c r="Q275" i="21"/>
  <c r="R275" i="21"/>
  <c r="S275" i="21"/>
  <c r="T275" i="21"/>
  <c r="U275" i="21"/>
  <c r="V275" i="21"/>
  <c r="W275" i="21"/>
  <c r="X275" i="21"/>
  <c r="Y275" i="21"/>
  <c r="B276" i="21"/>
  <c r="C276" i="21"/>
  <c r="D276" i="21"/>
  <c r="E276" i="21"/>
  <c r="F276" i="21"/>
  <c r="G276" i="21"/>
  <c r="H276" i="21"/>
  <c r="I276" i="21"/>
  <c r="J276" i="21"/>
  <c r="K276" i="21"/>
  <c r="L276" i="21"/>
  <c r="M276" i="21"/>
  <c r="N276" i="21"/>
  <c r="O276" i="21"/>
  <c r="P276" i="21"/>
  <c r="Q276" i="21"/>
  <c r="R276" i="21"/>
  <c r="S276" i="21"/>
  <c r="T276" i="21"/>
  <c r="U276" i="21"/>
  <c r="V276" i="21"/>
  <c r="W276" i="21"/>
  <c r="X276" i="21"/>
  <c r="Y276" i="21"/>
  <c r="B277" i="21"/>
  <c r="C277" i="21"/>
  <c r="D277" i="21"/>
  <c r="E277" i="21"/>
  <c r="F277" i="21"/>
  <c r="G277" i="21"/>
  <c r="H277" i="21"/>
  <c r="I277" i="21"/>
  <c r="J277" i="21"/>
  <c r="K277" i="21"/>
  <c r="L277" i="21"/>
  <c r="M277" i="21"/>
  <c r="N277" i="21"/>
  <c r="O277" i="21"/>
  <c r="P277" i="21"/>
  <c r="Q277" i="21"/>
  <c r="R277" i="21"/>
  <c r="S277" i="21"/>
  <c r="T277" i="21"/>
  <c r="U277" i="21"/>
  <c r="V277" i="21"/>
  <c r="W277" i="21"/>
  <c r="X277" i="21"/>
  <c r="Y277" i="21"/>
  <c r="B278" i="21"/>
  <c r="C278" i="21"/>
  <c r="D278" i="21"/>
  <c r="E278" i="21"/>
  <c r="F278" i="21"/>
  <c r="G278" i="21"/>
  <c r="H278" i="21"/>
  <c r="I278" i="21"/>
  <c r="J278" i="21"/>
  <c r="K278" i="21"/>
  <c r="L278" i="21"/>
  <c r="M278" i="21"/>
  <c r="N278" i="21"/>
  <c r="O278" i="21"/>
  <c r="P278" i="21"/>
  <c r="Q278" i="21"/>
  <c r="R278" i="21"/>
  <c r="S278" i="21"/>
  <c r="T278" i="21"/>
  <c r="U278" i="21"/>
  <c r="V278" i="21"/>
  <c r="W278" i="21"/>
  <c r="X278" i="21"/>
  <c r="Y278" i="21"/>
  <c r="B279" i="21"/>
  <c r="C279" i="21"/>
  <c r="D279" i="21"/>
  <c r="E279" i="21"/>
  <c r="F279" i="21"/>
  <c r="G279" i="21"/>
  <c r="H279" i="21"/>
  <c r="I279" i="21"/>
  <c r="J279" i="21"/>
  <c r="K279" i="21"/>
  <c r="L279" i="21"/>
  <c r="M279" i="21"/>
  <c r="N279" i="21"/>
  <c r="O279" i="21"/>
  <c r="P279" i="21"/>
  <c r="Q279" i="21"/>
  <c r="R279" i="21"/>
  <c r="S279" i="21"/>
  <c r="T279" i="21"/>
  <c r="U279" i="21"/>
  <c r="V279" i="21"/>
  <c r="W279" i="21"/>
  <c r="X279" i="21"/>
  <c r="Y279" i="21"/>
  <c r="B280" i="21"/>
  <c r="C280" i="21"/>
  <c r="D280" i="21"/>
  <c r="E280" i="21"/>
  <c r="F280" i="21"/>
  <c r="G280" i="21"/>
  <c r="H280" i="21"/>
  <c r="I280" i="21"/>
  <c r="J280" i="21"/>
  <c r="K280" i="21"/>
  <c r="L280" i="21"/>
  <c r="M280" i="21"/>
  <c r="N280" i="21"/>
  <c r="O280" i="21"/>
  <c r="P280" i="21"/>
  <c r="Q280" i="21"/>
  <c r="R280" i="21"/>
  <c r="S280" i="21"/>
  <c r="T280" i="21"/>
  <c r="U280" i="21"/>
  <c r="V280" i="21"/>
  <c r="W280" i="21"/>
  <c r="X280" i="21"/>
  <c r="Y280" i="21"/>
  <c r="B281" i="21"/>
  <c r="C281" i="21"/>
  <c r="D281" i="21"/>
  <c r="E281" i="21"/>
  <c r="F281" i="21"/>
  <c r="G281" i="21"/>
  <c r="H281" i="21"/>
  <c r="I281" i="21"/>
  <c r="J281" i="21"/>
  <c r="K281" i="21"/>
  <c r="L281" i="21"/>
  <c r="M281" i="21"/>
  <c r="N281" i="21"/>
  <c r="O281" i="21"/>
  <c r="P281" i="21"/>
  <c r="Q281" i="21"/>
  <c r="R281" i="21"/>
  <c r="S281" i="21"/>
  <c r="T281" i="21"/>
  <c r="U281" i="21"/>
  <c r="V281" i="21"/>
  <c r="W281" i="21"/>
  <c r="X281" i="21"/>
  <c r="Y281" i="21"/>
  <c r="B282" i="21"/>
  <c r="C282" i="21"/>
  <c r="D282" i="21"/>
  <c r="E282" i="21"/>
  <c r="F282" i="21"/>
  <c r="G282" i="21"/>
  <c r="H282" i="21"/>
  <c r="I282" i="21"/>
  <c r="J282" i="21"/>
  <c r="K282" i="21"/>
  <c r="L282" i="21"/>
  <c r="M282" i="21"/>
  <c r="N282" i="21"/>
  <c r="O282" i="21"/>
  <c r="P282" i="21"/>
  <c r="Q282" i="21"/>
  <c r="R282" i="21"/>
  <c r="S282" i="21"/>
  <c r="T282" i="21"/>
  <c r="U282" i="21"/>
  <c r="V282" i="21"/>
  <c r="W282" i="21"/>
  <c r="X282" i="21"/>
  <c r="Y282" i="21"/>
  <c r="B283" i="21"/>
  <c r="C283" i="21"/>
  <c r="D283" i="21"/>
  <c r="E283" i="21"/>
  <c r="F283" i="21"/>
  <c r="G283" i="21"/>
  <c r="H283" i="21"/>
  <c r="I283" i="21"/>
  <c r="J283" i="21"/>
  <c r="K283" i="21"/>
  <c r="L283" i="21"/>
  <c r="M283" i="21"/>
  <c r="N283" i="21"/>
  <c r="O283" i="21"/>
  <c r="P283" i="21"/>
  <c r="Q283" i="21"/>
  <c r="R283" i="21"/>
  <c r="S283" i="21"/>
  <c r="T283" i="21"/>
  <c r="U283" i="21"/>
  <c r="V283" i="21"/>
  <c r="W283" i="21"/>
  <c r="X283" i="21"/>
  <c r="Y283" i="21"/>
  <c r="B284" i="21"/>
  <c r="C284" i="21"/>
  <c r="D284" i="21"/>
  <c r="E284" i="21"/>
  <c r="F284" i="21"/>
  <c r="G284" i="21"/>
  <c r="H284" i="21"/>
  <c r="I284" i="21"/>
  <c r="J284" i="21"/>
  <c r="K284" i="21"/>
  <c r="L284" i="21"/>
  <c r="M284" i="21"/>
  <c r="N284" i="21"/>
  <c r="O284" i="21"/>
  <c r="P284" i="21"/>
  <c r="Q284" i="21"/>
  <c r="R284" i="21"/>
  <c r="S284" i="21"/>
  <c r="T284" i="21"/>
  <c r="U284" i="21"/>
  <c r="V284" i="21"/>
  <c r="W284" i="21"/>
  <c r="X284" i="21"/>
  <c r="Y284" i="21"/>
  <c r="B285" i="21"/>
  <c r="C285" i="21"/>
  <c r="D285" i="21"/>
  <c r="E285" i="21"/>
  <c r="F285" i="21"/>
  <c r="G285" i="21"/>
  <c r="H285" i="21"/>
  <c r="I285" i="21"/>
  <c r="J285" i="21"/>
  <c r="K285" i="21"/>
  <c r="L285" i="21"/>
  <c r="M285" i="21"/>
  <c r="N285" i="21"/>
  <c r="O285" i="21"/>
  <c r="P285" i="21"/>
  <c r="Q285" i="21"/>
  <c r="R285" i="21"/>
  <c r="S285" i="21"/>
  <c r="T285" i="21"/>
  <c r="U285" i="21"/>
  <c r="V285" i="21"/>
  <c r="W285" i="21"/>
  <c r="X285" i="21"/>
  <c r="Y285" i="21"/>
  <c r="B286" i="21"/>
  <c r="C286" i="21"/>
  <c r="D286" i="21"/>
  <c r="E286" i="21"/>
  <c r="F286" i="21"/>
  <c r="G286" i="21"/>
  <c r="H286" i="21"/>
  <c r="I286" i="21"/>
  <c r="J286" i="21"/>
  <c r="K286" i="21"/>
  <c r="L286" i="21"/>
  <c r="M286" i="21"/>
  <c r="N286" i="21"/>
  <c r="O286" i="21"/>
  <c r="P286" i="21"/>
  <c r="Q286" i="21"/>
  <c r="R286" i="21"/>
  <c r="S286" i="21"/>
  <c r="T286" i="21"/>
  <c r="U286" i="21"/>
  <c r="V286" i="21"/>
  <c r="W286" i="21"/>
  <c r="X286" i="21"/>
  <c r="Y286" i="21"/>
  <c r="B287" i="21"/>
  <c r="C287" i="21"/>
  <c r="D287" i="21"/>
  <c r="E287" i="21"/>
  <c r="F287" i="21"/>
  <c r="G287" i="21"/>
  <c r="H287" i="21"/>
  <c r="I287" i="21"/>
  <c r="J287" i="21"/>
  <c r="K287" i="21"/>
  <c r="L287" i="21"/>
  <c r="M287" i="21"/>
  <c r="N287" i="21"/>
  <c r="O287" i="21"/>
  <c r="P287" i="21"/>
  <c r="Q287" i="21"/>
  <c r="R287" i="21"/>
  <c r="S287" i="21"/>
  <c r="T287" i="21"/>
  <c r="U287" i="21"/>
  <c r="V287" i="21"/>
  <c r="W287" i="21"/>
  <c r="X287" i="21"/>
  <c r="Y287" i="21"/>
  <c r="B288" i="21"/>
  <c r="C288" i="21"/>
  <c r="D288" i="21"/>
  <c r="E288" i="21"/>
  <c r="F288" i="21"/>
  <c r="G288" i="21"/>
  <c r="H288" i="21"/>
  <c r="I288" i="21"/>
  <c r="J288" i="21"/>
  <c r="K288" i="21"/>
  <c r="L288" i="21"/>
  <c r="M288" i="21"/>
  <c r="N288" i="21"/>
  <c r="O288" i="21"/>
  <c r="P288" i="21"/>
  <c r="Q288" i="21"/>
  <c r="R288" i="21"/>
  <c r="S288" i="21"/>
  <c r="T288" i="21"/>
  <c r="U288" i="21"/>
  <c r="V288" i="21"/>
  <c r="W288" i="21"/>
  <c r="X288" i="21"/>
  <c r="Y288" i="21"/>
  <c r="B289" i="21"/>
  <c r="C289" i="21"/>
  <c r="D289" i="21"/>
  <c r="E289" i="21"/>
  <c r="F289" i="21"/>
  <c r="G289" i="21"/>
  <c r="H289" i="21"/>
  <c r="I289" i="21"/>
  <c r="J289" i="21"/>
  <c r="K289" i="21"/>
  <c r="L289" i="21"/>
  <c r="M289" i="21"/>
  <c r="N289" i="21"/>
  <c r="O289" i="21"/>
  <c r="P289" i="21"/>
  <c r="Q289" i="21"/>
  <c r="R289" i="21"/>
  <c r="S289" i="21"/>
  <c r="T289" i="21"/>
  <c r="U289" i="21"/>
  <c r="V289" i="21"/>
  <c r="W289" i="21"/>
  <c r="X289" i="21"/>
  <c r="Y289" i="21"/>
  <c r="B290" i="21"/>
  <c r="C290" i="21"/>
  <c r="D290" i="21"/>
  <c r="E290" i="21"/>
  <c r="F290" i="21"/>
  <c r="G290" i="21"/>
  <c r="H290" i="21"/>
  <c r="I290" i="21"/>
  <c r="J290" i="21"/>
  <c r="K290" i="21"/>
  <c r="L290" i="21"/>
  <c r="M290" i="21"/>
  <c r="N290" i="21"/>
  <c r="O290" i="21"/>
  <c r="P290" i="21"/>
  <c r="Q290" i="21"/>
  <c r="R290" i="21"/>
  <c r="S290" i="21"/>
  <c r="T290" i="21"/>
  <c r="U290" i="21"/>
  <c r="V290" i="21"/>
  <c r="W290" i="21"/>
  <c r="X290" i="21"/>
  <c r="Y290" i="21"/>
  <c r="B291" i="21"/>
  <c r="C291" i="21"/>
  <c r="D291" i="21"/>
  <c r="E291" i="21"/>
  <c r="F291" i="21"/>
  <c r="G291" i="21"/>
  <c r="H291" i="21"/>
  <c r="I291" i="21"/>
  <c r="J291" i="21"/>
  <c r="K291" i="21"/>
  <c r="L291" i="21"/>
  <c r="M291" i="21"/>
  <c r="N291" i="21"/>
  <c r="O291" i="21"/>
  <c r="P291" i="21"/>
  <c r="Q291" i="21"/>
  <c r="R291" i="21"/>
  <c r="S291" i="21"/>
  <c r="T291" i="21"/>
  <c r="U291" i="21"/>
  <c r="V291" i="21"/>
  <c r="W291" i="21"/>
  <c r="X291" i="21"/>
  <c r="Y291" i="21"/>
  <c r="B292" i="21"/>
  <c r="C292" i="21"/>
  <c r="D292" i="21"/>
  <c r="E292" i="21"/>
  <c r="F292" i="21"/>
  <c r="G292" i="21"/>
  <c r="H292" i="21"/>
  <c r="I292" i="21"/>
  <c r="J292" i="21"/>
  <c r="K292" i="21"/>
  <c r="L292" i="21"/>
  <c r="M292" i="21"/>
  <c r="N292" i="21"/>
  <c r="O292" i="21"/>
  <c r="P292" i="21"/>
  <c r="Q292" i="21"/>
  <c r="R292" i="21"/>
  <c r="S292" i="21"/>
  <c r="T292" i="21"/>
  <c r="U292" i="21"/>
  <c r="V292" i="21"/>
  <c r="W292" i="21"/>
  <c r="X292" i="21"/>
  <c r="Y292" i="21"/>
  <c r="B293" i="21"/>
  <c r="C293" i="21"/>
  <c r="D293" i="21"/>
  <c r="E293" i="21"/>
  <c r="F293" i="21"/>
  <c r="G293" i="21"/>
  <c r="H293" i="21"/>
  <c r="I293" i="21"/>
  <c r="J293" i="21"/>
  <c r="K293" i="21"/>
  <c r="L293" i="21"/>
  <c r="M293" i="21"/>
  <c r="N293" i="21"/>
  <c r="O293" i="21"/>
  <c r="P293" i="21"/>
  <c r="Q293" i="21"/>
  <c r="R293" i="21"/>
  <c r="S293" i="21"/>
  <c r="T293" i="21"/>
  <c r="U293" i="21"/>
  <c r="V293" i="21"/>
  <c r="W293" i="21"/>
  <c r="X293" i="21"/>
  <c r="Y293" i="21"/>
  <c r="B294" i="21"/>
  <c r="C294" i="21"/>
  <c r="D294" i="21"/>
  <c r="E294" i="21"/>
  <c r="F294" i="21"/>
  <c r="G294" i="21"/>
  <c r="H294" i="21"/>
  <c r="I294" i="21"/>
  <c r="J294" i="21"/>
  <c r="K294" i="21"/>
  <c r="L294" i="21"/>
  <c r="M294" i="21"/>
  <c r="N294" i="21"/>
  <c r="O294" i="21"/>
  <c r="P294" i="21"/>
  <c r="Q294" i="21"/>
  <c r="R294" i="21"/>
  <c r="S294" i="21"/>
  <c r="T294" i="21"/>
  <c r="U294" i="21"/>
  <c r="V294" i="21"/>
  <c r="W294" i="21"/>
  <c r="X294" i="21"/>
  <c r="Y294" i="21"/>
  <c r="B295" i="21"/>
  <c r="C295" i="21"/>
  <c r="D295" i="21"/>
  <c r="E295" i="21"/>
  <c r="F295" i="21"/>
  <c r="G295" i="21"/>
  <c r="H295" i="21"/>
  <c r="I295" i="21"/>
  <c r="J295" i="21"/>
  <c r="K295" i="21"/>
  <c r="L295" i="21"/>
  <c r="M295" i="21"/>
  <c r="N295" i="21"/>
  <c r="O295" i="21"/>
  <c r="P295" i="21"/>
  <c r="Q295" i="21"/>
  <c r="R295" i="21"/>
  <c r="S295" i="21"/>
  <c r="T295" i="21"/>
  <c r="U295" i="21"/>
  <c r="V295" i="21"/>
  <c r="W295" i="21"/>
  <c r="X295" i="21"/>
  <c r="Y295" i="21"/>
  <c r="B296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Y296" i="21"/>
  <c r="B297" i="21"/>
  <c r="C297" i="21"/>
  <c r="D297" i="21"/>
  <c r="E297" i="21"/>
  <c r="F297" i="21"/>
  <c r="G297" i="21"/>
  <c r="H297" i="21"/>
  <c r="I297" i="21"/>
  <c r="J297" i="21"/>
  <c r="K297" i="21"/>
  <c r="L297" i="21"/>
  <c r="M297" i="21"/>
  <c r="N297" i="21"/>
  <c r="O297" i="21"/>
  <c r="P297" i="21"/>
  <c r="Q297" i="21"/>
  <c r="R297" i="21"/>
  <c r="S297" i="21"/>
  <c r="T297" i="21"/>
  <c r="U297" i="21"/>
  <c r="V297" i="21"/>
  <c r="W297" i="21"/>
  <c r="X297" i="21"/>
  <c r="Y297" i="21"/>
  <c r="B298" i="21"/>
  <c r="C298" i="21"/>
  <c r="D298" i="21"/>
  <c r="E298" i="21"/>
  <c r="F298" i="21"/>
  <c r="G298" i="21"/>
  <c r="H298" i="21"/>
  <c r="I298" i="21"/>
  <c r="J298" i="21"/>
  <c r="K298" i="21"/>
  <c r="L298" i="21"/>
  <c r="M298" i="21"/>
  <c r="N298" i="21"/>
  <c r="O298" i="21"/>
  <c r="P298" i="21"/>
  <c r="Q298" i="21"/>
  <c r="R298" i="21"/>
  <c r="S298" i="21"/>
  <c r="T298" i="21"/>
  <c r="U298" i="21"/>
  <c r="V298" i="21"/>
  <c r="W298" i="21"/>
  <c r="X298" i="21"/>
  <c r="Y298" i="21"/>
  <c r="B299" i="21"/>
  <c r="C299" i="21"/>
  <c r="D299" i="21"/>
  <c r="E299" i="21"/>
  <c r="F299" i="21"/>
  <c r="G299" i="21"/>
  <c r="H299" i="21"/>
  <c r="I299" i="21"/>
  <c r="J299" i="21"/>
  <c r="K299" i="21"/>
  <c r="L299" i="21"/>
  <c r="M299" i="21"/>
  <c r="N299" i="21"/>
  <c r="O299" i="21"/>
  <c r="P299" i="21"/>
  <c r="Q299" i="21"/>
  <c r="R299" i="21"/>
  <c r="S299" i="21"/>
  <c r="T299" i="21"/>
  <c r="U299" i="21"/>
  <c r="V299" i="21"/>
  <c r="W299" i="21"/>
  <c r="X299" i="21"/>
  <c r="Y299" i="21"/>
  <c r="B300" i="21"/>
  <c r="C300" i="21"/>
  <c r="D300" i="21"/>
  <c r="E300" i="21"/>
  <c r="F300" i="21"/>
  <c r="G300" i="21"/>
  <c r="H300" i="21"/>
  <c r="I300" i="21"/>
  <c r="J300" i="21"/>
  <c r="K300" i="21"/>
  <c r="L300" i="21"/>
  <c r="M300" i="21"/>
  <c r="N300" i="21"/>
  <c r="O300" i="21"/>
  <c r="P300" i="21"/>
  <c r="Q300" i="21"/>
  <c r="R300" i="21"/>
  <c r="S300" i="21"/>
  <c r="T300" i="21"/>
  <c r="U300" i="21"/>
  <c r="V300" i="21"/>
  <c r="W300" i="21"/>
  <c r="X300" i="21"/>
  <c r="Y300" i="21"/>
  <c r="B301" i="21"/>
  <c r="C301" i="21"/>
  <c r="D301" i="21"/>
  <c r="E301" i="21"/>
  <c r="F301" i="21"/>
  <c r="G301" i="21"/>
  <c r="H301" i="21"/>
  <c r="I301" i="21"/>
  <c r="J301" i="21"/>
  <c r="K301" i="21"/>
  <c r="L301" i="21"/>
  <c r="M301" i="21"/>
  <c r="N301" i="21"/>
  <c r="O301" i="21"/>
  <c r="P301" i="21"/>
  <c r="Q301" i="21"/>
  <c r="R301" i="21"/>
  <c r="S301" i="21"/>
  <c r="T301" i="21"/>
  <c r="U301" i="21"/>
  <c r="V301" i="21"/>
  <c r="W301" i="21"/>
  <c r="X301" i="21"/>
  <c r="Y301" i="21"/>
  <c r="B302" i="21"/>
  <c r="C302" i="21"/>
  <c r="D302" i="21"/>
  <c r="E302" i="21"/>
  <c r="F302" i="21"/>
  <c r="G302" i="21"/>
  <c r="H302" i="21"/>
  <c r="I302" i="21"/>
  <c r="J302" i="21"/>
  <c r="K302" i="21"/>
  <c r="L302" i="21"/>
  <c r="M302" i="21"/>
  <c r="N302" i="21"/>
  <c r="O302" i="21"/>
  <c r="P302" i="21"/>
  <c r="Q302" i="21"/>
  <c r="R302" i="21"/>
  <c r="S302" i="21"/>
  <c r="T302" i="21"/>
  <c r="U302" i="21"/>
  <c r="V302" i="21"/>
  <c r="W302" i="21"/>
  <c r="X302" i="21"/>
  <c r="Y302" i="21"/>
  <c r="B303" i="21"/>
  <c r="C303" i="21"/>
  <c r="D303" i="21"/>
  <c r="E303" i="21"/>
  <c r="F303" i="21"/>
  <c r="G303" i="21"/>
  <c r="H303" i="21"/>
  <c r="I303" i="21"/>
  <c r="J303" i="21"/>
  <c r="K303" i="21"/>
  <c r="L303" i="21"/>
  <c r="M303" i="21"/>
  <c r="N303" i="21"/>
  <c r="O303" i="21"/>
  <c r="P303" i="21"/>
  <c r="Q303" i="21"/>
  <c r="R303" i="21"/>
  <c r="S303" i="21"/>
  <c r="T303" i="21"/>
  <c r="U303" i="21"/>
  <c r="V303" i="21"/>
  <c r="W303" i="21"/>
  <c r="X303" i="21"/>
  <c r="Y303" i="21"/>
  <c r="B304" i="21"/>
  <c r="C304" i="21"/>
  <c r="D304" i="21"/>
  <c r="E304" i="21"/>
  <c r="F304" i="21"/>
  <c r="G304" i="21"/>
  <c r="H304" i="21"/>
  <c r="I304" i="21"/>
  <c r="J304" i="21"/>
  <c r="K304" i="21"/>
  <c r="L304" i="21"/>
  <c r="M304" i="21"/>
  <c r="N304" i="21"/>
  <c r="O304" i="21"/>
  <c r="P304" i="21"/>
  <c r="Q304" i="21"/>
  <c r="R304" i="21"/>
  <c r="S304" i="21"/>
  <c r="T304" i="21"/>
  <c r="U304" i="21"/>
  <c r="V304" i="21"/>
  <c r="W304" i="21"/>
  <c r="X304" i="21"/>
  <c r="Y304" i="21"/>
  <c r="B305" i="21"/>
  <c r="C305" i="21"/>
  <c r="D305" i="21"/>
  <c r="E305" i="21"/>
  <c r="F305" i="21"/>
  <c r="G305" i="21"/>
  <c r="H305" i="21"/>
  <c r="I305" i="21"/>
  <c r="J305" i="21"/>
  <c r="K305" i="21"/>
  <c r="L305" i="21"/>
  <c r="M305" i="21"/>
  <c r="N305" i="21"/>
  <c r="O305" i="21"/>
  <c r="P305" i="21"/>
  <c r="Q305" i="21"/>
  <c r="R305" i="21"/>
  <c r="S305" i="21"/>
  <c r="T305" i="21"/>
  <c r="U305" i="21"/>
  <c r="V305" i="21"/>
  <c r="W305" i="21"/>
  <c r="X305" i="21"/>
  <c r="Y305" i="21"/>
  <c r="B306" i="21"/>
  <c r="C306" i="21"/>
  <c r="D306" i="21"/>
  <c r="E306" i="21"/>
  <c r="F306" i="21"/>
  <c r="G306" i="21"/>
  <c r="H306" i="21"/>
  <c r="I306" i="21"/>
  <c r="J306" i="21"/>
  <c r="K306" i="21"/>
  <c r="L306" i="21"/>
  <c r="M306" i="21"/>
  <c r="N306" i="21"/>
  <c r="O306" i="21"/>
  <c r="P306" i="21"/>
  <c r="Q306" i="21"/>
  <c r="R306" i="21"/>
  <c r="S306" i="21"/>
  <c r="T306" i="21"/>
  <c r="U306" i="21"/>
  <c r="V306" i="21"/>
  <c r="W306" i="21"/>
  <c r="X306" i="21"/>
  <c r="Y306" i="21"/>
  <c r="B307" i="21"/>
  <c r="C307" i="21"/>
  <c r="D307" i="21"/>
  <c r="E307" i="21"/>
  <c r="F307" i="21"/>
  <c r="G307" i="21"/>
  <c r="H307" i="21"/>
  <c r="I307" i="21"/>
  <c r="J307" i="21"/>
  <c r="K307" i="21"/>
  <c r="L307" i="21"/>
  <c r="M307" i="21"/>
  <c r="N307" i="21"/>
  <c r="O307" i="21"/>
  <c r="P307" i="21"/>
  <c r="Q307" i="21"/>
  <c r="R307" i="21"/>
  <c r="S307" i="21"/>
  <c r="T307" i="21"/>
  <c r="U307" i="21"/>
  <c r="V307" i="21"/>
  <c r="W307" i="21"/>
  <c r="X307" i="21"/>
  <c r="Y307" i="21"/>
  <c r="B308" i="21"/>
  <c r="C308" i="21"/>
  <c r="D308" i="21"/>
  <c r="E308" i="21"/>
  <c r="F308" i="21"/>
  <c r="G308" i="21"/>
  <c r="H308" i="21"/>
  <c r="I308" i="21"/>
  <c r="J308" i="21"/>
  <c r="K308" i="21"/>
  <c r="L308" i="21"/>
  <c r="M308" i="21"/>
  <c r="N308" i="21"/>
  <c r="O308" i="21"/>
  <c r="P308" i="21"/>
  <c r="Q308" i="21"/>
  <c r="R308" i="21"/>
  <c r="S308" i="21"/>
  <c r="T308" i="21"/>
  <c r="U308" i="21"/>
  <c r="V308" i="21"/>
  <c r="W308" i="21"/>
  <c r="X308" i="21"/>
  <c r="Y308" i="21"/>
  <c r="B309" i="21"/>
  <c r="C309" i="21"/>
  <c r="D309" i="21"/>
  <c r="E309" i="21"/>
  <c r="F309" i="21"/>
  <c r="G309" i="21"/>
  <c r="H309" i="21"/>
  <c r="I309" i="21"/>
  <c r="J309" i="21"/>
  <c r="K309" i="21"/>
  <c r="L309" i="21"/>
  <c r="M309" i="21"/>
  <c r="N309" i="21"/>
  <c r="O309" i="21"/>
  <c r="P309" i="21"/>
  <c r="Q309" i="21"/>
  <c r="R309" i="21"/>
  <c r="S309" i="21"/>
  <c r="T309" i="21"/>
  <c r="U309" i="21"/>
  <c r="V309" i="21"/>
  <c r="W309" i="21"/>
  <c r="X309" i="21"/>
  <c r="Y309" i="21"/>
  <c r="B310" i="21"/>
  <c r="C310" i="21"/>
  <c r="D310" i="21"/>
  <c r="E310" i="21"/>
  <c r="F310" i="21"/>
  <c r="G310" i="21"/>
  <c r="H310" i="21"/>
  <c r="I310" i="21"/>
  <c r="J310" i="21"/>
  <c r="K310" i="21"/>
  <c r="L310" i="21"/>
  <c r="M310" i="21"/>
  <c r="N310" i="21"/>
  <c r="O310" i="21"/>
  <c r="P310" i="21"/>
  <c r="Q310" i="21"/>
  <c r="R310" i="21"/>
  <c r="S310" i="21"/>
  <c r="T310" i="21"/>
  <c r="U310" i="21"/>
  <c r="V310" i="21"/>
  <c r="W310" i="21"/>
  <c r="X310" i="21"/>
  <c r="Y310" i="21"/>
  <c r="B311" i="21"/>
  <c r="C311" i="21"/>
  <c r="D311" i="21"/>
  <c r="E311" i="21"/>
  <c r="F311" i="21"/>
  <c r="G311" i="21"/>
  <c r="H311" i="21"/>
  <c r="I311" i="21"/>
  <c r="J311" i="21"/>
  <c r="K311" i="21"/>
  <c r="L311" i="21"/>
  <c r="M311" i="21"/>
  <c r="N311" i="21"/>
  <c r="O311" i="21"/>
  <c r="P311" i="21"/>
  <c r="Q311" i="21"/>
  <c r="R311" i="21"/>
  <c r="S311" i="21"/>
  <c r="T311" i="21"/>
  <c r="U311" i="21"/>
  <c r="V311" i="21"/>
  <c r="W311" i="21"/>
  <c r="X311" i="21"/>
  <c r="Y311" i="21"/>
  <c r="B312" i="21"/>
  <c r="C312" i="21"/>
  <c r="D312" i="21"/>
  <c r="E312" i="21"/>
  <c r="F312" i="21"/>
  <c r="G312" i="21"/>
  <c r="H312" i="21"/>
  <c r="I312" i="21"/>
  <c r="J312" i="21"/>
  <c r="K312" i="21"/>
  <c r="L312" i="21"/>
  <c r="M312" i="21"/>
  <c r="N312" i="21"/>
  <c r="O312" i="21"/>
  <c r="P312" i="21"/>
  <c r="Q312" i="21"/>
  <c r="R312" i="21"/>
  <c r="S312" i="21"/>
  <c r="T312" i="21"/>
  <c r="U312" i="21"/>
  <c r="V312" i="21"/>
  <c r="W312" i="21"/>
  <c r="X312" i="21"/>
  <c r="Y312" i="21"/>
  <c r="B313" i="21"/>
  <c r="C313" i="21"/>
  <c r="D313" i="21"/>
  <c r="E313" i="21"/>
  <c r="F313" i="21"/>
  <c r="G313" i="21"/>
  <c r="H313" i="21"/>
  <c r="I313" i="21"/>
  <c r="J313" i="21"/>
  <c r="K313" i="21"/>
  <c r="L313" i="21"/>
  <c r="M313" i="21"/>
  <c r="N313" i="21"/>
  <c r="O313" i="21"/>
  <c r="P313" i="21"/>
  <c r="Q313" i="21"/>
  <c r="R313" i="21"/>
  <c r="S313" i="21"/>
  <c r="T313" i="21"/>
  <c r="U313" i="21"/>
  <c r="V313" i="21"/>
  <c r="W313" i="21"/>
  <c r="X313" i="21"/>
  <c r="Y313" i="21"/>
  <c r="B314" i="21"/>
  <c r="C314" i="21"/>
  <c r="D314" i="21"/>
  <c r="E314" i="21"/>
  <c r="F314" i="21"/>
  <c r="G314" i="21"/>
  <c r="H314" i="21"/>
  <c r="I314" i="21"/>
  <c r="J314" i="21"/>
  <c r="K314" i="21"/>
  <c r="L314" i="21"/>
  <c r="M314" i="21"/>
  <c r="N314" i="21"/>
  <c r="O314" i="21"/>
  <c r="P314" i="21"/>
  <c r="Q314" i="21"/>
  <c r="R314" i="21"/>
  <c r="S314" i="21"/>
  <c r="T314" i="21"/>
  <c r="U314" i="21"/>
  <c r="V314" i="21"/>
  <c r="W314" i="21"/>
  <c r="X314" i="21"/>
  <c r="Y314" i="21"/>
  <c r="B315" i="21"/>
  <c r="C315" i="21"/>
  <c r="D315" i="21"/>
  <c r="E315" i="21"/>
  <c r="F315" i="21"/>
  <c r="G315" i="21"/>
  <c r="H315" i="21"/>
  <c r="I315" i="21"/>
  <c r="J315" i="21"/>
  <c r="K315" i="21"/>
  <c r="L315" i="21"/>
  <c r="M315" i="21"/>
  <c r="N315" i="21"/>
  <c r="O315" i="21"/>
  <c r="P315" i="21"/>
  <c r="Q315" i="21"/>
  <c r="R315" i="21"/>
  <c r="S315" i="21"/>
  <c r="T315" i="21"/>
  <c r="U315" i="21"/>
  <c r="V315" i="21"/>
  <c r="W315" i="21"/>
  <c r="X315" i="21"/>
  <c r="Y315" i="21"/>
  <c r="B316" i="21"/>
  <c r="C316" i="21"/>
  <c r="D316" i="21"/>
  <c r="E316" i="21"/>
  <c r="F316" i="21"/>
  <c r="G316" i="21"/>
  <c r="H316" i="21"/>
  <c r="I316" i="21"/>
  <c r="J316" i="21"/>
  <c r="K316" i="21"/>
  <c r="L316" i="21"/>
  <c r="M316" i="21"/>
  <c r="N316" i="21"/>
  <c r="O316" i="21"/>
  <c r="P316" i="21"/>
  <c r="Q316" i="21"/>
  <c r="R316" i="21"/>
  <c r="S316" i="21"/>
  <c r="T316" i="21"/>
  <c r="U316" i="21"/>
  <c r="V316" i="21"/>
  <c r="W316" i="21"/>
  <c r="X316" i="21"/>
  <c r="Y316" i="21"/>
  <c r="B317" i="21"/>
  <c r="C317" i="21"/>
  <c r="D317" i="21"/>
  <c r="E317" i="21"/>
  <c r="F317" i="21"/>
  <c r="G317" i="21"/>
  <c r="H317" i="21"/>
  <c r="I317" i="21"/>
  <c r="J317" i="21"/>
  <c r="K317" i="21"/>
  <c r="L317" i="21"/>
  <c r="M317" i="21"/>
  <c r="N317" i="21"/>
  <c r="O317" i="21"/>
  <c r="P317" i="21"/>
  <c r="Q317" i="21"/>
  <c r="R317" i="21"/>
  <c r="S317" i="21"/>
  <c r="T317" i="21"/>
  <c r="U317" i="21"/>
  <c r="V317" i="21"/>
  <c r="W317" i="21"/>
  <c r="X317" i="21"/>
  <c r="Y317" i="21"/>
  <c r="B318" i="21"/>
  <c r="C318" i="21"/>
  <c r="D318" i="21"/>
  <c r="E318" i="21"/>
  <c r="F318" i="21"/>
  <c r="G318" i="21"/>
  <c r="H318" i="21"/>
  <c r="I318" i="21"/>
  <c r="J318" i="21"/>
  <c r="K318" i="21"/>
  <c r="L318" i="21"/>
  <c r="M318" i="21"/>
  <c r="N318" i="21"/>
  <c r="O318" i="21"/>
  <c r="P318" i="21"/>
  <c r="Q318" i="21"/>
  <c r="R318" i="21"/>
  <c r="S318" i="21"/>
  <c r="T318" i="21"/>
  <c r="U318" i="21"/>
  <c r="V318" i="21"/>
  <c r="W318" i="21"/>
  <c r="X318" i="21"/>
  <c r="Y318" i="21"/>
  <c r="B319" i="21"/>
  <c r="C319" i="21"/>
  <c r="D319" i="21"/>
  <c r="E319" i="21"/>
  <c r="F319" i="21"/>
  <c r="G319" i="21"/>
  <c r="H319" i="21"/>
  <c r="I319" i="21"/>
  <c r="J319" i="21"/>
  <c r="K319" i="21"/>
  <c r="L319" i="21"/>
  <c r="M319" i="21"/>
  <c r="N319" i="21"/>
  <c r="O319" i="21"/>
  <c r="P319" i="21"/>
  <c r="Q319" i="21"/>
  <c r="R319" i="21"/>
  <c r="S319" i="21"/>
  <c r="T319" i="21"/>
  <c r="U319" i="21"/>
  <c r="V319" i="21"/>
  <c r="W319" i="21"/>
  <c r="X319" i="21"/>
  <c r="Y319" i="21"/>
  <c r="B320" i="21"/>
  <c r="C320" i="21"/>
  <c r="D320" i="21"/>
  <c r="E320" i="21"/>
  <c r="F320" i="21"/>
  <c r="G320" i="21"/>
  <c r="H320" i="21"/>
  <c r="I320" i="21"/>
  <c r="J320" i="21"/>
  <c r="K320" i="21"/>
  <c r="L320" i="21"/>
  <c r="M320" i="21"/>
  <c r="N320" i="21"/>
  <c r="O320" i="21"/>
  <c r="P320" i="21"/>
  <c r="Q320" i="21"/>
  <c r="R320" i="21"/>
  <c r="S320" i="21"/>
  <c r="T320" i="21"/>
  <c r="U320" i="21"/>
  <c r="V320" i="21"/>
  <c r="W320" i="21"/>
  <c r="X320" i="21"/>
  <c r="Y320" i="21"/>
  <c r="B321" i="21"/>
  <c r="C321" i="21"/>
  <c r="D321" i="21"/>
  <c r="E321" i="21"/>
  <c r="F321" i="21"/>
  <c r="G321" i="21"/>
  <c r="H321" i="21"/>
  <c r="I321" i="21"/>
  <c r="J321" i="21"/>
  <c r="K321" i="21"/>
  <c r="L321" i="21"/>
  <c r="M321" i="21"/>
  <c r="N321" i="21"/>
  <c r="O321" i="21"/>
  <c r="P321" i="21"/>
  <c r="Q321" i="21"/>
  <c r="R321" i="21"/>
  <c r="S321" i="21"/>
  <c r="T321" i="21"/>
  <c r="U321" i="21"/>
  <c r="V321" i="21"/>
  <c r="W321" i="21"/>
  <c r="X321" i="21"/>
  <c r="Y321" i="21"/>
  <c r="B322" i="21"/>
  <c r="C322" i="21"/>
  <c r="D322" i="21"/>
  <c r="E322" i="21"/>
  <c r="F322" i="21"/>
  <c r="G322" i="21"/>
  <c r="H322" i="21"/>
  <c r="I322" i="21"/>
  <c r="J322" i="21"/>
  <c r="K322" i="21"/>
  <c r="L322" i="21"/>
  <c r="M322" i="21"/>
  <c r="N322" i="21"/>
  <c r="O322" i="21"/>
  <c r="P322" i="21"/>
  <c r="Q322" i="21"/>
  <c r="R322" i="21"/>
  <c r="S322" i="21"/>
  <c r="T322" i="21"/>
  <c r="U322" i="21"/>
  <c r="V322" i="21"/>
  <c r="W322" i="21"/>
  <c r="X322" i="21"/>
  <c r="Y322" i="21"/>
  <c r="B323" i="21"/>
  <c r="C323" i="21"/>
  <c r="D323" i="21"/>
  <c r="E323" i="21"/>
  <c r="F323" i="21"/>
  <c r="G323" i="21"/>
  <c r="H323" i="21"/>
  <c r="I323" i="21"/>
  <c r="J323" i="21"/>
  <c r="K323" i="21"/>
  <c r="L323" i="21"/>
  <c r="M323" i="21"/>
  <c r="N323" i="21"/>
  <c r="O323" i="21"/>
  <c r="P323" i="21"/>
  <c r="Q323" i="21"/>
  <c r="R323" i="21"/>
  <c r="S323" i="21"/>
  <c r="T323" i="21"/>
  <c r="U323" i="21"/>
  <c r="V323" i="21"/>
  <c r="W323" i="21"/>
  <c r="X323" i="21"/>
  <c r="Y323" i="21"/>
  <c r="B324" i="21"/>
  <c r="C324" i="21"/>
  <c r="D324" i="21"/>
  <c r="E324" i="21"/>
  <c r="F324" i="21"/>
  <c r="G324" i="21"/>
  <c r="H324" i="21"/>
  <c r="I324" i="21"/>
  <c r="J324" i="21"/>
  <c r="K324" i="21"/>
  <c r="L324" i="21"/>
  <c r="M324" i="21"/>
  <c r="N324" i="21"/>
  <c r="O324" i="21"/>
  <c r="P324" i="21"/>
  <c r="Q324" i="21"/>
  <c r="R324" i="21"/>
  <c r="S324" i="21"/>
  <c r="T324" i="21"/>
  <c r="U324" i="21"/>
  <c r="V324" i="21"/>
  <c r="W324" i="21"/>
  <c r="X324" i="21"/>
  <c r="Y324" i="21"/>
  <c r="B325" i="21"/>
  <c r="C325" i="21"/>
  <c r="D325" i="21"/>
  <c r="E325" i="21"/>
  <c r="F325" i="21"/>
  <c r="G325" i="21"/>
  <c r="H325" i="21"/>
  <c r="I325" i="21"/>
  <c r="J325" i="21"/>
  <c r="K325" i="21"/>
  <c r="L325" i="21"/>
  <c r="M325" i="21"/>
  <c r="N325" i="21"/>
  <c r="O325" i="21"/>
  <c r="P325" i="21"/>
  <c r="Q325" i="21"/>
  <c r="R325" i="21"/>
  <c r="S325" i="21"/>
  <c r="T325" i="21"/>
  <c r="U325" i="21"/>
  <c r="V325" i="21"/>
  <c r="W325" i="21"/>
  <c r="X325" i="21"/>
  <c r="Y325" i="21"/>
  <c r="B326" i="21"/>
  <c r="C326" i="21"/>
  <c r="D326" i="21"/>
  <c r="E326" i="21"/>
  <c r="F326" i="21"/>
  <c r="G326" i="21"/>
  <c r="H326" i="21"/>
  <c r="I326" i="21"/>
  <c r="J326" i="21"/>
  <c r="K326" i="21"/>
  <c r="L326" i="21"/>
  <c r="M326" i="21"/>
  <c r="N326" i="21"/>
  <c r="O326" i="21"/>
  <c r="P326" i="21"/>
  <c r="Q326" i="21"/>
  <c r="R326" i="21"/>
  <c r="S326" i="21"/>
  <c r="T326" i="21"/>
  <c r="U326" i="21"/>
  <c r="V326" i="21"/>
  <c r="W326" i="21"/>
  <c r="X326" i="21"/>
  <c r="Y326" i="21"/>
  <c r="B327" i="21"/>
  <c r="C327" i="21"/>
  <c r="D327" i="21"/>
  <c r="E327" i="21"/>
  <c r="F327" i="21"/>
  <c r="G327" i="21"/>
  <c r="H327" i="21"/>
  <c r="I327" i="21"/>
  <c r="J327" i="21"/>
  <c r="K327" i="21"/>
  <c r="L327" i="21"/>
  <c r="M327" i="21"/>
  <c r="N327" i="21"/>
  <c r="O327" i="21"/>
  <c r="P327" i="21"/>
  <c r="Q327" i="21"/>
  <c r="R327" i="21"/>
  <c r="S327" i="21"/>
  <c r="T327" i="21"/>
  <c r="U327" i="21"/>
  <c r="V327" i="21"/>
  <c r="W327" i="21"/>
  <c r="X327" i="21"/>
  <c r="Y327" i="21"/>
  <c r="B328" i="21"/>
  <c r="C328" i="21"/>
  <c r="D328" i="21"/>
  <c r="E328" i="21"/>
  <c r="F328" i="21"/>
  <c r="G328" i="21"/>
  <c r="H328" i="21"/>
  <c r="I328" i="21"/>
  <c r="J328" i="21"/>
  <c r="K328" i="21"/>
  <c r="L328" i="21"/>
  <c r="M328" i="21"/>
  <c r="N328" i="21"/>
  <c r="O328" i="21"/>
  <c r="P328" i="21"/>
  <c r="Q328" i="21"/>
  <c r="R328" i="21"/>
  <c r="S328" i="21"/>
  <c r="T328" i="21"/>
  <c r="U328" i="21"/>
  <c r="V328" i="21"/>
  <c r="W328" i="21"/>
  <c r="X328" i="21"/>
  <c r="Y328" i="21"/>
  <c r="B329" i="21"/>
  <c r="C329" i="21"/>
  <c r="D329" i="21"/>
  <c r="E329" i="21"/>
  <c r="F329" i="21"/>
  <c r="G329" i="21"/>
  <c r="H329" i="21"/>
  <c r="I329" i="21"/>
  <c r="J329" i="21"/>
  <c r="K329" i="21"/>
  <c r="L329" i="21"/>
  <c r="M329" i="21"/>
  <c r="N329" i="21"/>
  <c r="O329" i="21"/>
  <c r="P329" i="21"/>
  <c r="Q329" i="21"/>
  <c r="R329" i="21"/>
  <c r="S329" i="21"/>
  <c r="T329" i="21"/>
  <c r="U329" i="21"/>
  <c r="V329" i="21"/>
  <c r="W329" i="21"/>
  <c r="X329" i="21"/>
  <c r="Y329" i="21"/>
  <c r="B330" i="21"/>
  <c r="C330" i="21"/>
  <c r="D330" i="21"/>
  <c r="E330" i="21"/>
  <c r="F330" i="21"/>
  <c r="G330" i="21"/>
  <c r="H330" i="21"/>
  <c r="I330" i="21"/>
  <c r="J330" i="21"/>
  <c r="K330" i="21"/>
  <c r="L330" i="21"/>
  <c r="M330" i="21"/>
  <c r="N330" i="21"/>
  <c r="O330" i="21"/>
  <c r="P330" i="21"/>
  <c r="Q330" i="21"/>
  <c r="R330" i="21"/>
  <c r="S330" i="21"/>
  <c r="T330" i="21"/>
  <c r="U330" i="21"/>
  <c r="V330" i="21"/>
  <c r="W330" i="21"/>
  <c r="X330" i="21"/>
  <c r="Y330" i="21"/>
  <c r="B331" i="21"/>
  <c r="C331" i="21"/>
  <c r="D331" i="21"/>
  <c r="E331" i="21"/>
  <c r="F331" i="21"/>
  <c r="G331" i="21"/>
  <c r="H331" i="21"/>
  <c r="I331" i="21"/>
  <c r="J331" i="21"/>
  <c r="K331" i="21"/>
  <c r="L331" i="21"/>
  <c r="M331" i="21"/>
  <c r="N331" i="21"/>
  <c r="O331" i="21"/>
  <c r="P331" i="21"/>
  <c r="Q331" i="21"/>
  <c r="R331" i="21"/>
  <c r="S331" i="21"/>
  <c r="T331" i="21"/>
  <c r="U331" i="21"/>
  <c r="V331" i="21"/>
  <c r="W331" i="21"/>
  <c r="X331" i="21"/>
  <c r="Y331" i="21"/>
  <c r="B332" i="21"/>
  <c r="C332" i="21"/>
  <c r="D332" i="21"/>
  <c r="E332" i="21"/>
  <c r="F332" i="21"/>
  <c r="G332" i="21"/>
  <c r="H332" i="21"/>
  <c r="I332" i="21"/>
  <c r="J332" i="21"/>
  <c r="K332" i="21"/>
  <c r="L332" i="21"/>
  <c r="M332" i="21"/>
  <c r="N332" i="21"/>
  <c r="O332" i="21"/>
  <c r="P332" i="21"/>
  <c r="Q332" i="21"/>
  <c r="R332" i="21"/>
  <c r="S332" i="21"/>
  <c r="T332" i="21"/>
  <c r="U332" i="21"/>
  <c r="V332" i="21"/>
  <c r="W332" i="21"/>
  <c r="X332" i="21"/>
  <c r="Y332" i="21"/>
  <c r="B333" i="21"/>
  <c r="C333" i="21"/>
  <c r="D333" i="21"/>
  <c r="E333" i="21"/>
  <c r="F333" i="21"/>
  <c r="G333" i="21"/>
  <c r="H333" i="21"/>
  <c r="I333" i="21"/>
  <c r="J333" i="21"/>
  <c r="K333" i="21"/>
  <c r="L333" i="21"/>
  <c r="M333" i="21"/>
  <c r="N333" i="21"/>
  <c r="O333" i="21"/>
  <c r="P333" i="21"/>
  <c r="Q333" i="21"/>
  <c r="R333" i="21"/>
  <c r="S333" i="21"/>
  <c r="T333" i="21"/>
  <c r="U333" i="21"/>
  <c r="V333" i="21"/>
  <c r="W333" i="21"/>
  <c r="X333" i="21"/>
  <c r="Y333" i="21"/>
  <c r="B334" i="21"/>
  <c r="C334" i="21"/>
  <c r="D334" i="21"/>
  <c r="E334" i="21"/>
  <c r="F334" i="21"/>
  <c r="G334" i="21"/>
  <c r="H334" i="21"/>
  <c r="I334" i="21"/>
  <c r="J334" i="21"/>
  <c r="K334" i="21"/>
  <c r="L334" i="21"/>
  <c r="M334" i="21"/>
  <c r="N334" i="21"/>
  <c r="O334" i="21"/>
  <c r="P334" i="21"/>
  <c r="Q334" i="21"/>
  <c r="R334" i="21"/>
  <c r="S334" i="21"/>
  <c r="T334" i="21"/>
  <c r="U334" i="21"/>
  <c r="V334" i="21"/>
  <c r="W334" i="21"/>
  <c r="X334" i="21"/>
  <c r="Y334" i="21"/>
  <c r="B335" i="21"/>
  <c r="C335" i="21"/>
  <c r="D335" i="21"/>
  <c r="E335" i="21"/>
  <c r="F335" i="21"/>
  <c r="G335" i="21"/>
  <c r="H335" i="21"/>
  <c r="I335" i="21"/>
  <c r="J335" i="21"/>
  <c r="K335" i="21"/>
  <c r="L335" i="21"/>
  <c r="M335" i="21"/>
  <c r="N335" i="21"/>
  <c r="O335" i="21"/>
  <c r="P335" i="21"/>
  <c r="Q335" i="21"/>
  <c r="R335" i="21"/>
  <c r="S335" i="21"/>
  <c r="T335" i="21"/>
  <c r="U335" i="21"/>
  <c r="V335" i="21"/>
  <c r="W335" i="21"/>
  <c r="X335" i="21"/>
  <c r="Y335" i="21"/>
  <c r="B336" i="21"/>
  <c r="C336" i="21"/>
  <c r="D336" i="21"/>
  <c r="E336" i="21"/>
  <c r="F336" i="21"/>
  <c r="G336" i="21"/>
  <c r="H336" i="21"/>
  <c r="I336" i="21"/>
  <c r="J336" i="21"/>
  <c r="K336" i="21"/>
  <c r="L336" i="21"/>
  <c r="M336" i="21"/>
  <c r="N336" i="21"/>
  <c r="O336" i="21"/>
  <c r="P336" i="21"/>
  <c r="Q336" i="21"/>
  <c r="R336" i="21"/>
  <c r="S336" i="21"/>
  <c r="T336" i="21"/>
  <c r="U336" i="21"/>
  <c r="V336" i="21"/>
  <c r="W336" i="21"/>
  <c r="X336" i="21"/>
  <c r="Y336" i="21"/>
  <c r="B337" i="21"/>
  <c r="C337" i="21"/>
  <c r="D337" i="21"/>
  <c r="E337" i="21"/>
  <c r="F337" i="21"/>
  <c r="G337" i="21"/>
  <c r="H337" i="21"/>
  <c r="I337" i="21"/>
  <c r="J337" i="21"/>
  <c r="K337" i="21"/>
  <c r="L337" i="21"/>
  <c r="M337" i="21"/>
  <c r="N337" i="21"/>
  <c r="O337" i="21"/>
  <c r="P337" i="21"/>
  <c r="Q337" i="21"/>
  <c r="R337" i="21"/>
  <c r="S337" i="21"/>
  <c r="T337" i="21"/>
  <c r="U337" i="21"/>
  <c r="V337" i="21"/>
  <c r="W337" i="21"/>
  <c r="X337" i="21"/>
  <c r="Y337" i="21"/>
  <c r="B338" i="21"/>
  <c r="C338" i="21"/>
  <c r="D338" i="21"/>
  <c r="E338" i="21"/>
  <c r="F338" i="21"/>
  <c r="G338" i="21"/>
  <c r="H338" i="21"/>
  <c r="I338" i="21"/>
  <c r="J338" i="21"/>
  <c r="K338" i="21"/>
  <c r="L338" i="21"/>
  <c r="M338" i="21"/>
  <c r="N338" i="21"/>
  <c r="O338" i="21"/>
  <c r="P338" i="21"/>
  <c r="Q338" i="21"/>
  <c r="R338" i="21"/>
  <c r="S338" i="21"/>
  <c r="T338" i="21"/>
  <c r="U338" i="21"/>
  <c r="V338" i="21"/>
  <c r="W338" i="21"/>
  <c r="X338" i="21"/>
  <c r="Y338" i="21"/>
  <c r="B339" i="21"/>
  <c r="C339" i="21"/>
  <c r="D339" i="21"/>
  <c r="E339" i="21"/>
  <c r="F339" i="21"/>
  <c r="G339" i="21"/>
  <c r="H339" i="21"/>
  <c r="I339" i="21"/>
  <c r="J339" i="21"/>
  <c r="K339" i="21"/>
  <c r="L339" i="21"/>
  <c r="M339" i="21"/>
  <c r="N339" i="21"/>
  <c r="O339" i="21"/>
  <c r="P339" i="21"/>
  <c r="Q339" i="21"/>
  <c r="R339" i="21"/>
  <c r="S339" i="21"/>
  <c r="T339" i="21"/>
  <c r="U339" i="21"/>
  <c r="V339" i="21"/>
  <c r="W339" i="21"/>
  <c r="X339" i="21"/>
  <c r="Y339" i="21"/>
  <c r="B340" i="21"/>
  <c r="C340" i="21"/>
  <c r="D340" i="21"/>
  <c r="E340" i="21"/>
  <c r="F340" i="21"/>
  <c r="G340" i="21"/>
  <c r="H340" i="21"/>
  <c r="I340" i="21"/>
  <c r="J340" i="21"/>
  <c r="K340" i="21"/>
  <c r="L340" i="21"/>
  <c r="M340" i="21"/>
  <c r="N340" i="21"/>
  <c r="O340" i="21"/>
  <c r="P340" i="21"/>
  <c r="Q340" i="21"/>
  <c r="R340" i="21"/>
  <c r="S340" i="21"/>
  <c r="T340" i="21"/>
  <c r="U340" i="21"/>
  <c r="V340" i="21"/>
  <c r="W340" i="21"/>
  <c r="X340" i="21"/>
  <c r="Y340" i="21"/>
  <c r="B341" i="21"/>
  <c r="C341" i="21"/>
  <c r="D341" i="21"/>
  <c r="E341" i="21"/>
  <c r="F341" i="21"/>
  <c r="G341" i="21"/>
  <c r="H341" i="21"/>
  <c r="I341" i="21"/>
  <c r="J341" i="21"/>
  <c r="K341" i="21"/>
  <c r="L341" i="21"/>
  <c r="M341" i="21"/>
  <c r="N341" i="21"/>
  <c r="O341" i="21"/>
  <c r="P341" i="21"/>
  <c r="Q341" i="21"/>
  <c r="R341" i="21"/>
  <c r="S341" i="21"/>
  <c r="T341" i="21"/>
  <c r="U341" i="21"/>
  <c r="V341" i="21"/>
  <c r="W341" i="21"/>
  <c r="X341" i="21"/>
  <c r="Y341" i="21"/>
  <c r="B342" i="21"/>
  <c r="C342" i="21"/>
  <c r="D342" i="21"/>
  <c r="E342" i="21"/>
  <c r="F342" i="21"/>
  <c r="G342" i="21"/>
  <c r="H342" i="21"/>
  <c r="I342" i="21"/>
  <c r="J342" i="21"/>
  <c r="K342" i="21"/>
  <c r="L342" i="21"/>
  <c r="M342" i="21"/>
  <c r="N342" i="21"/>
  <c r="O342" i="21"/>
  <c r="P342" i="21"/>
  <c r="Q342" i="21"/>
  <c r="R342" i="21"/>
  <c r="S342" i="21"/>
  <c r="T342" i="21"/>
  <c r="U342" i="21"/>
  <c r="V342" i="21"/>
  <c r="W342" i="21"/>
  <c r="X342" i="21"/>
  <c r="Y342" i="21"/>
  <c r="B343" i="21"/>
  <c r="C343" i="21"/>
  <c r="D343" i="21"/>
  <c r="E343" i="21"/>
  <c r="F343" i="21"/>
  <c r="G343" i="21"/>
  <c r="H343" i="21"/>
  <c r="I343" i="21"/>
  <c r="J343" i="21"/>
  <c r="K343" i="21"/>
  <c r="L343" i="21"/>
  <c r="M343" i="21"/>
  <c r="N343" i="21"/>
  <c r="O343" i="21"/>
  <c r="P343" i="21"/>
  <c r="Q343" i="21"/>
  <c r="R343" i="21"/>
  <c r="S343" i="21"/>
  <c r="T343" i="21"/>
  <c r="U343" i="21"/>
  <c r="V343" i="21"/>
  <c r="W343" i="21"/>
  <c r="X343" i="21"/>
  <c r="Y343" i="21"/>
  <c r="B344" i="21"/>
  <c r="C344" i="21"/>
  <c r="D344" i="21"/>
  <c r="E344" i="21"/>
  <c r="F344" i="21"/>
  <c r="G344" i="21"/>
  <c r="H344" i="21"/>
  <c r="I344" i="21"/>
  <c r="J344" i="21"/>
  <c r="K344" i="21"/>
  <c r="L344" i="21"/>
  <c r="M344" i="21"/>
  <c r="N344" i="21"/>
  <c r="O344" i="21"/>
  <c r="P344" i="21"/>
  <c r="Q344" i="21"/>
  <c r="R344" i="21"/>
  <c r="S344" i="21"/>
  <c r="T344" i="21"/>
  <c r="U344" i="21"/>
  <c r="V344" i="21"/>
  <c r="W344" i="21"/>
  <c r="X344" i="21"/>
  <c r="Y344" i="21"/>
  <c r="B345" i="21"/>
  <c r="C345" i="21"/>
  <c r="D345" i="21"/>
  <c r="E345" i="21"/>
  <c r="F345" i="21"/>
  <c r="G345" i="21"/>
  <c r="H345" i="21"/>
  <c r="I345" i="21"/>
  <c r="J345" i="21"/>
  <c r="K345" i="21"/>
  <c r="L345" i="21"/>
  <c r="M345" i="21"/>
  <c r="N345" i="21"/>
  <c r="O345" i="21"/>
  <c r="P345" i="21"/>
  <c r="Q345" i="21"/>
  <c r="R345" i="21"/>
  <c r="S345" i="21"/>
  <c r="T345" i="21"/>
  <c r="U345" i="21"/>
  <c r="V345" i="21"/>
  <c r="W345" i="21"/>
  <c r="X345" i="21"/>
  <c r="Y345" i="21"/>
  <c r="B346" i="21"/>
  <c r="C346" i="21"/>
  <c r="D346" i="21"/>
  <c r="E346" i="21"/>
  <c r="F346" i="21"/>
  <c r="G346" i="21"/>
  <c r="H346" i="21"/>
  <c r="I346" i="21"/>
  <c r="J346" i="21"/>
  <c r="K346" i="21"/>
  <c r="L346" i="21"/>
  <c r="M346" i="21"/>
  <c r="N346" i="21"/>
  <c r="O346" i="21"/>
  <c r="P346" i="21"/>
  <c r="Q346" i="21"/>
  <c r="R346" i="21"/>
  <c r="S346" i="21"/>
  <c r="T346" i="21"/>
  <c r="U346" i="21"/>
  <c r="V346" i="21"/>
  <c r="W346" i="21"/>
  <c r="X346" i="21"/>
  <c r="Y346" i="21"/>
  <c r="B347" i="21"/>
  <c r="C347" i="21"/>
  <c r="D347" i="21"/>
  <c r="E347" i="21"/>
  <c r="F347" i="21"/>
  <c r="G347" i="21"/>
  <c r="H347" i="21"/>
  <c r="I347" i="21"/>
  <c r="J347" i="21"/>
  <c r="K347" i="21"/>
  <c r="L347" i="21"/>
  <c r="M347" i="21"/>
  <c r="N347" i="21"/>
  <c r="O347" i="21"/>
  <c r="P347" i="21"/>
  <c r="Q347" i="21"/>
  <c r="R347" i="21"/>
  <c r="S347" i="21"/>
  <c r="T347" i="21"/>
  <c r="U347" i="21"/>
  <c r="V347" i="21"/>
  <c r="W347" i="21"/>
  <c r="X347" i="21"/>
  <c r="Y347" i="21"/>
  <c r="B348" i="21"/>
  <c r="C348" i="21"/>
  <c r="D348" i="21"/>
  <c r="E348" i="21"/>
  <c r="F348" i="21"/>
  <c r="G348" i="21"/>
  <c r="H348" i="21"/>
  <c r="I348" i="21"/>
  <c r="J348" i="21"/>
  <c r="K348" i="21"/>
  <c r="L348" i="21"/>
  <c r="M348" i="21"/>
  <c r="N348" i="21"/>
  <c r="O348" i="21"/>
  <c r="P348" i="21"/>
  <c r="Q348" i="21"/>
  <c r="R348" i="21"/>
  <c r="S348" i="21"/>
  <c r="T348" i="21"/>
  <c r="U348" i="21"/>
  <c r="V348" i="21"/>
  <c r="W348" i="21"/>
  <c r="X348" i="21"/>
  <c r="Y348" i="21"/>
  <c r="B349" i="21"/>
  <c r="C349" i="21"/>
  <c r="D349" i="21"/>
  <c r="E349" i="21"/>
  <c r="F349" i="21"/>
  <c r="G349" i="21"/>
  <c r="H349" i="21"/>
  <c r="I349" i="21"/>
  <c r="J349" i="21"/>
  <c r="K349" i="21"/>
  <c r="L349" i="21"/>
  <c r="M349" i="21"/>
  <c r="N349" i="21"/>
  <c r="O349" i="21"/>
  <c r="P349" i="21"/>
  <c r="Q349" i="21"/>
  <c r="R349" i="21"/>
  <c r="S349" i="21"/>
  <c r="T349" i="21"/>
  <c r="U349" i="21"/>
  <c r="V349" i="21"/>
  <c r="W349" i="21"/>
  <c r="X349" i="21"/>
  <c r="Y349" i="21"/>
  <c r="B350" i="21"/>
  <c r="C350" i="21"/>
  <c r="D350" i="21"/>
  <c r="E350" i="21"/>
  <c r="F350" i="21"/>
  <c r="G350" i="21"/>
  <c r="H350" i="21"/>
  <c r="I350" i="21"/>
  <c r="J350" i="21"/>
  <c r="K350" i="21"/>
  <c r="L350" i="21"/>
  <c r="M350" i="21"/>
  <c r="N350" i="21"/>
  <c r="O350" i="21"/>
  <c r="P350" i="21"/>
  <c r="Q350" i="21"/>
  <c r="R350" i="21"/>
  <c r="S350" i="21"/>
  <c r="T350" i="21"/>
  <c r="U350" i="21"/>
  <c r="V350" i="21"/>
  <c r="W350" i="21"/>
  <c r="X350" i="21"/>
  <c r="Y350" i="21"/>
  <c r="B351" i="21"/>
  <c r="C351" i="21"/>
  <c r="D351" i="21"/>
  <c r="E351" i="21"/>
  <c r="F351" i="21"/>
  <c r="G351" i="21"/>
  <c r="H351" i="21"/>
  <c r="I351" i="21"/>
  <c r="J351" i="21"/>
  <c r="K351" i="21"/>
  <c r="L351" i="21"/>
  <c r="M351" i="21"/>
  <c r="N351" i="21"/>
  <c r="O351" i="21"/>
  <c r="P351" i="21"/>
  <c r="Q351" i="21"/>
  <c r="R351" i="21"/>
  <c r="S351" i="21"/>
  <c r="T351" i="21"/>
  <c r="U351" i="21"/>
  <c r="V351" i="21"/>
  <c r="W351" i="21"/>
  <c r="X351" i="21"/>
  <c r="Y351" i="21"/>
  <c r="B352" i="21"/>
  <c r="C352" i="21"/>
  <c r="D352" i="21"/>
  <c r="E352" i="21"/>
  <c r="F352" i="21"/>
  <c r="G352" i="21"/>
  <c r="H352" i="21"/>
  <c r="I352" i="21"/>
  <c r="J352" i="21"/>
  <c r="K352" i="21"/>
  <c r="L352" i="21"/>
  <c r="M352" i="21"/>
  <c r="N352" i="21"/>
  <c r="O352" i="21"/>
  <c r="P352" i="21"/>
  <c r="Q352" i="21"/>
  <c r="R352" i="21"/>
  <c r="S352" i="21"/>
  <c r="T352" i="21"/>
  <c r="U352" i="21"/>
  <c r="V352" i="21"/>
  <c r="W352" i="21"/>
  <c r="X352" i="21"/>
  <c r="Y352" i="21"/>
  <c r="B353" i="21"/>
  <c r="C353" i="21"/>
  <c r="D353" i="21"/>
  <c r="E353" i="21"/>
  <c r="F353" i="21"/>
  <c r="G353" i="21"/>
  <c r="H353" i="21"/>
  <c r="I353" i="21"/>
  <c r="J353" i="21"/>
  <c r="K353" i="21"/>
  <c r="L353" i="21"/>
  <c r="M353" i="21"/>
  <c r="N353" i="21"/>
  <c r="O353" i="21"/>
  <c r="P353" i="21"/>
  <c r="Q353" i="21"/>
  <c r="R353" i="21"/>
  <c r="S353" i="21"/>
  <c r="T353" i="21"/>
  <c r="U353" i="21"/>
  <c r="V353" i="21"/>
  <c r="W353" i="21"/>
  <c r="X353" i="21"/>
  <c r="Y353" i="21"/>
  <c r="B354" i="21"/>
  <c r="C354" i="21"/>
  <c r="D354" i="21"/>
  <c r="E354" i="21"/>
  <c r="F354" i="21"/>
  <c r="G354" i="21"/>
  <c r="H354" i="21"/>
  <c r="I354" i="21"/>
  <c r="J354" i="21"/>
  <c r="K354" i="21"/>
  <c r="L354" i="21"/>
  <c r="M354" i="21"/>
  <c r="N354" i="21"/>
  <c r="O354" i="21"/>
  <c r="P354" i="21"/>
  <c r="Q354" i="21"/>
  <c r="R354" i="21"/>
  <c r="S354" i="21"/>
  <c r="T354" i="21"/>
  <c r="U354" i="21"/>
  <c r="V354" i="21"/>
  <c r="W354" i="21"/>
  <c r="X354" i="21"/>
  <c r="Y354" i="21"/>
  <c r="B355" i="21"/>
  <c r="C355" i="21"/>
  <c r="D355" i="21"/>
  <c r="E355" i="21"/>
  <c r="F355" i="21"/>
  <c r="G355" i="21"/>
  <c r="H355" i="21"/>
  <c r="I355" i="21"/>
  <c r="J355" i="21"/>
  <c r="K355" i="21"/>
  <c r="L355" i="21"/>
  <c r="M355" i="21"/>
  <c r="N355" i="21"/>
  <c r="O355" i="21"/>
  <c r="P355" i="21"/>
  <c r="Q355" i="21"/>
  <c r="R355" i="21"/>
  <c r="S355" i="21"/>
  <c r="T355" i="21"/>
  <c r="U355" i="21"/>
  <c r="V355" i="21"/>
  <c r="W355" i="21"/>
  <c r="X355" i="21"/>
  <c r="Y355" i="21"/>
  <c r="B356" i="21"/>
  <c r="C356" i="21"/>
  <c r="D356" i="21"/>
  <c r="E356" i="21"/>
  <c r="F356" i="21"/>
  <c r="G356" i="21"/>
  <c r="H356" i="21"/>
  <c r="I356" i="21"/>
  <c r="J356" i="21"/>
  <c r="K356" i="21"/>
  <c r="L356" i="21"/>
  <c r="M356" i="21"/>
  <c r="N356" i="21"/>
  <c r="O356" i="21"/>
  <c r="P356" i="21"/>
  <c r="Q356" i="21"/>
  <c r="R356" i="21"/>
  <c r="S356" i="21"/>
  <c r="T356" i="21"/>
  <c r="U356" i="21"/>
  <c r="V356" i="21"/>
  <c r="W356" i="21"/>
  <c r="X356" i="21"/>
  <c r="Y356" i="21"/>
  <c r="B357" i="21"/>
  <c r="C357" i="21"/>
  <c r="D357" i="21"/>
  <c r="E357" i="21"/>
  <c r="F357" i="21"/>
  <c r="G357" i="21"/>
  <c r="H357" i="21"/>
  <c r="I357" i="21"/>
  <c r="J357" i="21"/>
  <c r="K357" i="21"/>
  <c r="L357" i="21"/>
  <c r="M357" i="21"/>
  <c r="N357" i="21"/>
  <c r="O357" i="21"/>
  <c r="P357" i="21"/>
  <c r="Q357" i="21"/>
  <c r="R357" i="21"/>
  <c r="S357" i="21"/>
  <c r="T357" i="21"/>
  <c r="U357" i="21"/>
  <c r="V357" i="21"/>
  <c r="W357" i="21"/>
  <c r="X357" i="21"/>
  <c r="Y357" i="21"/>
  <c r="B358" i="21"/>
  <c r="C358" i="21"/>
  <c r="D358" i="21"/>
  <c r="E358" i="21"/>
  <c r="F358" i="21"/>
  <c r="G358" i="21"/>
  <c r="H358" i="21"/>
  <c r="I358" i="21"/>
  <c r="J358" i="21"/>
  <c r="K358" i="21"/>
  <c r="L358" i="21"/>
  <c r="M358" i="21"/>
  <c r="N358" i="21"/>
  <c r="O358" i="21"/>
  <c r="P358" i="21"/>
  <c r="Q358" i="21"/>
  <c r="R358" i="21"/>
  <c r="S358" i="21"/>
  <c r="T358" i="21"/>
  <c r="U358" i="21"/>
  <c r="V358" i="21"/>
  <c r="W358" i="21"/>
  <c r="X358" i="21"/>
  <c r="Y358" i="21"/>
  <c r="B359" i="21"/>
  <c r="C359" i="21"/>
  <c r="D359" i="21"/>
  <c r="E359" i="21"/>
  <c r="F359" i="21"/>
  <c r="G359" i="21"/>
  <c r="H359" i="21"/>
  <c r="I359" i="21"/>
  <c r="J359" i="21"/>
  <c r="K359" i="21"/>
  <c r="L359" i="21"/>
  <c r="M359" i="21"/>
  <c r="N359" i="21"/>
  <c r="O359" i="21"/>
  <c r="P359" i="21"/>
  <c r="Q359" i="21"/>
  <c r="R359" i="21"/>
  <c r="S359" i="21"/>
  <c r="T359" i="21"/>
  <c r="U359" i="21"/>
  <c r="V359" i="21"/>
  <c r="W359" i="21"/>
  <c r="X359" i="21"/>
  <c r="Y359" i="21"/>
  <c r="B360" i="21"/>
  <c r="C360" i="21"/>
  <c r="D360" i="21"/>
  <c r="E360" i="21"/>
  <c r="F360" i="21"/>
  <c r="G360" i="21"/>
  <c r="H360" i="21"/>
  <c r="I360" i="21"/>
  <c r="J360" i="21"/>
  <c r="K360" i="21"/>
  <c r="L360" i="21"/>
  <c r="M360" i="21"/>
  <c r="N360" i="21"/>
  <c r="O360" i="21"/>
  <c r="P360" i="21"/>
  <c r="Q360" i="21"/>
  <c r="R360" i="21"/>
  <c r="S360" i="21"/>
  <c r="T360" i="21"/>
  <c r="U360" i="21"/>
  <c r="V360" i="21"/>
  <c r="W360" i="21"/>
  <c r="X360" i="21"/>
  <c r="Y360" i="21"/>
  <c r="B361" i="21"/>
  <c r="C361" i="21"/>
  <c r="D361" i="21"/>
  <c r="E361" i="21"/>
  <c r="F361" i="21"/>
  <c r="G361" i="21"/>
  <c r="H361" i="21"/>
  <c r="I361" i="21"/>
  <c r="J361" i="21"/>
  <c r="K361" i="21"/>
  <c r="L361" i="21"/>
  <c r="M361" i="21"/>
  <c r="N361" i="21"/>
  <c r="O361" i="21"/>
  <c r="P361" i="21"/>
  <c r="Q361" i="21"/>
  <c r="R361" i="21"/>
  <c r="S361" i="21"/>
  <c r="T361" i="21"/>
  <c r="U361" i="21"/>
  <c r="V361" i="21"/>
  <c r="W361" i="21"/>
  <c r="X361" i="21"/>
  <c r="Y361" i="21"/>
  <c r="B362" i="21"/>
  <c r="C362" i="21"/>
  <c r="D362" i="21"/>
  <c r="E362" i="21"/>
  <c r="F362" i="21"/>
  <c r="G362" i="21"/>
  <c r="H362" i="21"/>
  <c r="I362" i="21"/>
  <c r="J362" i="21"/>
  <c r="K362" i="21"/>
  <c r="L362" i="21"/>
  <c r="M362" i="21"/>
  <c r="N362" i="21"/>
  <c r="O362" i="21"/>
  <c r="P362" i="21"/>
  <c r="Q362" i="21"/>
  <c r="R362" i="21"/>
  <c r="S362" i="21"/>
  <c r="T362" i="21"/>
  <c r="U362" i="21"/>
  <c r="V362" i="21"/>
  <c r="W362" i="21"/>
  <c r="X362" i="21"/>
  <c r="Y362" i="21"/>
  <c r="B363" i="21"/>
  <c r="C363" i="21"/>
  <c r="D363" i="21"/>
  <c r="E363" i="21"/>
  <c r="F363" i="21"/>
  <c r="G363" i="21"/>
  <c r="H363" i="21"/>
  <c r="I363" i="21"/>
  <c r="J363" i="21"/>
  <c r="K363" i="21"/>
  <c r="L363" i="21"/>
  <c r="M363" i="21"/>
  <c r="N363" i="21"/>
  <c r="O363" i="21"/>
  <c r="P363" i="21"/>
  <c r="Q363" i="21"/>
  <c r="R363" i="21"/>
  <c r="S363" i="21"/>
  <c r="T363" i="21"/>
  <c r="U363" i="21"/>
  <c r="V363" i="21"/>
  <c r="W363" i="21"/>
  <c r="X363" i="21"/>
  <c r="Y363" i="21"/>
  <c r="B364" i="21"/>
  <c r="C364" i="21"/>
  <c r="D364" i="21"/>
  <c r="E364" i="21"/>
  <c r="F364" i="21"/>
  <c r="G364" i="21"/>
  <c r="H364" i="21"/>
  <c r="I364" i="21"/>
  <c r="J364" i="21"/>
  <c r="K364" i="21"/>
  <c r="L364" i="21"/>
  <c r="M364" i="21"/>
  <c r="N364" i="21"/>
  <c r="O364" i="21"/>
  <c r="P364" i="21"/>
  <c r="Q364" i="21"/>
  <c r="R364" i="21"/>
  <c r="S364" i="21"/>
  <c r="T364" i="21"/>
  <c r="U364" i="21"/>
  <c r="V364" i="21"/>
  <c r="W364" i="21"/>
  <c r="X364" i="21"/>
  <c r="Y364" i="21"/>
  <c r="B365" i="21"/>
  <c r="C365" i="21"/>
  <c r="D365" i="21"/>
  <c r="E365" i="21"/>
  <c r="F365" i="21"/>
  <c r="G365" i="21"/>
  <c r="H365" i="21"/>
  <c r="I365" i="21"/>
  <c r="J365" i="21"/>
  <c r="K365" i="21"/>
  <c r="L365" i="21"/>
  <c r="M365" i="21"/>
  <c r="N365" i="21"/>
  <c r="O365" i="21"/>
  <c r="P365" i="21"/>
  <c r="Q365" i="21"/>
  <c r="R365" i="21"/>
  <c r="S365" i="21"/>
  <c r="T365" i="21"/>
  <c r="U365" i="21"/>
  <c r="V365" i="21"/>
  <c r="W365" i="21"/>
  <c r="X365" i="21"/>
  <c r="Y365" i="21"/>
  <c r="B366" i="21"/>
  <c r="C366" i="21"/>
  <c r="D366" i="21"/>
  <c r="E366" i="21"/>
  <c r="F366" i="21"/>
  <c r="G366" i="21"/>
  <c r="H366" i="21"/>
  <c r="I366" i="21"/>
  <c r="J366" i="21"/>
  <c r="K366" i="21"/>
  <c r="L366" i="21"/>
  <c r="M366" i="21"/>
  <c r="N366" i="21"/>
  <c r="O366" i="21"/>
  <c r="P366" i="21"/>
  <c r="Q366" i="21"/>
  <c r="R366" i="21"/>
  <c r="S366" i="21"/>
  <c r="T366" i="21"/>
  <c r="U366" i="21"/>
  <c r="V366" i="21"/>
  <c r="W366" i="21"/>
  <c r="X366" i="21"/>
  <c r="Y366" i="21"/>
  <c r="B367" i="21"/>
  <c r="C367" i="21"/>
  <c r="D367" i="21"/>
  <c r="E367" i="21"/>
  <c r="F367" i="21"/>
  <c r="G367" i="21"/>
  <c r="H367" i="21"/>
  <c r="I367" i="21"/>
  <c r="J367" i="21"/>
  <c r="K367" i="21"/>
  <c r="L367" i="21"/>
  <c r="M367" i="21"/>
  <c r="N367" i="21"/>
  <c r="O367" i="21"/>
  <c r="P367" i="21"/>
  <c r="Q367" i="21"/>
  <c r="R367" i="21"/>
  <c r="S367" i="21"/>
  <c r="T367" i="21"/>
  <c r="U367" i="21"/>
  <c r="V367" i="21"/>
  <c r="W367" i="21"/>
  <c r="X367" i="21"/>
  <c r="Y367" i="21"/>
  <c r="B368" i="21"/>
  <c r="C368" i="21"/>
  <c r="D368" i="21"/>
  <c r="E368" i="21"/>
  <c r="F368" i="21"/>
  <c r="G368" i="21"/>
  <c r="H368" i="21"/>
  <c r="I368" i="21"/>
  <c r="J368" i="21"/>
  <c r="K368" i="21"/>
  <c r="L368" i="21"/>
  <c r="M368" i="21"/>
  <c r="N368" i="21"/>
  <c r="O368" i="21"/>
  <c r="P368" i="21"/>
  <c r="Q368" i="21"/>
  <c r="R368" i="21"/>
  <c r="S368" i="21"/>
  <c r="T368" i="21"/>
  <c r="U368" i="21"/>
  <c r="V368" i="21"/>
  <c r="W368" i="21"/>
  <c r="X368" i="21"/>
  <c r="Y368" i="21"/>
  <c r="B369" i="21"/>
  <c r="C369" i="21"/>
  <c r="D369" i="21"/>
  <c r="E369" i="21"/>
  <c r="F369" i="21"/>
  <c r="G369" i="21"/>
  <c r="H369" i="21"/>
  <c r="I369" i="21"/>
  <c r="J369" i="21"/>
  <c r="K369" i="21"/>
  <c r="L369" i="21"/>
  <c r="M369" i="21"/>
  <c r="N369" i="21"/>
  <c r="O369" i="21"/>
  <c r="P369" i="21"/>
  <c r="Q369" i="21"/>
  <c r="R369" i="21"/>
  <c r="S369" i="21"/>
  <c r="T369" i="21"/>
  <c r="U369" i="21"/>
  <c r="V369" i="21"/>
  <c r="W369" i="21"/>
  <c r="X369" i="21"/>
  <c r="Y369" i="21"/>
  <c r="B370" i="21"/>
  <c r="C370" i="21"/>
  <c r="D370" i="21"/>
  <c r="E370" i="21"/>
  <c r="F370" i="21"/>
  <c r="G370" i="21"/>
  <c r="H370" i="21"/>
  <c r="I370" i="21"/>
  <c r="J370" i="21"/>
  <c r="K370" i="21"/>
  <c r="L370" i="21"/>
  <c r="M370" i="21"/>
  <c r="N370" i="21"/>
  <c r="O370" i="21"/>
  <c r="P370" i="21"/>
  <c r="Q370" i="21"/>
  <c r="R370" i="21"/>
  <c r="S370" i="21"/>
  <c r="T370" i="21"/>
  <c r="U370" i="21"/>
  <c r="V370" i="21"/>
  <c r="W370" i="21"/>
  <c r="X370" i="21"/>
  <c r="Y370" i="21"/>
  <c r="B371" i="21"/>
  <c r="C371" i="21"/>
  <c r="D371" i="21"/>
  <c r="E371" i="21"/>
  <c r="F371" i="21"/>
  <c r="G371" i="21"/>
  <c r="H371" i="21"/>
  <c r="I371" i="21"/>
  <c r="J371" i="21"/>
  <c r="K371" i="21"/>
  <c r="L371" i="21"/>
  <c r="M371" i="21"/>
  <c r="N371" i="21"/>
  <c r="O371" i="21"/>
  <c r="P371" i="21"/>
  <c r="Q371" i="21"/>
  <c r="R371" i="21"/>
  <c r="S371" i="21"/>
  <c r="T371" i="21"/>
  <c r="U371" i="21"/>
  <c r="V371" i="21"/>
  <c r="W371" i="21"/>
  <c r="X371" i="21"/>
  <c r="Y371" i="21"/>
  <c r="B372" i="21"/>
  <c r="C372" i="21"/>
  <c r="D372" i="21"/>
  <c r="E372" i="21"/>
  <c r="F372" i="21"/>
  <c r="G372" i="21"/>
  <c r="H372" i="21"/>
  <c r="I372" i="21"/>
  <c r="J372" i="21"/>
  <c r="K372" i="21"/>
  <c r="L372" i="21"/>
  <c r="M372" i="21"/>
  <c r="N372" i="21"/>
  <c r="O372" i="21"/>
  <c r="P372" i="21"/>
  <c r="Q372" i="21"/>
  <c r="R372" i="21"/>
  <c r="S372" i="21"/>
  <c r="T372" i="21"/>
  <c r="U372" i="21"/>
  <c r="V372" i="21"/>
  <c r="W372" i="21"/>
  <c r="X372" i="21"/>
  <c r="Y372" i="21"/>
  <c r="B373" i="21"/>
  <c r="C373" i="21"/>
  <c r="D373" i="21"/>
  <c r="E373" i="21"/>
  <c r="F373" i="21"/>
  <c r="G373" i="21"/>
  <c r="H373" i="21"/>
  <c r="I373" i="21"/>
  <c r="J373" i="21"/>
  <c r="K373" i="21"/>
  <c r="L373" i="21"/>
  <c r="M373" i="21"/>
  <c r="N373" i="21"/>
  <c r="O373" i="21"/>
  <c r="P373" i="21"/>
  <c r="Q373" i="21"/>
  <c r="R373" i="21"/>
  <c r="S373" i="21"/>
  <c r="T373" i="21"/>
  <c r="U373" i="21"/>
  <c r="V373" i="21"/>
  <c r="W373" i="21"/>
  <c r="X373" i="21"/>
  <c r="Y373" i="21"/>
  <c r="B374" i="21"/>
  <c r="C374" i="21"/>
  <c r="D374" i="21"/>
  <c r="E374" i="21"/>
  <c r="F374" i="21"/>
  <c r="G374" i="21"/>
  <c r="H374" i="21"/>
  <c r="I374" i="21"/>
  <c r="J374" i="21"/>
  <c r="K374" i="21"/>
  <c r="L374" i="21"/>
  <c r="M374" i="21"/>
  <c r="N374" i="21"/>
  <c r="O374" i="21"/>
  <c r="P374" i="21"/>
  <c r="Q374" i="21"/>
  <c r="R374" i="21"/>
  <c r="S374" i="21"/>
  <c r="T374" i="21"/>
  <c r="U374" i="21"/>
  <c r="V374" i="21"/>
  <c r="W374" i="21"/>
  <c r="X374" i="21"/>
  <c r="Y374" i="21"/>
  <c r="B375" i="21"/>
  <c r="C375" i="21"/>
  <c r="D375" i="21"/>
  <c r="E375" i="21"/>
  <c r="F375" i="21"/>
  <c r="G375" i="21"/>
  <c r="H375" i="21"/>
  <c r="I375" i="21"/>
  <c r="J375" i="21"/>
  <c r="K375" i="21"/>
  <c r="L375" i="21"/>
  <c r="M375" i="21"/>
  <c r="N375" i="21"/>
  <c r="O375" i="21"/>
  <c r="P375" i="21"/>
  <c r="Q375" i="21"/>
  <c r="R375" i="21"/>
  <c r="S375" i="21"/>
  <c r="T375" i="21"/>
  <c r="U375" i="21"/>
  <c r="V375" i="21"/>
  <c r="W375" i="21"/>
  <c r="X375" i="21"/>
  <c r="Y375" i="21"/>
  <c r="B376" i="21"/>
  <c r="C376" i="21"/>
  <c r="D376" i="21"/>
  <c r="E376" i="21"/>
  <c r="F376" i="21"/>
  <c r="G376" i="21"/>
  <c r="H376" i="21"/>
  <c r="I376" i="21"/>
  <c r="J376" i="21"/>
  <c r="K376" i="21"/>
  <c r="L376" i="21"/>
  <c r="M376" i="21"/>
  <c r="N376" i="21"/>
  <c r="O376" i="21"/>
  <c r="P376" i="21"/>
  <c r="Q376" i="21"/>
  <c r="R376" i="21"/>
  <c r="S376" i="21"/>
  <c r="T376" i="21"/>
  <c r="U376" i="21"/>
  <c r="V376" i="21"/>
  <c r="W376" i="21"/>
  <c r="X376" i="21"/>
  <c r="Y376" i="21"/>
  <c r="H18" i="16"/>
  <c r="H19" i="16"/>
  <c r="H20" i="16"/>
  <c r="J20" i="16" s="1"/>
  <c r="L20" i="16" s="1"/>
  <c r="H21" i="16"/>
  <c r="H22" i="16"/>
  <c r="H23" i="16"/>
  <c r="J23" i="16" s="1"/>
  <c r="L23" i="16" s="1"/>
  <c r="H24" i="16"/>
  <c r="J24" i="16" s="1"/>
  <c r="L24" i="16" s="1"/>
  <c r="H25" i="16"/>
  <c r="D26" i="16"/>
  <c r="H36" i="16"/>
  <c r="J36" i="16" s="1"/>
  <c r="L36" i="16" s="1"/>
  <c r="H37" i="16"/>
  <c r="H42" i="16" s="1"/>
  <c r="J42" i="16" s="1"/>
  <c r="L42" i="16" s="1"/>
  <c r="H38" i="16"/>
  <c r="H39" i="16"/>
  <c r="H40" i="16"/>
  <c r="J40" i="16" s="1"/>
  <c r="L40" i="16" s="1"/>
  <c r="H41" i="16"/>
  <c r="J41" i="16" s="1"/>
  <c r="L41" i="16" s="1"/>
  <c r="D42" i="16"/>
  <c r="H52" i="16"/>
  <c r="H63" i="16" s="1"/>
  <c r="J63" i="16" s="1"/>
  <c r="L63" i="16" s="1"/>
  <c r="H53" i="16"/>
  <c r="J53" i="16" s="1"/>
  <c r="L53" i="16" s="1"/>
  <c r="H54" i="16"/>
  <c r="J54" i="16" s="1"/>
  <c r="L54" i="16" s="1"/>
  <c r="H55" i="16"/>
  <c r="H56" i="16"/>
  <c r="H57" i="16"/>
  <c r="J57" i="16" s="1"/>
  <c r="L57" i="16" s="1"/>
  <c r="H58" i="16"/>
  <c r="J58" i="16" s="1"/>
  <c r="L58" i="16" s="1"/>
  <c r="H59" i="16"/>
  <c r="H60" i="16"/>
  <c r="H61" i="16"/>
  <c r="J61" i="16" s="1"/>
  <c r="L61" i="16" s="1"/>
  <c r="H62" i="16"/>
  <c r="J62" i="16" s="1"/>
  <c r="L62" i="16" s="1"/>
  <c r="D63" i="16"/>
  <c r="I18" i="16"/>
  <c r="I19" i="16"/>
  <c r="I20" i="16"/>
  <c r="I21" i="16"/>
  <c r="I22" i="16"/>
  <c r="K22" i="16" s="1"/>
  <c r="M22" i="16" s="1"/>
  <c r="I23" i="16"/>
  <c r="K23" i="16" s="1"/>
  <c r="M23" i="16" s="1"/>
  <c r="I24" i="16"/>
  <c r="I25" i="16"/>
  <c r="I36" i="16"/>
  <c r="I37" i="16"/>
  <c r="I38" i="16"/>
  <c r="I39" i="16"/>
  <c r="I40" i="16"/>
  <c r="I41" i="16"/>
  <c r="I52" i="16"/>
  <c r="I53" i="16"/>
  <c r="I54" i="16"/>
  <c r="K54" i="16" s="1"/>
  <c r="M54" i="16" s="1"/>
  <c r="I55" i="16"/>
  <c r="K55" i="16" s="1"/>
  <c r="M55" i="16" s="1"/>
  <c r="I56" i="16"/>
  <c r="I57" i="16"/>
  <c r="I58" i="16"/>
  <c r="K58" i="16" s="1"/>
  <c r="M58" i="16" s="1"/>
  <c r="I59" i="16"/>
  <c r="K59" i="16" s="1"/>
  <c r="M59" i="16" s="1"/>
  <c r="I60" i="16"/>
  <c r="I61" i="16"/>
  <c r="I62" i="16"/>
  <c r="K62" i="16" s="1"/>
  <c r="M62" i="16" s="1"/>
  <c r="I63" i="16"/>
  <c r="K63" i="16" s="1"/>
  <c r="M63" i="16" s="1"/>
  <c r="G52" i="16"/>
  <c r="G53" i="16"/>
  <c r="G54" i="16"/>
  <c r="G55" i="16"/>
  <c r="G56" i="16"/>
  <c r="G57" i="16"/>
  <c r="G58" i="16"/>
  <c r="G59" i="16"/>
  <c r="G60" i="16"/>
  <c r="G61" i="16"/>
  <c r="G62" i="16"/>
  <c r="K61" i="16"/>
  <c r="M61" i="16" s="1"/>
  <c r="K60" i="16"/>
  <c r="M60" i="16" s="1"/>
  <c r="J60" i="16"/>
  <c r="L60" i="16" s="1"/>
  <c r="J59" i="16"/>
  <c r="L59" i="16"/>
  <c r="K57" i="16"/>
  <c r="M57" i="16" s="1"/>
  <c r="K56" i="16"/>
  <c r="M56" i="16" s="1"/>
  <c r="J56" i="16"/>
  <c r="L56" i="16" s="1"/>
  <c r="J55" i="16"/>
  <c r="L55" i="16"/>
  <c r="K53" i="16"/>
  <c r="M53" i="16" s="1"/>
  <c r="K52" i="16"/>
  <c r="M52" i="16" s="1"/>
  <c r="J52" i="16"/>
  <c r="L52" i="16" s="1"/>
  <c r="G36" i="16"/>
  <c r="G37" i="16"/>
  <c r="G38" i="16"/>
  <c r="G39" i="16"/>
  <c r="G40" i="16"/>
  <c r="G41" i="16"/>
  <c r="K41" i="16"/>
  <c r="M41" i="16" s="1"/>
  <c r="K40" i="16"/>
  <c r="M40" i="16"/>
  <c r="K39" i="16"/>
  <c r="M39" i="16"/>
  <c r="J39" i="16"/>
  <c r="L39" i="16" s="1"/>
  <c r="K38" i="16"/>
  <c r="M38" i="16"/>
  <c r="J38" i="16"/>
  <c r="L38" i="16" s="1"/>
  <c r="K37" i="16"/>
  <c r="M37" i="16" s="1"/>
  <c r="K36" i="16"/>
  <c r="M36" i="16"/>
  <c r="K25" i="16"/>
  <c r="M25" i="16"/>
  <c r="J25" i="16"/>
  <c r="L25" i="16" s="1"/>
  <c r="G25" i="16"/>
  <c r="K24" i="16"/>
  <c r="M24" i="16" s="1"/>
  <c r="G24" i="16"/>
  <c r="G23" i="16"/>
  <c r="J22" i="16"/>
  <c r="L22" i="16" s="1"/>
  <c r="G22" i="16"/>
  <c r="K21" i="16"/>
  <c r="M21" i="16" s="1"/>
  <c r="J21" i="16"/>
  <c r="L21" i="16" s="1"/>
  <c r="G21" i="16"/>
  <c r="K20" i="16"/>
  <c r="M20" i="16" s="1"/>
  <c r="G20" i="16"/>
  <c r="J19" i="16"/>
  <c r="L19" i="16" s="1"/>
  <c r="G19" i="16"/>
  <c r="K18" i="16"/>
  <c r="M18" i="16" s="1"/>
  <c r="J18" i="16"/>
  <c r="L18" i="16" s="1"/>
  <c r="G18" i="16"/>
  <c r="I26" i="16" l="1"/>
  <c r="K26" i="16" s="1"/>
  <c r="M26" i="16" s="1"/>
  <c r="K19" i="16"/>
  <c r="M19" i="16" s="1"/>
  <c r="I42" i="16"/>
  <c r="K42" i="16" s="1"/>
  <c r="M42" i="16" s="1"/>
  <c r="H26" i="16"/>
  <c r="J26" i="16" s="1"/>
  <c r="L26" i="16" s="1"/>
  <c r="P19" i="13" s="1"/>
  <c r="J37" i="16"/>
  <c r="L37" i="16" s="1"/>
  <c r="Q19" i="13" l="1"/>
  <c r="J10" i="16"/>
  <c r="Q32" i="13" l="1"/>
  <c r="I33" i="13"/>
  <c r="Y33" i="13"/>
  <c r="Q34" i="13"/>
  <c r="I35" i="13"/>
  <c r="Y35" i="13"/>
  <c r="Q36" i="13"/>
  <c r="I37" i="13"/>
  <c r="Y37" i="13"/>
  <c r="Q38" i="13"/>
  <c r="I39" i="13"/>
  <c r="Y39" i="13"/>
  <c r="Q40" i="13"/>
  <c r="I41" i="13"/>
  <c r="Y41" i="13"/>
  <c r="Q42" i="13"/>
  <c r="I43" i="13"/>
  <c r="Y43" i="13"/>
  <c r="Q44" i="13"/>
  <c r="I45" i="13"/>
  <c r="Y45" i="13"/>
  <c r="Q46" i="13"/>
  <c r="I47" i="13"/>
  <c r="Y47" i="13"/>
  <c r="Q48" i="13"/>
  <c r="I49" i="13"/>
  <c r="Y49" i="13"/>
  <c r="Q50" i="13"/>
  <c r="I51" i="13"/>
  <c r="Y51" i="13"/>
  <c r="Q52" i="13"/>
  <c r="I53" i="13"/>
  <c r="Y53" i="13"/>
  <c r="Q54" i="13"/>
  <c r="I55" i="13"/>
  <c r="Y55" i="13"/>
  <c r="Q56" i="13"/>
  <c r="I57" i="13"/>
  <c r="Y57" i="13"/>
  <c r="Q58" i="13"/>
  <c r="I59" i="13"/>
  <c r="Y59" i="13"/>
  <c r="Q60" i="13"/>
  <c r="I61" i="13"/>
  <c r="Y61" i="13"/>
  <c r="Q62" i="13"/>
  <c r="I63" i="13"/>
  <c r="Y63" i="13"/>
  <c r="Q64" i="13"/>
  <c r="I65" i="13"/>
  <c r="Y65" i="13"/>
  <c r="Q66" i="13"/>
  <c r="I67" i="13"/>
  <c r="Y67" i="13"/>
  <c r="Q68" i="13"/>
  <c r="I69" i="13"/>
  <c r="Y69" i="13"/>
  <c r="Q70" i="13"/>
  <c r="I71" i="13"/>
  <c r="Y71" i="13"/>
  <c r="Q72" i="13"/>
  <c r="I73" i="13"/>
  <c r="Y73" i="13"/>
  <c r="Q74" i="13"/>
  <c r="P32" i="13"/>
  <c r="H33" i="13"/>
  <c r="X33" i="13"/>
  <c r="P34" i="13"/>
  <c r="H35" i="13"/>
  <c r="X35" i="13"/>
  <c r="P36" i="13"/>
  <c r="H37" i="13"/>
  <c r="X37" i="13"/>
  <c r="P38" i="13"/>
  <c r="H39" i="13"/>
  <c r="X39" i="13"/>
  <c r="P40" i="13"/>
  <c r="H41" i="13"/>
  <c r="X41" i="13"/>
  <c r="P42" i="13"/>
  <c r="H43" i="13"/>
  <c r="X43" i="13"/>
  <c r="P44" i="13"/>
  <c r="H45" i="13"/>
  <c r="X45" i="13"/>
  <c r="P46" i="13"/>
  <c r="H47" i="13"/>
  <c r="X47" i="13"/>
  <c r="P48" i="13"/>
  <c r="H49" i="13"/>
  <c r="X49" i="13"/>
  <c r="P50" i="13"/>
  <c r="H51" i="13"/>
  <c r="X51" i="13"/>
  <c r="P52" i="13"/>
  <c r="H53" i="13"/>
  <c r="X53" i="13"/>
  <c r="P54" i="13"/>
  <c r="H55" i="13"/>
  <c r="X55" i="13"/>
  <c r="P56" i="13"/>
  <c r="H57" i="13"/>
  <c r="X57" i="13"/>
  <c r="P58" i="13"/>
  <c r="H59" i="13"/>
  <c r="X59" i="13"/>
  <c r="P60" i="13"/>
  <c r="H61" i="13"/>
  <c r="X61" i="13"/>
  <c r="P62" i="13"/>
  <c r="H63" i="13"/>
  <c r="X63" i="13"/>
  <c r="P64" i="13"/>
  <c r="H65" i="13"/>
  <c r="X65" i="13"/>
  <c r="P66" i="13"/>
  <c r="H67" i="13"/>
  <c r="X67" i="13"/>
  <c r="P68" i="13"/>
  <c r="H69" i="13"/>
  <c r="X69" i="13"/>
  <c r="P70" i="13"/>
  <c r="H71" i="13"/>
  <c r="X71" i="13"/>
  <c r="C32" i="13"/>
  <c r="S32" i="13"/>
  <c r="K33" i="13"/>
  <c r="C34" i="13"/>
  <c r="S34" i="13"/>
  <c r="K35" i="13"/>
  <c r="C36" i="13"/>
  <c r="S36" i="13"/>
  <c r="K37" i="13"/>
  <c r="C38" i="13"/>
  <c r="S38" i="13"/>
  <c r="K39" i="13"/>
  <c r="C40" i="13"/>
  <c r="S40" i="13"/>
  <c r="K41" i="13"/>
  <c r="C42" i="13"/>
  <c r="S42" i="13"/>
  <c r="K43" i="13"/>
  <c r="C44" i="13"/>
  <c r="S44" i="13"/>
  <c r="K45" i="13"/>
  <c r="C46" i="13"/>
  <c r="S46" i="13"/>
  <c r="K47" i="13"/>
  <c r="C48" i="13"/>
  <c r="S48" i="13"/>
  <c r="K49" i="13"/>
  <c r="C50" i="13"/>
  <c r="S50" i="13"/>
  <c r="K51" i="13"/>
  <c r="C52" i="13"/>
  <c r="S52" i="13"/>
  <c r="K53" i="13"/>
  <c r="C54" i="13"/>
  <c r="S54" i="13"/>
  <c r="K55" i="13"/>
  <c r="C56" i="13"/>
  <c r="S56" i="13"/>
  <c r="K57" i="13"/>
  <c r="C58" i="13"/>
  <c r="S58" i="13"/>
  <c r="K59" i="13"/>
  <c r="C60" i="13"/>
  <c r="S60" i="13"/>
  <c r="K61" i="13"/>
  <c r="C62" i="13"/>
  <c r="S62" i="13"/>
  <c r="K63" i="13"/>
  <c r="C64" i="13"/>
  <c r="S64" i="13"/>
  <c r="K65" i="13"/>
  <c r="C66" i="13"/>
  <c r="S66" i="13"/>
  <c r="K67" i="13"/>
  <c r="C68" i="13"/>
  <c r="S68" i="13"/>
  <c r="K69" i="13"/>
  <c r="C70" i="13"/>
  <c r="S70" i="13"/>
  <c r="K71" i="13"/>
  <c r="C72" i="13"/>
  <c r="S72" i="13"/>
  <c r="K73" i="13"/>
  <c r="C74" i="13"/>
  <c r="B32" i="13"/>
  <c r="R32" i="13"/>
  <c r="J33" i="13"/>
  <c r="B34" i="13"/>
  <c r="R34" i="13"/>
  <c r="J35" i="13"/>
  <c r="B36" i="13"/>
  <c r="R36" i="13"/>
  <c r="J37" i="13"/>
  <c r="B38" i="13"/>
  <c r="R38" i="13"/>
  <c r="J39" i="13"/>
  <c r="B40" i="13"/>
  <c r="R40" i="13"/>
  <c r="J41" i="13"/>
  <c r="B42" i="13"/>
  <c r="R42" i="13"/>
  <c r="J43" i="13"/>
  <c r="B44" i="13"/>
  <c r="R44" i="13"/>
  <c r="J45" i="13"/>
  <c r="B46" i="13"/>
  <c r="R46" i="13"/>
  <c r="J47" i="13"/>
  <c r="B48" i="13"/>
  <c r="R48" i="13"/>
  <c r="J49" i="13"/>
  <c r="B50" i="13"/>
  <c r="R50" i="13"/>
  <c r="J51" i="13"/>
  <c r="B52" i="13"/>
  <c r="R52" i="13"/>
  <c r="J53" i="13"/>
  <c r="B54" i="13"/>
  <c r="R54" i="13"/>
  <c r="J55" i="13"/>
  <c r="B56" i="13"/>
  <c r="R56" i="13"/>
  <c r="J57" i="13"/>
  <c r="B58" i="13"/>
  <c r="R58" i="13"/>
  <c r="J59" i="13"/>
  <c r="B60" i="13"/>
  <c r="R60" i="13"/>
  <c r="J61" i="13"/>
  <c r="B62" i="13"/>
  <c r="R62" i="13"/>
  <c r="J63" i="13"/>
  <c r="B64" i="13"/>
  <c r="R64" i="13"/>
  <c r="J65" i="13"/>
  <c r="B66" i="13"/>
  <c r="R66" i="13"/>
  <c r="J67" i="13"/>
  <c r="B68" i="13"/>
  <c r="R68" i="13"/>
  <c r="J69" i="13"/>
  <c r="B70" i="13"/>
  <c r="R70" i="13"/>
  <c r="V71" i="13"/>
  <c r="N73" i="13"/>
  <c r="T74" i="13"/>
  <c r="L75" i="13"/>
  <c r="D76" i="13"/>
  <c r="T76" i="13"/>
  <c r="L77" i="13"/>
  <c r="D78" i="13"/>
  <c r="T78" i="13"/>
  <c r="L79" i="13"/>
  <c r="D80" i="13"/>
  <c r="T80" i="13"/>
  <c r="L81" i="13"/>
  <c r="D82" i="13"/>
  <c r="T82" i="13"/>
  <c r="L83" i="13"/>
  <c r="D84" i="13"/>
  <c r="T84" i="13"/>
  <c r="L85" i="13"/>
  <c r="D86" i="13"/>
  <c r="T86" i="13"/>
  <c r="L87" i="13"/>
  <c r="D88" i="13"/>
  <c r="T88" i="13"/>
  <c r="L89" i="13"/>
  <c r="D90" i="13"/>
  <c r="T90" i="13"/>
  <c r="L91" i="13"/>
  <c r="D92" i="13"/>
  <c r="T92" i="13"/>
  <c r="L93" i="13"/>
  <c r="D94" i="13"/>
  <c r="T94" i="13"/>
  <c r="L95" i="13"/>
  <c r="D96" i="13"/>
  <c r="T96" i="13"/>
  <c r="L97" i="13"/>
  <c r="D98" i="13"/>
  <c r="T98" i="13"/>
  <c r="L99" i="13"/>
  <c r="D100" i="13"/>
  <c r="T100" i="13"/>
  <c r="L101" i="13"/>
  <c r="D102" i="13"/>
  <c r="T102" i="13"/>
  <c r="L103" i="13"/>
  <c r="D104" i="13"/>
  <c r="T104" i="13"/>
  <c r="D73" i="13"/>
  <c r="L74" i="13"/>
  <c r="G75" i="13"/>
  <c r="W75" i="13"/>
  <c r="O76" i="13"/>
  <c r="G77" i="13"/>
  <c r="W77" i="13"/>
  <c r="O78" i="13"/>
  <c r="G79" i="13"/>
  <c r="W79" i="13"/>
  <c r="O80" i="13"/>
  <c r="G81" i="13"/>
  <c r="W81" i="13"/>
  <c r="O82" i="13"/>
  <c r="G83" i="13"/>
  <c r="W83" i="13"/>
  <c r="O84" i="13"/>
  <c r="G85" i="13"/>
  <c r="W85" i="13"/>
  <c r="O86" i="13"/>
  <c r="G87" i="13"/>
  <c r="W87" i="13"/>
  <c r="O88" i="13"/>
  <c r="G89" i="13"/>
  <c r="W89" i="13"/>
  <c r="O90" i="13"/>
  <c r="G91" i="13"/>
  <c r="W91" i="13"/>
  <c r="O92" i="13"/>
  <c r="G93" i="13"/>
  <c r="W93" i="13"/>
  <c r="O94" i="13"/>
  <c r="G95" i="13"/>
  <c r="W95" i="13"/>
  <c r="O96" i="13"/>
  <c r="G97" i="13"/>
  <c r="W97" i="13"/>
  <c r="O98" i="13"/>
  <c r="G99" i="13"/>
  <c r="W99" i="13"/>
  <c r="O100" i="13"/>
  <c r="G101" i="13"/>
  <c r="W101" i="13"/>
  <c r="O102" i="13"/>
  <c r="G103" i="13"/>
  <c r="W103" i="13"/>
  <c r="O104" i="13"/>
  <c r="G105" i="13"/>
  <c r="W105" i="13"/>
  <c r="O106" i="13"/>
  <c r="G107" i="13"/>
  <c r="W107" i="13"/>
  <c r="O108" i="13"/>
  <c r="G109" i="13"/>
  <c r="W109" i="13"/>
  <c r="O110" i="13"/>
  <c r="G111" i="13"/>
  <c r="W111" i="13"/>
  <c r="O112" i="13"/>
  <c r="G113" i="13"/>
  <c r="W113" i="13"/>
  <c r="O114" i="13"/>
  <c r="G115" i="13"/>
  <c r="W115" i="13"/>
  <c r="B73" i="13"/>
  <c r="J74" i="13"/>
  <c r="F75" i="13"/>
  <c r="V75" i="13"/>
  <c r="N76" i="13"/>
  <c r="F77" i="13"/>
  <c r="V77" i="13"/>
  <c r="N78" i="13"/>
  <c r="F79" i="13"/>
  <c r="V79" i="13"/>
  <c r="N80" i="13"/>
  <c r="F81" i="13"/>
  <c r="V81" i="13"/>
  <c r="N82" i="13"/>
  <c r="F83" i="13"/>
  <c r="V83" i="13"/>
  <c r="N84" i="13"/>
  <c r="F85" i="13"/>
  <c r="V85" i="13"/>
  <c r="N86" i="13"/>
  <c r="F87" i="13"/>
  <c r="V87" i="13"/>
  <c r="N88" i="13"/>
  <c r="F89" i="13"/>
  <c r="V89" i="13"/>
  <c r="N90" i="13"/>
  <c r="F91" i="13"/>
  <c r="V91" i="13"/>
  <c r="N92" i="13"/>
  <c r="F93" i="13"/>
  <c r="V93" i="13"/>
  <c r="N94" i="13"/>
  <c r="F95" i="13"/>
  <c r="V95" i="13"/>
  <c r="N96" i="13"/>
  <c r="F97" i="13"/>
  <c r="V97" i="13"/>
  <c r="N98" i="13"/>
  <c r="F99" i="13"/>
  <c r="V99" i="13"/>
  <c r="N100" i="13"/>
  <c r="F101" i="13"/>
  <c r="V101" i="13"/>
  <c r="N102" i="13"/>
  <c r="F103" i="13"/>
  <c r="V103" i="13"/>
  <c r="N104" i="13"/>
  <c r="F105" i="13"/>
  <c r="V105" i="13"/>
  <c r="N106" i="13"/>
  <c r="F107" i="13"/>
  <c r="V107" i="13"/>
  <c r="N108" i="13"/>
  <c r="J71" i="13"/>
  <c r="H73" i="13"/>
  <c r="P74" i="13"/>
  <c r="I75" i="13"/>
  <c r="Y75" i="13"/>
  <c r="Q76" i="13"/>
  <c r="I77" i="13"/>
  <c r="Y77" i="13"/>
  <c r="Q78" i="13"/>
  <c r="I79" i="13"/>
  <c r="Y79" i="13"/>
  <c r="Q80" i="13"/>
  <c r="I81" i="13"/>
  <c r="Y81" i="13"/>
  <c r="Q82" i="13"/>
  <c r="I83" i="13"/>
  <c r="Y83" i="13"/>
  <c r="Q84" i="13"/>
  <c r="I85" i="13"/>
  <c r="Y85" i="13"/>
  <c r="Q86" i="13"/>
  <c r="I87" i="13"/>
  <c r="Y87" i="13"/>
  <c r="Q88" i="13"/>
  <c r="I89" i="13"/>
  <c r="Y89" i="13"/>
  <c r="Q90" i="13"/>
  <c r="I91" i="13"/>
  <c r="Y91" i="13"/>
  <c r="Q92" i="13"/>
  <c r="I93" i="13"/>
  <c r="Y93" i="13"/>
  <c r="Q94" i="13"/>
  <c r="I95" i="13"/>
  <c r="Y95" i="13"/>
  <c r="Q96" i="13"/>
  <c r="I97" i="13"/>
  <c r="Y97" i="13"/>
  <c r="Q98" i="13"/>
  <c r="I99" i="13"/>
  <c r="Y99" i="13"/>
  <c r="Q100" i="13"/>
  <c r="I101" i="13"/>
  <c r="Y101" i="13"/>
  <c r="Q102" i="13"/>
  <c r="I103" i="13"/>
  <c r="Y103" i="13"/>
  <c r="Q104" i="13"/>
  <c r="I105" i="13"/>
  <c r="Y105" i="13"/>
  <c r="Q106" i="13"/>
  <c r="I107" i="13"/>
  <c r="Y107" i="13"/>
  <c r="Q108" i="13"/>
  <c r="I109" i="13"/>
  <c r="Y109" i="13"/>
  <c r="Q110" i="13"/>
  <c r="I111" i="13"/>
  <c r="Y111" i="13"/>
  <c r="Q112" i="13"/>
  <c r="I113" i="13"/>
  <c r="Y113" i="13"/>
  <c r="Q114" i="13"/>
  <c r="I115" i="13"/>
  <c r="L105" i="13"/>
  <c r="D108" i="13"/>
  <c r="X109" i="13"/>
  <c r="H111" i="13"/>
  <c r="P112" i="13"/>
  <c r="X113" i="13"/>
  <c r="H115" i="13"/>
  <c r="H116" i="13"/>
  <c r="X116" i="13"/>
  <c r="P117" i="13"/>
  <c r="H118" i="13"/>
  <c r="X118" i="13"/>
  <c r="P119" i="13"/>
  <c r="H120" i="13"/>
  <c r="X120" i="13"/>
  <c r="P121" i="13"/>
  <c r="H122" i="13"/>
  <c r="X122" i="13"/>
  <c r="P123" i="13"/>
  <c r="H124" i="13"/>
  <c r="X124" i="13"/>
  <c r="P125" i="13"/>
  <c r="H126" i="13"/>
  <c r="X126" i="13"/>
  <c r="P127" i="13"/>
  <c r="H128" i="13"/>
  <c r="X128" i="13"/>
  <c r="P129" i="13"/>
  <c r="H130" i="13"/>
  <c r="X130" i="13"/>
  <c r="P131" i="13"/>
  <c r="H132" i="13"/>
  <c r="X132" i="13"/>
  <c r="P133" i="13"/>
  <c r="H134" i="13"/>
  <c r="X134" i="13"/>
  <c r="M32" i="13"/>
  <c r="E33" i="13"/>
  <c r="U33" i="13"/>
  <c r="M34" i="13"/>
  <c r="E35" i="13"/>
  <c r="U35" i="13"/>
  <c r="M36" i="13"/>
  <c r="E37" i="13"/>
  <c r="U37" i="13"/>
  <c r="M38" i="13"/>
  <c r="E39" i="13"/>
  <c r="U39" i="13"/>
  <c r="M40" i="13"/>
  <c r="E41" i="13"/>
  <c r="U41" i="13"/>
  <c r="M42" i="13"/>
  <c r="E43" i="13"/>
  <c r="U43" i="13"/>
  <c r="M44" i="13"/>
  <c r="E45" i="13"/>
  <c r="U45" i="13"/>
  <c r="M46" i="13"/>
  <c r="E47" i="13"/>
  <c r="U47" i="13"/>
  <c r="M48" i="13"/>
  <c r="E49" i="13"/>
  <c r="U49" i="13"/>
  <c r="M50" i="13"/>
  <c r="E51" i="13"/>
  <c r="U51" i="13"/>
  <c r="M52" i="13"/>
  <c r="E53" i="13"/>
  <c r="U53" i="13"/>
  <c r="M54" i="13"/>
  <c r="E55" i="13"/>
  <c r="U55" i="13"/>
  <c r="M56" i="13"/>
  <c r="E57" i="13"/>
  <c r="U57" i="13"/>
  <c r="M58" i="13"/>
  <c r="E59" i="13"/>
  <c r="U59" i="13"/>
  <c r="M60" i="13"/>
  <c r="E61" i="13"/>
  <c r="U61" i="13"/>
  <c r="M62" i="13"/>
  <c r="E63" i="13"/>
  <c r="U63" i="13"/>
  <c r="M64" i="13"/>
  <c r="E65" i="13"/>
  <c r="U65" i="13"/>
  <c r="M66" i="13"/>
  <c r="E67" i="13"/>
  <c r="U67" i="13"/>
  <c r="M68" i="13"/>
  <c r="E69" i="13"/>
  <c r="U69" i="13"/>
  <c r="M70" i="13"/>
  <c r="E71" i="13"/>
  <c r="U71" i="13"/>
  <c r="M72" i="13"/>
  <c r="E73" i="13"/>
  <c r="U73" i="13"/>
  <c r="M74" i="13"/>
  <c r="L32" i="13"/>
  <c r="D33" i="13"/>
  <c r="T33" i="13"/>
  <c r="L34" i="13"/>
  <c r="D35" i="13"/>
  <c r="T35" i="13"/>
  <c r="L36" i="13"/>
  <c r="D37" i="13"/>
  <c r="T37" i="13"/>
  <c r="L38" i="13"/>
  <c r="D39" i="13"/>
  <c r="T39" i="13"/>
  <c r="L40" i="13"/>
  <c r="D41" i="13"/>
  <c r="T41" i="13"/>
  <c r="L42" i="13"/>
  <c r="D43" i="13"/>
  <c r="T43" i="13"/>
  <c r="L44" i="13"/>
  <c r="D45" i="13"/>
  <c r="T45" i="13"/>
  <c r="L46" i="13"/>
  <c r="D47" i="13"/>
  <c r="T47" i="13"/>
  <c r="L48" i="13"/>
  <c r="D49" i="13"/>
  <c r="T49" i="13"/>
  <c r="L50" i="13"/>
  <c r="D51" i="13"/>
  <c r="T51" i="13"/>
  <c r="L52" i="13"/>
  <c r="D53" i="13"/>
  <c r="T53" i="13"/>
  <c r="L54" i="13"/>
  <c r="D55" i="13"/>
  <c r="T55" i="13"/>
  <c r="L56" i="13"/>
  <c r="D57" i="13"/>
  <c r="T57" i="13"/>
  <c r="L58" i="13"/>
  <c r="D59" i="13"/>
  <c r="T59" i="13"/>
  <c r="L60" i="13"/>
  <c r="D61" i="13"/>
  <c r="T61" i="13"/>
  <c r="L62" i="13"/>
  <c r="D63" i="13"/>
  <c r="T63" i="13"/>
  <c r="L64" i="13"/>
  <c r="D65" i="13"/>
  <c r="T65" i="13"/>
  <c r="L66" i="13"/>
  <c r="D67" i="13"/>
  <c r="T67" i="13"/>
  <c r="L68" i="13"/>
  <c r="D69" i="13"/>
  <c r="T69" i="13"/>
  <c r="L70" i="13"/>
  <c r="D71" i="13"/>
  <c r="T71" i="13"/>
  <c r="L72" i="13"/>
  <c r="O32" i="13"/>
  <c r="G33" i="13"/>
  <c r="W33" i="13"/>
  <c r="O34" i="13"/>
  <c r="G35" i="13"/>
  <c r="W35" i="13"/>
  <c r="O36" i="13"/>
  <c r="G37" i="13"/>
  <c r="W37" i="13"/>
  <c r="O38" i="13"/>
  <c r="G39" i="13"/>
  <c r="W39" i="13"/>
  <c r="O40" i="13"/>
  <c r="G41" i="13"/>
  <c r="W41" i="13"/>
  <c r="O42" i="13"/>
  <c r="G43" i="13"/>
  <c r="W43" i="13"/>
  <c r="O44" i="13"/>
  <c r="G45" i="13"/>
  <c r="W45" i="13"/>
  <c r="O46" i="13"/>
  <c r="G47" i="13"/>
  <c r="W47" i="13"/>
  <c r="O48" i="13"/>
  <c r="G49" i="13"/>
  <c r="W49" i="13"/>
  <c r="O50" i="13"/>
  <c r="G51" i="13"/>
  <c r="W51" i="13"/>
  <c r="O52" i="13"/>
  <c r="G53" i="13"/>
  <c r="W53" i="13"/>
  <c r="O54" i="13"/>
  <c r="G55" i="13"/>
  <c r="W55" i="13"/>
  <c r="O56" i="13"/>
  <c r="G57" i="13"/>
  <c r="W57" i="13"/>
  <c r="O58" i="13"/>
  <c r="G59" i="13"/>
  <c r="W59" i="13"/>
  <c r="O60" i="13"/>
  <c r="G61" i="13"/>
  <c r="W61" i="13"/>
  <c r="O62" i="13"/>
  <c r="G63" i="13"/>
  <c r="W63" i="13"/>
  <c r="O64" i="13"/>
  <c r="G65" i="13"/>
  <c r="W65" i="13"/>
  <c r="O66" i="13"/>
  <c r="G67" i="13"/>
  <c r="W67" i="13"/>
  <c r="O68" i="13"/>
  <c r="G69" i="13"/>
  <c r="W69" i="13"/>
  <c r="O70" i="13"/>
  <c r="G71" i="13"/>
  <c r="W71" i="13"/>
  <c r="O72" i="13"/>
  <c r="G73" i="13"/>
  <c r="W73" i="13"/>
  <c r="O74" i="13"/>
  <c r="N32" i="13"/>
  <c r="F33" i="13"/>
  <c r="V33" i="13"/>
  <c r="N34" i="13"/>
  <c r="F35" i="13"/>
  <c r="V35" i="13"/>
  <c r="N36" i="13"/>
  <c r="F37" i="13"/>
  <c r="V37" i="13"/>
  <c r="N38" i="13"/>
  <c r="F39" i="13"/>
  <c r="V39" i="13"/>
  <c r="N40" i="13"/>
  <c r="F41" i="13"/>
  <c r="V41" i="13"/>
  <c r="N42" i="13"/>
  <c r="F43" i="13"/>
  <c r="V43" i="13"/>
  <c r="N44" i="13"/>
  <c r="F45" i="13"/>
  <c r="V45" i="13"/>
  <c r="N46" i="13"/>
  <c r="F47" i="13"/>
  <c r="V47" i="13"/>
  <c r="N48" i="13"/>
  <c r="F49" i="13"/>
  <c r="V49" i="13"/>
  <c r="N50" i="13"/>
  <c r="F51" i="13"/>
  <c r="V51" i="13"/>
  <c r="N52" i="13"/>
  <c r="F53" i="13"/>
  <c r="V53" i="13"/>
  <c r="N54" i="13"/>
  <c r="F55" i="13"/>
  <c r="V55" i="13"/>
  <c r="N56" i="13"/>
  <c r="F57" i="13"/>
  <c r="V57" i="13"/>
  <c r="N58" i="13"/>
  <c r="F59" i="13"/>
  <c r="V59" i="13"/>
  <c r="N60" i="13"/>
  <c r="F61" i="13"/>
  <c r="V61" i="13"/>
  <c r="N62" i="13"/>
  <c r="F63" i="13"/>
  <c r="V63" i="13"/>
  <c r="N64" i="13"/>
  <c r="F65" i="13"/>
  <c r="V65" i="13"/>
  <c r="N66" i="13"/>
  <c r="F67" i="13"/>
  <c r="V67" i="13"/>
  <c r="N68" i="13"/>
  <c r="F69" i="13"/>
  <c r="V69" i="13"/>
  <c r="N70" i="13"/>
  <c r="F71" i="13"/>
  <c r="F73" i="13"/>
  <c r="N74" i="13"/>
  <c r="H75" i="13"/>
  <c r="X75" i="13"/>
  <c r="P76" i="13"/>
  <c r="H77" i="13"/>
  <c r="X77" i="13"/>
  <c r="P78" i="13"/>
  <c r="H79" i="13"/>
  <c r="X79" i="13"/>
  <c r="P80" i="13"/>
  <c r="H81" i="13"/>
  <c r="X81" i="13"/>
  <c r="P82" i="13"/>
  <c r="H83" i="13"/>
  <c r="X83" i="13"/>
  <c r="P84" i="13"/>
  <c r="H85" i="13"/>
  <c r="X85" i="13"/>
  <c r="P86" i="13"/>
  <c r="H87" i="13"/>
  <c r="X87" i="13"/>
  <c r="P88" i="13"/>
  <c r="H89" i="13"/>
  <c r="X89" i="13"/>
  <c r="P90" i="13"/>
  <c r="H91" i="13"/>
  <c r="X91" i="13"/>
  <c r="P92" i="13"/>
  <c r="H93" i="13"/>
  <c r="X93" i="13"/>
  <c r="P94" i="13"/>
  <c r="H95" i="13"/>
  <c r="X95" i="13"/>
  <c r="P96" i="13"/>
  <c r="H97" i="13"/>
  <c r="X97" i="13"/>
  <c r="P98" i="13"/>
  <c r="H99" i="13"/>
  <c r="X99" i="13"/>
  <c r="P100" i="13"/>
  <c r="H101" i="13"/>
  <c r="X101" i="13"/>
  <c r="P102" i="13"/>
  <c r="H103" i="13"/>
  <c r="X103" i="13"/>
  <c r="P104" i="13"/>
  <c r="T72" i="13"/>
  <c r="D74" i="13"/>
  <c r="C75" i="13"/>
  <c r="S75" i="13"/>
  <c r="K76" i="13"/>
  <c r="C77" i="13"/>
  <c r="S77" i="13"/>
  <c r="K78" i="13"/>
  <c r="C79" i="13"/>
  <c r="S79" i="13"/>
  <c r="K80" i="13"/>
  <c r="C81" i="13"/>
  <c r="S81" i="13"/>
  <c r="K82" i="13"/>
  <c r="C83" i="13"/>
  <c r="S83" i="13"/>
  <c r="K84" i="13"/>
  <c r="C85" i="13"/>
  <c r="S85" i="13"/>
  <c r="K86" i="13"/>
  <c r="C87" i="13"/>
  <c r="S87" i="13"/>
  <c r="K88" i="13"/>
  <c r="C89" i="13"/>
  <c r="S89" i="13"/>
  <c r="K90" i="13"/>
  <c r="C91" i="13"/>
  <c r="S91" i="13"/>
  <c r="K92" i="13"/>
  <c r="C93" i="13"/>
  <c r="S93" i="13"/>
  <c r="K94" i="13"/>
  <c r="C95" i="13"/>
  <c r="S95" i="13"/>
  <c r="K96" i="13"/>
  <c r="C97" i="13"/>
  <c r="S97" i="13"/>
  <c r="K98" i="13"/>
  <c r="C99" i="13"/>
  <c r="S99" i="13"/>
  <c r="K100" i="13"/>
  <c r="C101" i="13"/>
  <c r="S101" i="13"/>
  <c r="K102" i="13"/>
  <c r="C103" i="13"/>
  <c r="S103" i="13"/>
  <c r="K104" i="13"/>
  <c r="C105" i="13"/>
  <c r="S105" i="13"/>
  <c r="K106" i="13"/>
  <c r="C107" i="13"/>
  <c r="S107" i="13"/>
  <c r="K108" i="13"/>
  <c r="C109" i="13"/>
  <c r="S109" i="13"/>
  <c r="K110" i="13"/>
  <c r="C111" i="13"/>
  <c r="S111" i="13"/>
  <c r="K112" i="13"/>
  <c r="C113" i="13"/>
  <c r="S113" i="13"/>
  <c r="K114" i="13"/>
  <c r="C115" i="13"/>
  <c r="S115" i="13"/>
  <c r="R72" i="13"/>
  <c r="B74" i="13"/>
  <c r="B75" i="13"/>
  <c r="I32" i="13"/>
  <c r="Y32" i="13"/>
  <c r="Q33" i="13"/>
  <c r="I34" i="13"/>
  <c r="Y34" i="13"/>
  <c r="Q35" i="13"/>
  <c r="I36" i="13"/>
  <c r="Y36" i="13"/>
  <c r="Q37" i="13"/>
  <c r="I38" i="13"/>
  <c r="Y38" i="13"/>
  <c r="Q39" i="13"/>
  <c r="I40" i="13"/>
  <c r="Y40" i="13"/>
  <c r="Q41" i="13"/>
  <c r="I42" i="13"/>
  <c r="Y42" i="13"/>
  <c r="Q43" i="13"/>
  <c r="I44" i="13"/>
  <c r="Y44" i="13"/>
  <c r="Q45" i="13"/>
  <c r="I46" i="13"/>
  <c r="Y46" i="13"/>
  <c r="Q47" i="13"/>
  <c r="I48" i="13"/>
  <c r="Y48" i="13"/>
  <c r="Q49" i="13"/>
  <c r="I50" i="13"/>
  <c r="Y50" i="13"/>
  <c r="Q51" i="13"/>
  <c r="I52" i="13"/>
  <c r="Y52" i="13"/>
  <c r="Q53" i="13"/>
  <c r="I54" i="13"/>
  <c r="Y54" i="13"/>
  <c r="Q55" i="13"/>
  <c r="I56" i="13"/>
  <c r="Y56" i="13"/>
  <c r="Q57" i="13"/>
  <c r="I58" i="13"/>
  <c r="Y58" i="13"/>
  <c r="Q59" i="13"/>
  <c r="I60" i="13"/>
  <c r="Y60" i="13"/>
  <c r="Q61" i="13"/>
  <c r="I62" i="13"/>
  <c r="Y62" i="13"/>
  <c r="Q63" i="13"/>
  <c r="I64" i="13"/>
  <c r="Y64" i="13"/>
  <c r="Q65" i="13"/>
  <c r="I66" i="13"/>
  <c r="Y66" i="13"/>
  <c r="Q67" i="13"/>
  <c r="I68" i="13"/>
  <c r="Y68" i="13"/>
  <c r="Q69" i="13"/>
  <c r="I70" i="13"/>
  <c r="Y70" i="13"/>
  <c r="Q71" i="13"/>
  <c r="I72" i="13"/>
  <c r="Y72" i="13"/>
  <c r="Q73" i="13"/>
  <c r="I74" i="13"/>
  <c r="H32" i="13"/>
  <c r="X32" i="13"/>
  <c r="P33" i="13"/>
  <c r="H34" i="13"/>
  <c r="X34" i="13"/>
  <c r="P35" i="13"/>
  <c r="H36" i="13"/>
  <c r="X36" i="13"/>
  <c r="P37" i="13"/>
  <c r="H38" i="13"/>
  <c r="X38" i="13"/>
  <c r="P39" i="13"/>
  <c r="H40" i="13"/>
  <c r="X40" i="13"/>
  <c r="P41" i="13"/>
  <c r="H42" i="13"/>
  <c r="X42" i="13"/>
  <c r="P43" i="13"/>
  <c r="H44" i="13"/>
  <c r="X44" i="13"/>
  <c r="P45" i="13"/>
  <c r="H46" i="13"/>
  <c r="X46" i="13"/>
  <c r="P47" i="13"/>
  <c r="H48" i="13"/>
  <c r="X48" i="13"/>
  <c r="P49" i="13"/>
  <c r="H50" i="13"/>
  <c r="X50" i="13"/>
  <c r="P51" i="13"/>
  <c r="H52" i="13"/>
  <c r="X52" i="13"/>
  <c r="P53" i="13"/>
  <c r="H54" i="13"/>
  <c r="X54" i="13"/>
  <c r="P55" i="13"/>
  <c r="H56" i="13"/>
  <c r="X56" i="13"/>
  <c r="P57" i="13"/>
  <c r="H58" i="13"/>
  <c r="X58" i="13"/>
  <c r="P59" i="13"/>
  <c r="H60" i="13"/>
  <c r="X60" i="13"/>
  <c r="P61" i="13"/>
  <c r="H62" i="13"/>
  <c r="X62" i="13"/>
  <c r="P63" i="13"/>
  <c r="H64" i="13"/>
  <c r="X64" i="13"/>
  <c r="P65" i="13"/>
  <c r="H66" i="13"/>
  <c r="X66" i="13"/>
  <c r="P67" i="13"/>
  <c r="H68" i="13"/>
  <c r="X68" i="13"/>
  <c r="P69" i="13"/>
  <c r="H70" i="13"/>
  <c r="X70" i="13"/>
  <c r="P71" i="13"/>
  <c r="H72" i="13"/>
  <c r="K32" i="13"/>
  <c r="C33" i="13"/>
  <c r="S33" i="13"/>
  <c r="K34" i="13"/>
  <c r="C35" i="13"/>
  <c r="S35" i="13"/>
  <c r="K36" i="13"/>
  <c r="C37" i="13"/>
  <c r="S37" i="13"/>
  <c r="K38" i="13"/>
  <c r="C39" i="13"/>
  <c r="S39" i="13"/>
  <c r="K40" i="13"/>
  <c r="C41" i="13"/>
  <c r="S41" i="13"/>
  <c r="K42" i="13"/>
  <c r="C43" i="13"/>
  <c r="S43" i="13"/>
  <c r="K44" i="13"/>
  <c r="C45" i="13"/>
  <c r="S45" i="13"/>
  <c r="K46" i="13"/>
  <c r="C47" i="13"/>
  <c r="S47" i="13"/>
  <c r="K48" i="13"/>
  <c r="C49" i="13"/>
  <c r="S49" i="13"/>
  <c r="K50" i="13"/>
  <c r="C51" i="13"/>
  <c r="S51" i="13"/>
  <c r="K52" i="13"/>
  <c r="C53" i="13"/>
  <c r="S53" i="13"/>
  <c r="K54" i="13"/>
  <c r="C55" i="13"/>
  <c r="S55" i="13"/>
  <c r="K56" i="13"/>
  <c r="C57" i="13"/>
  <c r="S57" i="13"/>
  <c r="K58" i="13"/>
  <c r="C59" i="13"/>
  <c r="S59" i="13"/>
  <c r="K60" i="13"/>
  <c r="C61" i="13"/>
  <c r="S61" i="13"/>
  <c r="K62" i="13"/>
  <c r="C63" i="13"/>
  <c r="S63" i="13"/>
  <c r="K64" i="13"/>
  <c r="C65" i="13"/>
  <c r="S65" i="13"/>
  <c r="K66" i="13"/>
  <c r="C67" i="13"/>
  <c r="S67" i="13"/>
  <c r="K68" i="13"/>
  <c r="C69" i="13"/>
  <c r="S69" i="13"/>
  <c r="K70" i="13"/>
  <c r="C71" i="13"/>
  <c r="S71" i="13"/>
  <c r="K72" i="13"/>
  <c r="C73" i="13"/>
  <c r="S73" i="13"/>
  <c r="K74" i="13"/>
  <c r="J32" i="13"/>
  <c r="B33" i="13"/>
  <c r="R33" i="13"/>
  <c r="J34" i="13"/>
  <c r="B35" i="13"/>
  <c r="R35" i="13"/>
  <c r="J36" i="13"/>
  <c r="B37" i="13"/>
  <c r="R37" i="13"/>
  <c r="J38" i="13"/>
  <c r="B39" i="13"/>
  <c r="R39" i="13"/>
  <c r="J40" i="13"/>
  <c r="B41" i="13"/>
  <c r="R41" i="13"/>
  <c r="J42" i="13"/>
  <c r="B43" i="13"/>
  <c r="R43" i="13"/>
  <c r="J44" i="13"/>
  <c r="B45" i="13"/>
  <c r="R45" i="13"/>
  <c r="J46" i="13"/>
  <c r="B47" i="13"/>
  <c r="R47" i="13"/>
  <c r="J48" i="13"/>
  <c r="B49" i="13"/>
  <c r="R49" i="13"/>
  <c r="J50" i="13"/>
  <c r="B51" i="13"/>
  <c r="R51" i="13"/>
  <c r="J52" i="13"/>
  <c r="B53" i="13"/>
  <c r="R53" i="13"/>
  <c r="J54" i="13"/>
  <c r="B55" i="13"/>
  <c r="R55" i="13"/>
  <c r="J56" i="13"/>
  <c r="B57" i="13"/>
  <c r="R57" i="13"/>
  <c r="J58" i="13"/>
  <c r="B59" i="13"/>
  <c r="R59" i="13"/>
  <c r="J60" i="13"/>
  <c r="B61" i="13"/>
  <c r="R61" i="13"/>
  <c r="J62" i="13"/>
  <c r="B63" i="13"/>
  <c r="R63" i="13"/>
  <c r="J64" i="13"/>
  <c r="B65" i="13"/>
  <c r="R65" i="13"/>
  <c r="J66" i="13"/>
  <c r="B67" i="13"/>
  <c r="R67" i="13"/>
  <c r="J68" i="13"/>
  <c r="B69" i="13"/>
  <c r="R69" i="13"/>
  <c r="J70" i="13"/>
  <c r="B71" i="13"/>
  <c r="V72" i="13"/>
  <c r="F74" i="13"/>
  <c r="D75" i="13"/>
  <c r="T75" i="13"/>
  <c r="L76" i="13"/>
  <c r="D77" i="13"/>
  <c r="T77" i="13"/>
  <c r="L78" i="13"/>
  <c r="D79" i="13"/>
  <c r="T79" i="13"/>
  <c r="L80" i="13"/>
  <c r="D81" i="13"/>
  <c r="T81" i="13"/>
  <c r="L82" i="13"/>
  <c r="D83" i="13"/>
  <c r="T83" i="13"/>
  <c r="L84" i="13"/>
  <c r="D85" i="13"/>
  <c r="T85" i="13"/>
  <c r="L86" i="13"/>
  <c r="D87" i="13"/>
  <c r="T87" i="13"/>
  <c r="L88" i="13"/>
  <c r="D89" i="13"/>
  <c r="T89" i="13"/>
  <c r="L90" i="13"/>
  <c r="D91" i="13"/>
  <c r="T91" i="13"/>
  <c r="L92" i="13"/>
  <c r="D93" i="13"/>
  <c r="T93" i="13"/>
  <c r="L94" i="13"/>
  <c r="D95" i="13"/>
  <c r="T95" i="13"/>
  <c r="L96" i="13"/>
  <c r="D97" i="13"/>
  <c r="T97" i="13"/>
  <c r="L98" i="13"/>
  <c r="D99" i="13"/>
  <c r="T99" i="13"/>
  <c r="L100" i="13"/>
  <c r="D101" i="13"/>
  <c r="T101" i="13"/>
  <c r="L102" i="13"/>
  <c r="D103" i="13"/>
  <c r="T103" i="13"/>
  <c r="L104" i="13"/>
  <c r="J72" i="13"/>
  <c r="T73" i="13"/>
  <c r="W74" i="13"/>
  <c r="O75" i="13"/>
  <c r="G76" i="13"/>
  <c r="W76" i="13"/>
  <c r="O77" i="13"/>
  <c r="G78" i="13"/>
  <c r="W78" i="13"/>
  <c r="O79" i="13"/>
  <c r="G80" i="13"/>
  <c r="W80" i="13"/>
  <c r="O81" i="13"/>
  <c r="G82" i="13"/>
  <c r="W82" i="13"/>
  <c r="O83" i="13"/>
  <c r="G84" i="13"/>
  <c r="W84" i="13"/>
  <c r="O85" i="13"/>
  <c r="G86" i="13"/>
  <c r="W86" i="13"/>
  <c r="O87" i="13"/>
  <c r="G88" i="13"/>
  <c r="W88" i="13"/>
  <c r="O89" i="13"/>
  <c r="G90" i="13"/>
  <c r="W90" i="13"/>
  <c r="O91" i="13"/>
  <c r="G92" i="13"/>
  <c r="W92" i="13"/>
  <c r="O93" i="13"/>
  <c r="G94" i="13"/>
  <c r="W94" i="13"/>
  <c r="O95" i="13"/>
  <c r="G96" i="13"/>
  <c r="W96" i="13"/>
  <c r="O97" i="13"/>
  <c r="G98" i="13"/>
  <c r="W98" i="13"/>
  <c r="O99" i="13"/>
  <c r="G100" i="13"/>
  <c r="W100" i="13"/>
  <c r="O101" i="13"/>
  <c r="G102" i="13"/>
  <c r="W102" i="13"/>
  <c r="O103" i="13"/>
  <c r="G104" i="13"/>
  <c r="W104" i="13"/>
  <c r="O105" i="13"/>
  <c r="G106" i="13"/>
  <c r="W106" i="13"/>
  <c r="O107" i="13"/>
  <c r="G108" i="13"/>
  <c r="W108" i="13"/>
  <c r="O109" i="13"/>
  <c r="G110" i="13"/>
  <c r="W110" i="13"/>
  <c r="O111" i="13"/>
  <c r="G112" i="13"/>
  <c r="W112" i="13"/>
  <c r="O113" i="13"/>
  <c r="G114" i="13"/>
  <c r="W114" i="13"/>
  <c r="O115" i="13"/>
  <c r="F72" i="13"/>
  <c r="R73" i="13"/>
  <c r="V74" i="13"/>
  <c r="N75" i="13"/>
  <c r="F76" i="13"/>
  <c r="V76" i="13"/>
  <c r="N77" i="13"/>
  <c r="F78" i="13"/>
  <c r="V78" i="13"/>
  <c r="N79" i="13"/>
  <c r="F80" i="13"/>
  <c r="V80" i="13"/>
  <c r="N81" i="13"/>
  <c r="F82" i="13"/>
  <c r="V82" i="13"/>
  <c r="N83" i="13"/>
  <c r="F84" i="13"/>
  <c r="V84" i="13"/>
  <c r="N85" i="13"/>
  <c r="F86" i="13"/>
  <c r="V86" i="13"/>
  <c r="N87" i="13"/>
  <c r="F88" i="13"/>
  <c r="V88" i="13"/>
  <c r="N89" i="13"/>
  <c r="F90" i="13"/>
  <c r="V90" i="13"/>
  <c r="N91" i="13"/>
  <c r="F92" i="13"/>
  <c r="V92" i="13"/>
  <c r="N93" i="13"/>
  <c r="F94" i="13"/>
  <c r="V94" i="13"/>
  <c r="N95" i="13"/>
  <c r="F96" i="13"/>
  <c r="V96" i="13"/>
  <c r="N97" i="13"/>
  <c r="F98" i="13"/>
  <c r="V98" i="13"/>
  <c r="N99" i="13"/>
  <c r="F100" i="13"/>
  <c r="V100" i="13"/>
  <c r="N101" i="13"/>
  <c r="F102" i="13"/>
  <c r="V102" i="13"/>
  <c r="N103" i="13"/>
  <c r="F104" i="13"/>
  <c r="V104" i="13"/>
  <c r="N105" i="13"/>
  <c r="F106" i="13"/>
  <c r="V106" i="13"/>
  <c r="N107" i="13"/>
  <c r="F108" i="13"/>
  <c r="V108" i="13"/>
  <c r="P72" i="13"/>
  <c r="X73" i="13"/>
  <c r="Y74" i="13"/>
  <c r="Q75" i="13"/>
  <c r="I76" i="13"/>
  <c r="Y76" i="13"/>
  <c r="Q77" i="13"/>
  <c r="I78" i="13"/>
  <c r="Y78" i="13"/>
  <c r="Q79" i="13"/>
  <c r="I80" i="13"/>
  <c r="Y80" i="13"/>
  <c r="Q81" i="13"/>
  <c r="I82" i="13"/>
  <c r="Y82" i="13"/>
  <c r="Q83" i="13"/>
  <c r="I84" i="13"/>
  <c r="Y84" i="13"/>
  <c r="Q85" i="13"/>
  <c r="I86" i="13"/>
  <c r="Y86" i="13"/>
  <c r="Q87" i="13"/>
  <c r="I88" i="13"/>
  <c r="Y88" i="13"/>
  <c r="Q89" i="13"/>
  <c r="I90" i="13"/>
  <c r="Y90" i="13"/>
  <c r="Q91" i="13"/>
  <c r="I92" i="13"/>
  <c r="Y92" i="13"/>
  <c r="Q93" i="13"/>
  <c r="I94" i="13"/>
  <c r="Y94" i="13"/>
  <c r="Q95" i="13"/>
  <c r="I96" i="13"/>
  <c r="Y96" i="13"/>
  <c r="Q97" i="13"/>
  <c r="I98" i="13"/>
  <c r="Y98" i="13"/>
  <c r="Q99" i="13"/>
  <c r="I100" i="13"/>
  <c r="Y100" i="13"/>
  <c r="Q101" i="13"/>
  <c r="I102" i="13"/>
  <c r="Y102" i="13"/>
  <c r="Q103" i="13"/>
  <c r="I104" i="13"/>
  <c r="Y104" i="13"/>
  <c r="Q105" i="13"/>
  <c r="I106" i="13"/>
  <c r="Y106" i="13"/>
  <c r="Q107" i="13"/>
  <c r="I108" i="13"/>
  <c r="Y108" i="13"/>
  <c r="Q109" i="13"/>
  <c r="I110" i="13"/>
  <c r="Y110" i="13"/>
  <c r="Q111" i="13"/>
  <c r="I112" i="13"/>
  <c r="Y112" i="13"/>
  <c r="Q113" i="13"/>
  <c r="I114" i="13"/>
  <c r="Y114" i="13"/>
  <c r="Q115" i="13"/>
  <c r="T106" i="13"/>
  <c r="H109" i="13"/>
  <c r="P110" i="13"/>
  <c r="X111" i="13"/>
  <c r="H113" i="13"/>
  <c r="P114" i="13"/>
  <c r="X115" i="13"/>
  <c r="P116" i="13"/>
  <c r="H117" i="13"/>
  <c r="X117" i="13"/>
  <c r="P118" i="13"/>
  <c r="H119" i="13"/>
  <c r="X119" i="13"/>
  <c r="P120" i="13"/>
  <c r="H121" i="13"/>
  <c r="X121" i="13"/>
  <c r="P122" i="13"/>
  <c r="H123" i="13"/>
  <c r="X123" i="13"/>
  <c r="P124" i="13"/>
  <c r="H125" i="13"/>
  <c r="X125" i="13"/>
  <c r="P126" i="13"/>
  <c r="H127" i="13"/>
  <c r="X127" i="13"/>
  <c r="P128" i="13"/>
  <c r="H129" i="13"/>
  <c r="X129" i="13"/>
  <c r="P130" i="13"/>
  <c r="H131" i="13"/>
  <c r="X131" i="13"/>
  <c r="P132" i="13"/>
  <c r="H133" i="13"/>
  <c r="X133" i="13"/>
  <c r="P134" i="13"/>
  <c r="H135" i="13"/>
  <c r="E32" i="13"/>
  <c r="U32" i="13"/>
  <c r="M33" i="13"/>
  <c r="E34" i="13"/>
  <c r="U34" i="13"/>
  <c r="M35" i="13"/>
  <c r="E36" i="13"/>
  <c r="U36" i="13"/>
  <c r="M37" i="13"/>
  <c r="E38" i="13"/>
  <c r="U38" i="13"/>
  <c r="M39" i="13"/>
  <c r="E40" i="13"/>
  <c r="U40" i="13"/>
  <c r="M41" i="13"/>
  <c r="E42" i="13"/>
  <c r="U42" i="13"/>
  <c r="M43" i="13"/>
  <c r="E44" i="13"/>
  <c r="U44" i="13"/>
  <c r="M45" i="13"/>
  <c r="E46" i="13"/>
  <c r="U46" i="13"/>
  <c r="M47" i="13"/>
  <c r="E48" i="13"/>
  <c r="U48" i="13"/>
  <c r="M49" i="13"/>
  <c r="E50" i="13"/>
  <c r="U50" i="13"/>
  <c r="M51" i="13"/>
  <c r="E52" i="13"/>
  <c r="U52" i="13"/>
  <c r="M53" i="13"/>
  <c r="E54" i="13"/>
  <c r="U54" i="13"/>
  <c r="M55" i="13"/>
  <c r="E56" i="13"/>
  <c r="U56" i="13"/>
  <c r="M57" i="13"/>
  <c r="E58" i="13"/>
  <c r="U58" i="13"/>
  <c r="M59" i="13"/>
  <c r="E60" i="13"/>
  <c r="U60" i="13"/>
  <c r="M61" i="13"/>
  <c r="E62" i="13"/>
  <c r="U62" i="13"/>
  <c r="M63" i="13"/>
  <c r="E64" i="13"/>
  <c r="U64" i="13"/>
  <c r="M65" i="13"/>
  <c r="E66" i="13"/>
  <c r="U66" i="13"/>
  <c r="M67" i="13"/>
  <c r="E68" i="13"/>
  <c r="U68" i="13"/>
  <c r="M69" i="13"/>
  <c r="E70" i="13"/>
  <c r="U70" i="13"/>
  <c r="M71" i="13"/>
  <c r="E72" i="13"/>
  <c r="U72" i="13"/>
  <c r="M73" i="13"/>
  <c r="E74" i="13"/>
  <c r="D32" i="13"/>
  <c r="T32" i="13"/>
  <c r="L33" i="13"/>
  <c r="D34" i="13"/>
  <c r="T34" i="13"/>
  <c r="L35" i="13"/>
  <c r="D36" i="13"/>
  <c r="T36" i="13"/>
  <c r="L37" i="13"/>
  <c r="D38" i="13"/>
  <c r="T38" i="13"/>
  <c r="L39" i="13"/>
  <c r="D40" i="13"/>
  <c r="T40" i="13"/>
  <c r="L41" i="13"/>
  <c r="D42" i="13"/>
  <c r="T42" i="13"/>
  <c r="L43" i="13"/>
  <c r="D44" i="13"/>
  <c r="T44" i="13"/>
  <c r="L45" i="13"/>
  <c r="D46" i="13"/>
  <c r="T46" i="13"/>
  <c r="L47" i="13"/>
  <c r="D48" i="13"/>
  <c r="T48" i="13"/>
  <c r="L49" i="13"/>
  <c r="D50" i="13"/>
  <c r="T50" i="13"/>
  <c r="L51" i="13"/>
  <c r="D52" i="13"/>
  <c r="T52" i="13"/>
  <c r="L53" i="13"/>
  <c r="D54" i="13"/>
  <c r="T54" i="13"/>
  <c r="L55" i="13"/>
  <c r="D56" i="13"/>
  <c r="T56" i="13"/>
  <c r="L57" i="13"/>
  <c r="D58" i="13"/>
  <c r="T58" i="13"/>
  <c r="L59" i="13"/>
  <c r="D60" i="13"/>
  <c r="T60" i="13"/>
  <c r="L61" i="13"/>
  <c r="D62" i="13"/>
  <c r="T62" i="13"/>
  <c r="L63" i="13"/>
  <c r="D64" i="13"/>
  <c r="T64" i="13"/>
  <c r="L65" i="13"/>
  <c r="D66" i="13"/>
  <c r="T66" i="13"/>
  <c r="L67" i="13"/>
  <c r="D68" i="13"/>
  <c r="T68" i="13"/>
  <c r="L69" i="13"/>
  <c r="D70" i="13"/>
  <c r="T70" i="13"/>
  <c r="L71" i="13"/>
  <c r="D72" i="13"/>
  <c r="G32" i="13"/>
  <c r="W32" i="13"/>
  <c r="O33" i="13"/>
  <c r="G34" i="13"/>
  <c r="W34" i="13"/>
  <c r="O35" i="13"/>
  <c r="G36" i="13"/>
  <c r="W36" i="13"/>
  <c r="O37" i="13"/>
  <c r="G38" i="13"/>
  <c r="W38" i="13"/>
  <c r="O39" i="13"/>
  <c r="G40" i="13"/>
  <c r="W40" i="13"/>
  <c r="O41" i="13"/>
  <c r="G42" i="13"/>
  <c r="W42" i="13"/>
  <c r="O43" i="13"/>
  <c r="G44" i="13"/>
  <c r="W44" i="13"/>
  <c r="O45" i="13"/>
  <c r="G46" i="13"/>
  <c r="W46" i="13"/>
  <c r="O47" i="13"/>
  <c r="G48" i="13"/>
  <c r="W48" i="13"/>
  <c r="O49" i="13"/>
  <c r="G50" i="13"/>
  <c r="W50" i="13"/>
  <c r="O51" i="13"/>
  <c r="G52" i="13"/>
  <c r="W52" i="13"/>
  <c r="O53" i="13"/>
  <c r="G54" i="13"/>
  <c r="W54" i="13"/>
  <c r="O55" i="13"/>
  <c r="G56" i="13"/>
  <c r="W56" i="13"/>
  <c r="O57" i="13"/>
  <c r="G58" i="13"/>
  <c r="W58" i="13"/>
  <c r="O59" i="13"/>
  <c r="G60" i="13"/>
  <c r="W60" i="13"/>
  <c r="O61" i="13"/>
  <c r="G62" i="13"/>
  <c r="W62" i="13"/>
  <c r="O63" i="13"/>
  <c r="G64" i="13"/>
  <c r="W64" i="13"/>
  <c r="O65" i="13"/>
  <c r="G66" i="13"/>
  <c r="W66" i="13"/>
  <c r="O67" i="13"/>
  <c r="G68" i="13"/>
  <c r="W68" i="13"/>
  <c r="O69" i="13"/>
  <c r="G70" i="13"/>
  <c r="W70" i="13"/>
  <c r="O71" i="13"/>
  <c r="G72" i="13"/>
  <c r="W72" i="13"/>
  <c r="O73" i="13"/>
  <c r="G74" i="13"/>
  <c r="F32" i="13"/>
  <c r="V32" i="13"/>
  <c r="N33" i="13"/>
  <c r="F34" i="13"/>
  <c r="V34" i="13"/>
  <c r="N35" i="13"/>
  <c r="F36" i="13"/>
  <c r="V36" i="13"/>
  <c r="N37" i="13"/>
  <c r="F38" i="13"/>
  <c r="V38" i="13"/>
  <c r="N39" i="13"/>
  <c r="F40" i="13"/>
  <c r="V40" i="13"/>
  <c r="N41" i="13"/>
  <c r="F42" i="13"/>
  <c r="V42" i="13"/>
  <c r="N43" i="13"/>
  <c r="F44" i="13"/>
  <c r="V44" i="13"/>
  <c r="N45" i="13"/>
  <c r="F46" i="13"/>
  <c r="V46" i="13"/>
  <c r="N47" i="13"/>
  <c r="F48" i="13"/>
  <c r="V48" i="13"/>
  <c r="N49" i="13"/>
  <c r="F50" i="13"/>
  <c r="V50" i="13"/>
  <c r="N51" i="13"/>
  <c r="F52" i="13"/>
  <c r="V52" i="13"/>
  <c r="N53" i="13"/>
  <c r="F54" i="13"/>
  <c r="V54" i="13"/>
  <c r="N55" i="13"/>
  <c r="F56" i="13"/>
  <c r="V56" i="13"/>
  <c r="N57" i="13"/>
  <c r="F58" i="13"/>
  <c r="V58" i="13"/>
  <c r="N59" i="13"/>
  <c r="F60" i="13"/>
  <c r="V60" i="13"/>
  <c r="N61" i="13"/>
  <c r="F62" i="13"/>
  <c r="V62" i="13"/>
  <c r="N63" i="13"/>
  <c r="F64" i="13"/>
  <c r="V64" i="13"/>
  <c r="N65" i="13"/>
  <c r="F66" i="13"/>
  <c r="V66" i="13"/>
  <c r="N67" i="13"/>
  <c r="F68" i="13"/>
  <c r="V68" i="13"/>
  <c r="N69" i="13"/>
  <c r="F70" i="13"/>
  <c r="V70" i="13"/>
  <c r="N72" i="13"/>
  <c r="V73" i="13"/>
  <c r="X74" i="13"/>
  <c r="P75" i="13"/>
  <c r="H76" i="13"/>
  <c r="X76" i="13"/>
  <c r="P77" i="13"/>
  <c r="H78" i="13"/>
  <c r="X78" i="13"/>
  <c r="P79" i="13"/>
  <c r="H80" i="13"/>
  <c r="X80" i="13"/>
  <c r="P81" i="13"/>
  <c r="H82" i="13"/>
  <c r="X82" i="13"/>
  <c r="P83" i="13"/>
  <c r="H84" i="13"/>
  <c r="X84" i="13"/>
  <c r="P85" i="13"/>
  <c r="H86" i="13"/>
  <c r="X86" i="13"/>
  <c r="P87" i="13"/>
  <c r="H88" i="13"/>
  <c r="X88" i="13"/>
  <c r="P89" i="13"/>
  <c r="H90" i="13"/>
  <c r="X90" i="13"/>
  <c r="P91" i="13"/>
  <c r="H92" i="13"/>
  <c r="X92" i="13"/>
  <c r="P93" i="13"/>
  <c r="H94" i="13"/>
  <c r="X94" i="13"/>
  <c r="P95" i="13"/>
  <c r="H96" i="13"/>
  <c r="X96" i="13"/>
  <c r="P97" i="13"/>
  <c r="H98" i="13"/>
  <c r="X98" i="13"/>
  <c r="P99" i="13"/>
  <c r="H100" i="13"/>
  <c r="X100" i="13"/>
  <c r="P101" i="13"/>
  <c r="H102" i="13"/>
  <c r="X102" i="13"/>
  <c r="P103" i="13"/>
  <c r="H104" i="13"/>
  <c r="R71" i="13"/>
  <c r="L73" i="13"/>
  <c r="S74" i="13"/>
  <c r="K75" i="13"/>
  <c r="C76" i="13"/>
  <c r="S76" i="13"/>
  <c r="K77" i="13"/>
  <c r="C78" i="13"/>
  <c r="S78" i="13"/>
  <c r="K79" i="13"/>
  <c r="C80" i="13"/>
  <c r="S80" i="13"/>
  <c r="K81" i="13"/>
  <c r="C82" i="13"/>
  <c r="S82" i="13"/>
  <c r="K83" i="13"/>
  <c r="C84" i="13"/>
  <c r="S84" i="13"/>
  <c r="K85" i="13"/>
  <c r="C86" i="13"/>
  <c r="S86" i="13"/>
  <c r="K87" i="13"/>
  <c r="C88" i="13"/>
  <c r="S88" i="13"/>
  <c r="K89" i="13"/>
  <c r="C90" i="13"/>
  <c r="S90" i="13"/>
  <c r="K91" i="13"/>
  <c r="C92" i="13"/>
  <c r="S92" i="13"/>
  <c r="K93" i="13"/>
  <c r="C94" i="13"/>
  <c r="S94" i="13"/>
  <c r="K95" i="13"/>
  <c r="C96" i="13"/>
  <c r="S96" i="13"/>
  <c r="K97" i="13"/>
  <c r="C98" i="13"/>
  <c r="S98" i="13"/>
  <c r="K99" i="13"/>
  <c r="C100" i="13"/>
  <c r="S100" i="13"/>
  <c r="K101" i="13"/>
  <c r="C102" i="13"/>
  <c r="S102" i="13"/>
  <c r="K103" i="13"/>
  <c r="C104" i="13"/>
  <c r="S104" i="13"/>
  <c r="K105" i="13"/>
  <c r="C106" i="13"/>
  <c r="S106" i="13"/>
  <c r="K107" i="13"/>
  <c r="C108" i="13"/>
  <c r="S108" i="13"/>
  <c r="K109" i="13"/>
  <c r="C110" i="13"/>
  <c r="S110" i="13"/>
  <c r="K111" i="13"/>
  <c r="C112" i="13"/>
  <c r="S112" i="13"/>
  <c r="K113" i="13"/>
  <c r="C114" i="13"/>
  <c r="S114" i="13"/>
  <c r="K115" i="13"/>
  <c r="N71" i="13"/>
  <c r="J73" i="13"/>
  <c r="R74" i="13"/>
  <c r="J75" i="13"/>
  <c r="B76" i="13"/>
  <c r="R76" i="13"/>
  <c r="J77" i="13"/>
  <c r="B78" i="13"/>
  <c r="R78" i="13"/>
  <c r="J79" i="13"/>
  <c r="B80" i="13"/>
  <c r="R80" i="13"/>
  <c r="J81" i="13"/>
  <c r="B82" i="13"/>
  <c r="R82" i="13"/>
  <c r="J83" i="13"/>
  <c r="B84" i="13"/>
  <c r="R84" i="13"/>
  <c r="J85" i="13"/>
  <c r="B86" i="13"/>
  <c r="R86" i="13"/>
  <c r="J87" i="13"/>
  <c r="B88" i="13"/>
  <c r="R88" i="13"/>
  <c r="J89" i="13"/>
  <c r="B90" i="13"/>
  <c r="R90" i="13"/>
  <c r="J91" i="13"/>
  <c r="B92" i="13"/>
  <c r="R92" i="13"/>
  <c r="J93" i="13"/>
  <c r="B94" i="13"/>
  <c r="R94" i="13"/>
  <c r="J95" i="13"/>
  <c r="B96" i="13"/>
  <c r="R96" i="13"/>
  <c r="J97" i="13"/>
  <c r="B98" i="13"/>
  <c r="R98" i="13"/>
  <c r="J99" i="13"/>
  <c r="B100" i="13"/>
  <c r="R77" i="13"/>
  <c r="J80" i="13"/>
  <c r="B83" i="13"/>
  <c r="R85" i="13"/>
  <c r="J88" i="13"/>
  <c r="B91" i="13"/>
  <c r="R93" i="13"/>
  <c r="J96" i="13"/>
  <c r="B99" i="13"/>
  <c r="B101" i="13"/>
  <c r="J102" i="13"/>
  <c r="R103" i="13"/>
  <c r="B105" i="13"/>
  <c r="J106" i="13"/>
  <c r="R107" i="13"/>
  <c r="B109" i="13"/>
  <c r="H74" i="13"/>
  <c r="U75" i="13"/>
  <c r="E77" i="13"/>
  <c r="M78" i="13"/>
  <c r="U79" i="13"/>
  <c r="E81" i="13"/>
  <c r="M82" i="13"/>
  <c r="U83" i="13"/>
  <c r="E85" i="13"/>
  <c r="M86" i="13"/>
  <c r="U87" i="13"/>
  <c r="E89" i="13"/>
  <c r="M90" i="13"/>
  <c r="U91" i="13"/>
  <c r="E93" i="13"/>
  <c r="M94" i="13"/>
  <c r="U95" i="13"/>
  <c r="E97" i="13"/>
  <c r="M98" i="13"/>
  <c r="U99" i="13"/>
  <c r="E101" i="13"/>
  <c r="M102" i="13"/>
  <c r="U103" i="13"/>
  <c r="E105" i="13"/>
  <c r="M106" i="13"/>
  <c r="U107" i="13"/>
  <c r="E109" i="13"/>
  <c r="M110" i="13"/>
  <c r="U111" i="13"/>
  <c r="E113" i="13"/>
  <c r="M114" i="13"/>
  <c r="U115" i="13"/>
  <c r="P109" i="13"/>
  <c r="H112" i="13"/>
  <c r="X114" i="13"/>
  <c r="T116" i="13"/>
  <c r="D118" i="13"/>
  <c r="L119" i="13"/>
  <c r="T120" i="13"/>
  <c r="D122" i="13"/>
  <c r="L123" i="13"/>
  <c r="T124" i="13"/>
  <c r="D126" i="13"/>
  <c r="L127" i="13"/>
  <c r="T128" i="13"/>
  <c r="D130" i="13"/>
  <c r="L131" i="13"/>
  <c r="T132" i="13"/>
  <c r="D134" i="13"/>
  <c r="L135" i="13"/>
  <c r="D136" i="13"/>
  <c r="T136" i="13"/>
  <c r="L137" i="13"/>
  <c r="D138" i="13"/>
  <c r="T138" i="13"/>
  <c r="L139" i="13"/>
  <c r="D140" i="13"/>
  <c r="T140" i="13"/>
  <c r="L141" i="13"/>
  <c r="D142" i="13"/>
  <c r="T142" i="13"/>
  <c r="L143" i="13"/>
  <c r="D144" i="13"/>
  <c r="T144" i="13"/>
  <c r="L145" i="13"/>
  <c r="D146" i="13"/>
  <c r="T146" i="13"/>
  <c r="L147" i="13"/>
  <c r="D148" i="13"/>
  <c r="T148" i="13"/>
  <c r="L149" i="13"/>
  <c r="D150" i="13"/>
  <c r="T150" i="13"/>
  <c r="L151" i="13"/>
  <c r="D152" i="13"/>
  <c r="T152" i="13"/>
  <c r="L153" i="13"/>
  <c r="D154" i="13"/>
  <c r="T154" i="13"/>
  <c r="L155" i="13"/>
  <c r="D156" i="13"/>
  <c r="T156" i="13"/>
  <c r="L157" i="13"/>
  <c r="D158" i="13"/>
  <c r="T158" i="13"/>
  <c r="L159" i="13"/>
  <c r="D160" i="13"/>
  <c r="T160" i="13"/>
  <c r="L161" i="13"/>
  <c r="D162" i="13"/>
  <c r="T162" i="13"/>
  <c r="L163" i="13"/>
  <c r="D164" i="13"/>
  <c r="T164" i="13"/>
  <c r="L165" i="13"/>
  <c r="D166" i="13"/>
  <c r="T166" i="13"/>
  <c r="L167" i="13"/>
  <c r="D168" i="13"/>
  <c r="T168" i="13"/>
  <c r="L169" i="13"/>
  <c r="D170" i="13"/>
  <c r="T170" i="13"/>
  <c r="L171" i="13"/>
  <c r="D172" i="13"/>
  <c r="T172" i="13"/>
  <c r="L173" i="13"/>
  <c r="D174" i="13"/>
  <c r="T174" i="13"/>
  <c r="L175" i="13"/>
  <c r="D176" i="13"/>
  <c r="T176" i="13"/>
  <c r="L177" i="13"/>
  <c r="D178" i="13"/>
  <c r="H107" i="13"/>
  <c r="N109" i="13"/>
  <c r="V110" i="13"/>
  <c r="F112" i="13"/>
  <c r="N113" i="13"/>
  <c r="V114" i="13"/>
  <c r="C116" i="13"/>
  <c r="S116" i="13"/>
  <c r="K117" i="13"/>
  <c r="C118" i="13"/>
  <c r="S118" i="13"/>
  <c r="K119" i="13"/>
  <c r="C120" i="13"/>
  <c r="S120" i="13"/>
  <c r="K121" i="13"/>
  <c r="C122" i="13"/>
  <c r="S122" i="13"/>
  <c r="K123" i="13"/>
  <c r="C124" i="13"/>
  <c r="S124" i="13"/>
  <c r="K125" i="13"/>
  <c r="C126" i="13"/>
  <c r="S126" i="13"/>
  <c r="K127" i="13"/>
  <c r="C128" i="13"/>
  <c r="S128" i="13"/>
  <c r="K129" i="13"/>
  <c r="C130" i="13"/>
  <c r="S130" i="13"/>
  <c r="K131" i="13"/>
  <c r="C132" i="13"/>
  <c r="S132" i="13"/>
  <c r="K133" i="13"/>
  <c r="C134" i="13"/>
  <c r="S134" i="13"/>
  <c r="K135" i="13"/>
  <c r="C136" i="13"/>
  <c r="S136" i="13"/>
  <c r="K137" i="13"/>
  <c r="C138" i="13"/>
  <c r="S138" i="13"/>
  <c r="K139" i="13"/>
  <c r="C140" i="13"/>
  <c r="S140" i="13"/>
  <c r="K141" i="13"/>
  <c r="C142" i="13"/>
  <c r="S142" i="13"/>
  <c r="K143" i="13"/>
  <c r="C144" i="13"/>
  <c r="S144" i="13"/>
  <c r="K145" i="13"/>
  <c r="C146" i="13"/>
  <c r="S146" i="13"/>
  <c r="K147" i="13"/>
  <c r="C148" i="13"/>
  <c r="S148" i="13"/>
  <c r="K149" i="13"/>
  <c r="C150" i="13"/>
  <c r="S150" i="13"/>
  <c r="K151" i="13"/>
  <c r="C152" i="13"/>
  <c r="S152" i="13"/>
  <c r="K153" i="13"/>
  <c r="C154" i="13"/>
  <c r="S154" i="13"/>
  <c r="K155" i="13"/>
  <c r="C156" i="13"/>
  <c r="S156" i="13"/>
  <c r="K157" i="13"/>
  <c r="C158" i="13"/>
  <c r="S158" i="13"/>
  <c r="K159" i="13"/>
  <c r="C160" i="13"/>
  <c r="S160" i="13"/>
  <c r="K161" i="13"/>
  <c r="C162" i="13"/>
  <c r="S162" i="13"/>
  <c r="K163" i="13"/>
  <c r="C164" i="13"/>
  <c r="S164" i="13"/>
  <c r="K165" i="13"/>
  <c r="C166" i="13"/>
  <c r="S166" i="13"/>
  <c r="K167" i="13"/>
  <c r="C168" i="13"/>
  <c r="S168" i="13"/>
  <c r="K169" i="13"/>
  <c r="C170" i="13"/>
  <c r="S170" i="13"/>
  <c r="K171" i="13"/>
  <c r="C172" i="13"/>
  <c r="S172" i="13"/>
  <c r="K173" i="13"/>
  <c r="C174" i="13"/>
  <c r="S174" i="13"/>
  <c r="K175" i="13"/>
  <c r="C176" i="13"/>
  <c r="S176" i="13"/>
  <c r="K177" i="13"/>
  <c r="C178" i="13"/>
  <c r="S178" i="13"/>
  <c r="K179" i="13"/>
  <c r="C180" i="13"/>
  <c r="S180" i="13"/>
  <c r="K181" i="13"/>
  <c r="C182" i="13"/>
  <c r="S182" i="13"/>
  <c r="K183" i="13"/>
  <c r="C184" i="13"/>
  <c r="S184" i="13"/>
  <c r="K185" i="13"/>
  <c r="C186" i="13"/>
  <c r="S186" i="13"/>
  <c r="K187" i="13"/>
  <c r="C188" i="13"/>
  <c r="S188" i="13"/>
  <c r="K189" i="13"/>
  <c r="C190" i="13"/>
  <c r="S190" i="13"/>
  <c r="K191" i="13"/>
  <c r="C192" i="13"/>
  <c r="S192" i="13"/>
  <c r="K193" i="13"/>
  <c r="C194" i="13"/>
  <c r="S194" i="13"/>
  <c r="K195" i="13"/>
  <c r="C196" i="13"/>
  <c r="S196" i="13"/>
  <c r="D107" i="13"/>
  <c r="L109" i="13"/>
  <c r="T110" i="13"/>
  <c r="D112" i="13"/>
  <c r="L113" i="13"/>
  <c r="T114" i="13"/>
  <c r="B116" i="13"/>
  <c r="R116" i="13"/>
  <c r="J117" i="13"/>
  <c r="B118" i="13"/>
  <c r="R118" i="13"/>
  <c r="J119" i="13"/>
  <c r="B120" i="13"/>
  <c r="R120" i="13"/>
  <c r="J121" i="13"/>
  <c r="B122" i="13"/>
  <c r="R122" i="13"/>
  <c r="J123" i="13"/>
  <c r="B124" i="13"/>
  <c r="R124" i="13"/>
  <c r="J125" i="13"/>
  <c r="B126" i="13"/>
  <c r="R126" i="13"/>
  <c r="J127" i="13"/>
  <c r="B128" i="13"/>
  <c r="R128" i="13"/>
  <c r="J129" i="13"/>
  <c r="B130" i="13"/>
  <c r="R130" i="13"/>
  <c r="J131" i="13"/>
  <c r="B132" i="13"/>
  <c r="R132" i="13"/>
  <c r="J133" i="13"/>
  <c r="B134" i="13"/>
  <c r="R134" i="13"/>
  <c r="J135" i="13"/>
  <c r="B136" i="13"/>
  <c r="R136" i="13"/>
  <c r="J137" i="13"/>
  <c r="B138" i="13"/>
  <c r="R138" i="13"/>
  <c r="J139" i="13"/>
  <c r="B140" i="13"/>
  <c r="R140" i="13"/>
  <c r="J141" i="13"/>
  <c r="B142" i="13"/>
  <c r="R142" i="13"/>
  <c r="J143" i="13"/>
  <c r="B144" i="13"/>
  <c r="R144" i="13"/>
  <c r="J145" i="13"/>
  <c r="B146" i="13"/>
  <c r="R146" i="13"/>
  <c r="J147" i="13"/>
  <c r="B148" i="13"/>
  <c r="R148" i="13"/>
  <c r="J149" i="13"/>
  <c r="B150" i="13"/>
  <c r="R150" i="13"/>
  <c r="J151" i="13"/>
  <c r="B152" i="13"/>
  <c r="R152" i="13"/>
  <c r="J153" i="13"/>
  <c r="B154" i="13"/>
  <c r="R154" i="13"/>
  <c r="J155" i="13"/>
  <c r="B156" i="13"/>
  <c r="R156" i="13"/>
  <c r="J157" i="13"/>
  <c r="B158" i="13"/>
  <c r="R158" i="13"/>
  <c r="J159" i="13"/>
  <c r="B160" i="13"/>
  <c r="R160" i="13"/>
  <c r="J161" i="13"/>
  <c r="B162" i="13"/>
  <c r="R162" i="13"/>
  <c r="J163" i="13"/>
  <c r="B164" i="13"/>
  <c r="R164" i="13"/>
  <c r="J165" i="13"/>
  <c r="B166" i="13"/>
  <c r="R166" i="13"/>
  <c r="J167" i="13"/>
  <c r="B168" i="13"/>
  <c r="R168" i="13"/>
  <c r="J169" i="13"/>
  <c r="B170" i="13"/>
  <c r="R170" i="13"/>
  <c r="J171" i="13"/>
  <c r="B172" i="13"/>
  <c r="R172" i="13"/>
  <c r="J173" i="13"/>
  <c r="B174" i="13"/>
  <c r="R174" i="13"/>
  <c r="J175" i="13"/>
  <c r="B176" i="13"/>
  <c r="R176" i="13"/>
  <c r="J177" i="13"/>
  <c r="B178" i="13"/>
  <c r="R178" i="13"/>
  <c r="J179" i="13"/>
  <c r="B180" i="13"/>
  <c r="R180" i="13"/>
  <c r="J181" i="13"/>
  <c r="B182" i="13"/>
  <c r="R182" i="13"/>
  <c r="J183" i="13"/>
  <c r="B184" i="13"/>
  <c r="R184" i="13"/>
  <c r="X104" i="13"/>
  <c r="P107" i="13"/>
  <c r="R109" i="13"/>
  <c r="B111" i="13"/>
  <c r="J112" i="13"/>
  <c r="R113" i="13"/>
  <c r="B115" i="13"/>
  <c r="E116" i="13"/>
  <c r="U116" i="13"/>
  <c r="M117" i="13"/>
  <c r="E118" i="13"/>
  <c r="U118" i="13"/>
  <c r="M119" i="13"/>
  <c r="E120" i="13"/>
  <c r="U120" i="13"/>
  <c r="M121" i="13"/>
  <c r="E122" i="13"/>
  <c r="U122" i="13"/>
  <c r="M123" i="13"/>
  <c r="E124" i="13"/>
  <c r="U124" i="13"/>
  <c r="M125" i="13"/>
  <c r="E126" i="13"/>
  <c r="U126" i="13"/>
  <c r="M127" i="13"/>
  <c r="E128" i="13"/>
  <c r="U128" i="13"/>
  <c r="M129" i="13"/>
  <c r="E130" i="13"/>
  <c r="U130" i="13"/>
  <c r="M131" i="13"/>
  <c r="E132" i="13"/>
  <c r="U132" i="13"/>
  <c r="M133" i="13"/>
  <c r="E134" i="13"/>
  <c r="U134" i="13"/>
  <c r="M135" i="13"/>
  <c r="E136" i="13"/>
  <c r="U136" i="13"/>
  <c r="M137" i="13"/>
  <c r="E138" i="13"/>
  <c r="U138" i="13"/>
  <c r="M139" i="13"/>
  <c r="E140" i="13"/>
  <c r="U140" i="13"/>
  <c r="M141" i="13"/>
  <c r="E142" i="13"/>
  <c r="U142" i="13"/>
  <c r="M143" i="13"/>
  <c r="E144" i="13"/>
  <c r="U144" i="13"/>
  <c r="M145" i="13"/>
  <c r="E146" i="13"/>
  <c r="U146" i="13"/>
  <c r="M147" i="13"/>
  <c r="E148" i="13"/>
  <c r="U148" i="13"/>
  <c r="M149" i="13"/>
  <c r="E150" i="13"/>
  <c r="U150" i="13"/>
  <c r="M151" i="13"/>
  <c r="E152" i="13"/>
  <c r="U152" i="13"/>
  <c r="M153" i="13"/>
  <c r="E154" i="13"/>
  <c r="U154" i="13"/>
  <c r="M155" i="13"/>
  <c r="E156" i="13"/>
  <c r="U156" i="13"/>
  <c r="M157" i="13"/>
  <c r="E158" i="13"/>
  <c r="U158" i="13"/>
  <c r="M159" i="13"/>
  <c r="E160" i="13"/>
  <c r="U160" i="13"/>
  <c r="M161" i="13"/>
  <c r="E162" i="13"/>
  <c r="U162" i="13"/>
  <c r="M163" i="13"/>
  <c r="E164" i="13"/>
  <c r="U164" i="13"/>
  <c r="M165" i="13"/>
  <c r="E166" i="13"/>
  <c r="U166" i="13"/>
  <c r="M167" i="13"/>
  <c r="E168" i="13"/>
  <c r="U168" i="13"/>
  <c r="M169" i="13"/>
  <c r="E170" i="13"/>
  <c r="U170" i="13"/>
  <c r="M171" i="13"/>
  <c r="E172" i="13"/>
  <c r="U172" i="13"/>
  <c r="M173" i="13"/>
  <c r="E174" i="13"/>
  <c r="U174" i="13"/>
  <c r="M175" i="13"/>
  <c r="E176" i="13"/>
  <c r="U176" i="13"/>
  <c r="M177" i="13"/>
  <c r="E178" i="13"/>
  <c r="U178" i="13"/>
  <c r="M179" i="13"/>
  <c r="E180" i="13"/>
  <c r="U180" i="13"/>
  <c r="M181" i="13"/>
  <c r="E182" i="13"/>
  <c r="U182" i="13"/>
  <c r="M183" i="13"/>
  <c r="E184" i="13"/>
  <c r="U184" i="13"/>
  <c r="M185" i="13"/>
  <c r="E186" i="13"/>
  <c r="U186" i="13"/>
  <c r="M187" i="13"/>
  <c r="E188" i="13"/>
  <c r="U188" i="13"/>
  <c r="M189" i="13"/>
  <c r="E190" i="13"/>
  <c r="U190" i="13"/>
  <c r="M191" i="13"/>
  <c r="E192" i="13"/>
  <c r="U192" i="13"/>
  <c r="M193" i="13"/>
  <c r="E194" i="13"/>
  <c r="U194" i="13"/>
  <c r="M195" i="13"/>
  <c r="E196" i="13"/>
  <c r="L179" i="13"/>
  <c r="D182" i="13"/>
  <c r="T184" i="13"/>
  <c r="J186" i="13"/>
  <c r="R187" i="13"/>
  <c r="B189" i="13"/>
  <c r="J190" i="13"/>
  <c r="R191" i="13"/>
  <c r="B193" i="13"/>
  <c r="J194" i="13"/>
  <c r="R195" i="13"/>
  <c r="V196" i="13"/>
  <c r="N197" i="13"/>
  <c r="F198" i="13"/>
  <c r="V198" i="13"/>
  <c r="N199" i="13"/>
  <c r="F200" i="13"/>
  <c r="V200" i="13"/>
  <c r="N201" i="13"/>
  <c r="F202" i="13"/>
  <c r="V202" i="13"/>
  <c r="N203" i="13"/>
  <c r="F204" i="13"/>
  <c r="V204" i="13"/>
  <c r="N205" i="13"/>
  <c r="F206" i="13"/>
  <c r="V206" i="13"/>
  <c r="N207" i="13"/>
  <c r="F208" i="13"/>
  <c r="V208" i="13"/>
  <c r="N209" i="13"/>
  <c r="F210" i="13"/>
  <c r="V210" i="13"/>
  <c r="N211" i="13"/>
  <c r="F212" i="13"/>
  <c r="V212" i="13"/>
  <c r="N213" i="13"/>
  <c r="F214" i="13"/>
  <c r="V214" i="13"/>
  <c r="N215" i="13"/>
  <c r="F216" i="13"/>
  <c r="V216" i="13"/>
  <c r="N217" i="13"/>
  <c r="F218" i="13"/>
  <c r="V218" i="13"/>
  <c r="N219" i="13"/>
  <c r="F220" i="13"/>
  <c r="V220" i="13"/>
  <c r="N221" i="13"/>
  <c r="F222" i="13"/>
  <c r="V222" i="13"/>
  <c r="N223" i="13"/>
  <c r="F224" i="13"/>
  <c r="V224" i="13"/>
  <c r="N225" i="13"/>
  <c r="F226" i="13"/>
  <c r="V226" i="13"/>
  <c r="N227" i="13"/>
  <c r="F228" i="13"/>
  <c r="V228" i="13"/>
  <c r="N229" i="13"/>
  <c r="F230" i="13"/>
  <c r="V230" i="13"/>
  <c r="N231" i="13"/>
  <c r="F232" i="13"/>
  <c r="V232" i="13"/>
  <c r="N233" i="13"/>
  <c r="F234" i="13"/>
  <c r="V234" i="13"/>
  <c r="N235" i="13"/>
  <c r="F236" i="13"/>
  <c r="V236" i="13"/>
  <c r="N237" i="13"/>
  <c r="F238" i="13"/>
  <c r="V238" i="13"/>
  <c r="N239" i="13"/>
  <c r="F240" i="13"/>
  <c r="V240" i="13"/>
  <c r="N241" i="13"/>
  <c r="F242" i="13"/>
  <c r="V242" i="13"/>
  <c r="N243" i="13"/>
  <c r="F244" i="13"/>
  <c r="V244" i="13"/>
  <c r="N245" i="13"/>
  <c r="F246" i="13"/>
  <c r="V246" i="13"/>
  <c r="N247" i="13"/>
  <c r="F248" i="13"/>
  <c r="V248" i="13"/>
  <c r="N249" i="13"/>
  <c r="F250" i="13"/>
  <c r="V250" i="13"/>
  <c r="N251" i="13"/>
  <c r="F252" i="13"/>
  <c r="V252" i="13"/>
  <c r="N253" i="13"/>
  <c r="F254" i="13"/>
  <c r="V254" i="13"/>
  <c r="N255" i="13"/>
  <c r="F256" i="13"/>
  <c r="V256" i="13"/>
  <c r="N257" i="13"/>
  <c r="F258" i="13"/>
  <c r="V258" i="13"/>
  <c r="N259" i="13"/>
  <c r="F260" i="13"/>
  <c r="P180" i="13"/>
  <c r="H183" i="13"/>
  <c r="P185" i="13"/>
  <c r="X186" i="13"/>
  <c r="H188" i="13"/>
  <c r="P189" i="13"/>
  <c r="X190" i="13"/>
  <c r="H192" i="13"/>
  <c r="P193" i="13"/>
  <c r="X194" i="13"/>
  <c r="H196" i="13"/>
  <c r="E197" i="13"/>
  <c r="U197" i="13"/>
  <c r="M198" i="13"/>
  <c r="E199" i="13"/>
  <c r="U199" i="13"/>
  <c r="M200" i="13"/>
  <c r="E201" i="13"/>
  <c r="U201" i="13"/>
  <c r="M202" i="13"/>
  <c r="E203" i="13"/>
  <c r="U203" i="13"/>
  <c r="M204" i="13"/>
  <c r="E205" i="13"/>
  <c r="U205" i="13"/>
  <c r="M206" i="13"/>
  <c r="E207" i="13"/>
  <c r="U207" i="13"/>
  <c r="M208" i="13"/>
  <c r="E209" i="13"/>
  <c r="U209" i="13"/>
  <c r="M210" i="13"/>
  <c r="E211" i="13"/>
  <c r="U211" i="13"/>
  <c r="M212" i="13"/>
  <c r="E213" i="13"/>
  <c r="U213" i="13"/>
  <c r="M214" i="13"/>
  <c r="E215" i="13"/>
  <c r="U215" i="13"/>
  <c r="M216" i="13"/>
  <c r="E217" i="13"/>
  <c r="U217" i="13"/>
  <c r="M218" i="13"/>
  <c r="E219" i="13"/>
  <c r="U219" i="13"/>
  <c r="M220" i="13"/>
  <c r="E221" i="13"/>
  <c r="U221" i="13"/>
  <c r="M222" i="13"/>
  <c r="E223" i="13"/>
  <c r="U223" i="13"/>
  <c r="M224" i="13"/>
  <c r="E225" i="13"/>
  <c r="U225" i="13"/>
  <c r="M226" i="13"/>
  <c r="E227" i="13"/>
  <c r="U227" i="13"/>
  <c r="M228" i="13"/>
  <c r="E229" i="13"/>
  <c r="U229" i="13"/>
  <c r="M230" i="13"/>
  <c r="E231" i="13"/>
  <c r="U231" i="13"/>
  <c r="M232" i="13"/>
  <c r="E233" i="13"/>
  <c r="U233" i="13"/>
  <c r="M234" i="13"/>
  <c r="E235" i="13"/>
  <c r="U235" i="13"/>
  <c r="M236" i="13"/>
  <c r="E237" i="13"/>
  <c r="U237" i="13"/>
  <c r="M238" i="13"/>
  <c r="E239" i="13"/>
  <c r="U239" i="13"/>
  <c r="M240" i="13"/>
  <c r="E241" i="13"/>
  <c r="U241" i="13"/>
  <c r="M242" i="13"/>
  <c r="E243" i="13"/>
  <c r="U243" i="13"/>
  <c r="M244" i="13"/>
  <c r="E245" i="13"/>
  <c r="U245" i="13"/>
  <c r="M246" i="13"/>
  <c r="E247" i="13"/>
  <c r="U247" i="13"/>
  <c r="M248" i="13"/>
  <c r="E249" i="13"/>
  <c r="U249" i="13"/>
  <c r="M250" i="13"/>
  <c r="E251" i="13"/>
  <c r="U251" i="13"/>
  <c r="M252" i="13"/>
  <c r="E253" i="13"/>
  <c r="U253" i="13"/>
  <c r="M254" i="13"/>
  <c r="E255" i="13"/>
  <c r="U255" i="13"/>
  <c r="M256" i="13"/>
  <c r="E257" i="13"/>
  <c r="U257" i="13"/>
  <c r="M258" i="13"/>
  <c r="E259" i="13"/>
  <c r="U259" i="13"/>
  <c r="M260" i="13"/>
  <c r="E261" i="13"/>
  <c r="U261" i="13"/>
  <c r="M262" i="13"/>
  <c r="E263" i="13"/>
  <c r="U263" i="13"/>
  <c r="M264" i="13"/>
  <c r="E265" i="13"/>
  <c r="U265" i="13"/>
  <c r="M266" i="13"/>
  <c r="E267" i="13"/>
  <c r="U267" i="13"/>
  <c r="M268" i="13"/>
  <c r="E269" i="13"/>
  <c r="U269" i="13"/>
  <c r="M270" i="13"/>
  <c r="E271" i="13"/>
  <c r="U271" i="13"/>
  <c r="M272" i="13"/>
  <c r="E273" i="13"/>
  <c r="U273" i="13"/>
  <c r="M274" i="13"/>
  <c r="D179" i="13"/>
  <c r="T181" i="13"/>
  <c r="L184" i="13"/>
  <c r="F186" i="13"/>
  <c r="N187" i="13"/>
  <c r="V188" i="13"/>
  <c r="F190" i="13"/>
  <c r="N191" i="13"/>
  <c r="V192" i="13"/>
  <c r="F194" i="13"/>
  <c r="N195" i="13"/>
  <c r="T196" i="13"/>
  <c r="L197" i="13"/>
  <c r="D198" i="13"/>
  <c r="T198" i="13"/>
  <c r="L199" i="13"/>
  <c r="D200" i="13"/>
  <c r="T200" i="13"/>
  <c r="L201" i="13"/>
  <c r="D202" i="13"/>
  <c r="T202" i="13"/>
  <c r="L203" i="13"/>
  <c r="D204" i="13"/>
  <c r="T204" i="13"/>
  <c r="L205" i="13"/>
  <c r="D206" i="13"/>
  <c r="T206" i="13"/>
  <c r="L207" i="13"/>
  <c r="D208" i="13"/>
  <c r="T208" i="13"/>
  <c r="L209" i="13"/>
  <c r="D210" i="13"/>
  <c r="T210" i="13"/>
  <c r="L211" i="13"/>
  <c r="D212" i="13"/>
  <c r="T212" i="13"/>
  <c r="L213" i="13"/>
  <c r="D214" i="13"/>
  <c r="T214" i="13"/>
  <c r="L215" i="13"/>
  <c r="D216" i="13"/>
  <c r="T216" i="13"/>
  <c r="L217" i="13"/>
  <c r="D218" i="13"/>
  <c r="T218" i="13"/>
  <c r="L219" i="13"/>
  <c r="D220" i="13"/>
  <c r="T220" i="13"/>
  <c r="L221" i="13"/>
  <c r="D222" i="13"/>
  <c r="T222" i="13"/>
  <c r="L223" i="13"/>
  <c r="D224" i="13"/>
  <c r="T224" i="13"/>
  <c r="L225" i="13"/>
  <c r="D226" i="13"/>
  <c r="T226" i="13"/>
  <c r="L227" i="13"/>
  <c r="D228" i="13"/>
  <c r="T228" i="13"/>
  <c r="L229" i="13"/>
  <c r="D230" i="13"/>
  <c r="T230" i="13"/>
  <c r="L231" i="13"/>
  <c r="D232" i="13"/>
  <c r="T232" i="13"/>
  <c r="L233" i="13"/>
  <c r="D234" i="13"/>
  <c r="T234" i="13"/>
  <c r="L235" i="13"/>
  <c r="D236" i="13"/>
  <c r="T236" i="13"/>
  <c r="L237" i="13"/>
  <c r="D238" i="13"/>
  <c r="T238" i="13"/>
  <c r="L239" i="13"/>
  <c r="D240" i="13"/>
  <c r="T240" i="13"/>
  <c r="L241" i="13"/>
  <c r="D242" i="13"/>
  <c r="T242" i="13"/>
  <c r="L243" i="13"/>
  <c r="D244" i="13"/>
  <c r="T244" i="13"/>
  <c r="L245" i="13"/>
  <c r="D246" i="13"/>
  <c r="T246" i="13"/>
  <c r="L247" i="13"/>
  <c r="D248" i="13"/>
  <c r="T248" i="13"/>
  <c r="L249" i="13"/>
  <c r="D250" i="13"/>
  <c r="X178" i="13"/>
  <c r="P181" i="13"/>
  <c r="H184" i="13"/>
  <c r="D186" i="13"/>
  <c r="L187" i="13"/>
  <c r="T188" i="13"/>
  <c r="D190" i="13"/>
  <c r="L191" i="13"/>
  <c r="T192" i="13"/>
  <c r="D194" i="13"/>
  <c r="L195" i="13"/>
  <c r="R196" i="13"/>
  <c r="K197" i="13"/>
  <c r="C198" i="13"/>
  <c r="S198" i="13"/>
  <c r="K199" i="13"/>
  <c r="C200" i="13"/>
  <c r="S200" i="13"/>
  <c r="K201" i="13"/>
  <c r="C202" i="13"/>
  <c r="S202" i="13"/>
  <c r="K203" i="13"/>
  <c r="C204" i="13"/>
  <c r="S204" i="13"/>
  <c r="K205" i="13"/>
  <c r="C206" i="13"/>
  <c r="S206" i="13"/>
  <c r="K207" i="13"/>
  <c r="C208" i="13"/>
  <c r="S208" i="13"/>
  <c r="K209" i="13"/>
  <c r="C210" i="13"/>
  <c r="S210" i="13"/>
  <c r="K211" i="13"/>
  <c r="C212" i="13"/>
  <c r="S212" i="13"/>
  <c r="K213" i="13"/>
  <c r="C214" i="13"/>
  <c r="S214" i="13"/>
  <c r="K215" i="13"/>
  <c r="C216" i="13"/>
  <c r="S216" i="13"/>
  <c r="K217" i="13"/>
  <c r="C218" i="13"/>
  <c r="S218" i="13"/>
  <c r="K219" i="13"/>
  <c r="C220" i="13"/>
  <c r="S220" i="13"/>
  <c r="K221" i="13"/>
  <c r="C222" i="13"/>
  <c r="S222" i="13"/>
  <c r="K223" i="13"/>
  <c r="C224" i="13"/>
  <c r="S224" i="13"/>
  <c r="K225" i="13"/>
  <c r="C226" i="13"/>
  <c r="S226" i="13"/>
  <c r="K227" i="13"/>
  <c r="C228" i="13"/>
  <c r="S228" i="13"/>
  <c r="K229" i="13"/>
  <c r="C230" i="13"/>
  <c r="S230" i="13"/>
  <c r="K231" i="13"/>
  <c r="C232" i="13"/>
  <c r="S232" i="13"/>
  <c r="K233" i="13"/>
  <c r="C234" i="13"/>
  <c r="S234" i="13"/>
  <c r="K235" i="13"/>
  <c r="C236" i="13"/>
  <c r="S236" i="13"/>
  <c r="K237" i="13"/>
  <c r="C238" i="13"/>
  <c r="S238" i="13"/>
  <c r="K239" i="13"/>
  <c r="C240" i="13"/>
  <c r="S240" i="13"/>
  <c r="K241" i="13"/>
  <c r="C242" i="13"/>
  <c r="S242" i="13"/>
  <c r="K243" i="13"/>
  <c r="C244" i="13"/>
  <c r="S244" i="13"/>
  <c r="K245" i="13"/>
  <c r="C246" i="13"/>
  <c r="S246" i="13"/>
  <c r="K247" i="13"/>
  <c r="C248" i="13"/>
  <c r="S248" i="13"/>
  <c r="K249" i="13"/>
  <c r="C250" i="13"/>
  <c r="S250" i="13"/>
  <c r="K251" i="13"/>
  <c r="C252" i="13"/>
  <c r="S252" i="13"/>
  <c r="K253" i="13"/>
  <c r="C254" i="13"/>
  <c r="S254" i="13"/>
  <c r="K255" i="13"/>
  <c r="C256" i="13"/>
  <c r="S256" i="13"/>
  <c r="K257" i="13"/>
  <c r="C258" i="13"/>
  <c r="S258" i="13"/>
  <c r="K259" i="13"/>
  <c r="C260" i="13"/>
  <c r="S260" i="13"/>
  <c r="K261" i="13"/>
  <c r="C262" i="13"/>
  <c r="S262" i="13"/>
  <c r="K263" i="13"/>
  <c r="C264" i="13"/>
  <c r="S264" i="13"/>
  <c r="K265" i="13"/>
  <c r="C266" i="13"/>
  <c r="S266" i="13"/>
  <c r="K267" i="13"/>
  <c r="C268" i="13"/>
  <c r="S268" i="13"/>
  <c r="K269" i="13"/>
  <c r="C270" i="13"/>
  <c r="S270" i="13"/>
  <c r="K271" i="13"/>
  <c r="C272" i="13"/>
  <c r="S272" i="13"/>
  <c r="K273" i="13"/>
  <c r="C274" i="13"/>
  <c r="T251" i="13"/>
  <c r="L254" i="13"/>
  <c r="D257" i="13"/>
  <c r="T259" i="13"/>
  <c r="J261" i="13"/>
  <c r="R262" i="13"/>
  <c r="B264" i="13"/>
  <c r="J265" i="13"/>
  <c r="R266" i="13"/>
  <c r="B268" i="13"/>
  <c r="J269" i="13"/>
  <c r="R270" i="13"/>
  <c r="B272" i="13"/>
  <c r="J273" i="13"/>
  <c r="P274" i="13"/>
  <c r="J275" i="13"/>
  <c r="B276" i="13"/>
  <c r="R276" i="13"/>
  <c r="J277" i="13"/>
  <c r="B278" i="13"/>
  <c r="R278" i="13"/>
  <c r="J279" i="13"/>
  <c r="B280" i="13"/>
  <c r="R280" i="13"/>
  <c r="J281" i="13"/>
  <c r="B282" i="13"/>
  <c r="R282" i="13"/>
  <c r="J283" i="13"/>
  <c r="B284" i="13"/>
  <c r="R284" i="13"/>
  <c r="J285" i="13"/>
  <c r="B286" i="13"/>
  <c r="R286" i="13"/>
  <c r="J287" i="13"/>
  <c r="B288" i="13"/>
  <c r="R288" i="13"/>
  <c r="J289" i="13"/>
  <c r="B290" i="13"/>
  <c r="R290" i="13"/>
  <c r="J291" i="13"/>
  <c r="B292" i="13"/>
  <c r="R292" i="13"/>
  <c r="J293" i="13"/>
  <c r="B294" i="13"/>
  <c r="R294" i="13"/>
  <c r="J295" i="13"/>
  <c r="B296" i="13"/>
  <c r="R296" i="13"/>
  <c r="J297" i="13"/>
  <c r="B298" i="13"/>
  <c r="R298" i="13"/>
  <c r="J299" i="13"/>
  <c r="B300" i="13"/>
  <c r="R300" i="13"/>
  <c r="J301" i="13"/>
  <c r="B302" i="13"/>
  <c r="R302" i="13"/>
  <c r="J303" i="13"/>
  <c r="B304" i="13"/>
  <c r="R304" i="13"/>
  <c r="J305" i="13"/>
  <c r="B306" i="13"/>
  <c r="R306" i="13"/>
  <c r="J307" i="13"/>
  <c r="B308" i="13"/>
  <c r="R308" i="13"/>
  <c r="J309" i="13"/>
  <c r="B310" i="13"/>
  <c r="R310" i="13"/>
  <c r="J311" i="13"/>
  <c r="B312" i="13"/>
  <c r="R312" i="13"/>
  <c r="J313" i="13"/>
  <c r="B77" i="13"/>
  <c r="R79" i="13"/>
  <c r="J82" i="13"/>
  <c r="B85" i="13"/>
  <c r="R87" i="13"/>
  <c r="J90" i="13"/>
  <c r="B93" i="13"/>
  <c r="R95" i="13"/>
  <c r="J98" i="13"/>
  <c r="R100" i="13"/>
  <c r="B102" i="13"/>
  <c r="J103" i="13"/>
  <c r="R104" i="13"/>
  <c r="B106" i="13"/>
  <c r="J107" i="13"/>
  <c r="R108" i="13"/>
  <c r="P73" i="13"/>
  <c r="M75" i="13"/>
  <c r="U76" i="13"/>
  <c r="E78" i="13"/>
  <c r="M79" i="13"/>
  <c r="U80" i="13"/>
  <c r="E82" i="13"/>
  <c r="M83" i="13"/>
  <c r="U84" i="13"/>
  <c r="E86" i="13"/>
  <c r="M87" i="13"/>
  <c r="U88" i="13"/>
  <c r="E90" i="13"/>
  <c r="M91" i="13"/>
  <c r="U92" i="13"/>
  <c r="E94" i="13"/>
  <c r="M95" i="13"/>
  <c r="U96" i="13"/>
  <c r="E98" i="13"/>
  <c r="M99" i="13"/>
  <c r="U100" i="13"/>
  <c r="E102" i="13"/>
  <c r="M103" i="13"/>
  <c r="U104" i="13"/>
  <c r="E106" i="13"/>
  <c r="M107" i="13"/>
  <c r="U108" i="13"/>
  <c r="E110" i="13"/>
  <c r="M111" i="13"/>
  <c r="U112" i="13"/>
  <c r="E114" i="13"/>
  <c r="M115" i="13"/>
  <c r="T108" i="13"/>
  <c r="P111" i="13"/>
  <c r="H114" i="13"/>
  <c r="L116" i="13"/>
  <c r="T117" i="13"/>
  <c r="D119" i="13"/>
  <c r="L120" i="13"/>
  <c r="T121" i="13"/>
  <c r="D123" i="13"/>
  <c r="L124" i="13"/>
  <c r="T125" i="13"/>
  <c r="D127" i="13"/>
  <c r="L128" i="13"/>
  <c r="T129" i="13"/>
  <c r="D131" i="13"/>
  <c r="L132" i="13"/>
  <c r="T133" i="13"/>
  <c r="D135" i="13"/>
  <c r="X135" i="13"/>
  <c r="P136" i="13"/>
  <c r="H137" i="13"/>
  <c r="X137" i="13"/>
  <c r="P138" i="13"/>
  <c r="H139" i="13"/>
  <c r="X139" i="13"/>
  <c r="P140" i="13"/>
  <c r="H141" i="13"/>
  <c r="X141" i="13"/>
  <c r="P142" i="13"/>
  <c r="H143" i="13"/>
  <c r="X143" i="13"/>
  <c r="P144" i="13"/>
  <c r="H145" i="13"/>
  <c r="X145" i="13"/>
  <c r="P146" i="13"/>
  <c r="H147" i="13"/>
  <c r="X147" i="13"/>
  <c r="P148" i="13"/>
  <c r="H149" i="13"/>
  <c r="X149" i="13"/>
  <c r="P150" i="13"/>
  <c r="H151" i="13"/>
  <c r="X151" i="13"/>
  <c r="P152" i="13"/>
  <c r="H153" i="13"/>
  <c r="X153" i="13"/>
  <c r="P154" i="13"/>
  <c r="H155" i="13"/>
  <c r="X155" i="13"/>
  <c r="P156" i="13"/>
  <c r="H157" i="13"/>
  <c r="X157" i="13"/>
  <c r="P158" i="13"/>
  <c r="H159" i="13"/>
  <c r="X159" i="13"/>
  <c r="P160" i="13"/>
  <c r="H161" i="13"/>
  <c r="X161" i="13"/>
  <c r="P162" i="13"/>
  <c r="H163" i="13"/>
  <c r="X163" i="13"/>
  <c r="P164" i="13"/>
  <c r="H165" i="13"/>
  <c r="X165" i="13"/>
  <c r="P166" i="13"/>
  <c r="H167" i="13"/>
  <c r="X167" i="13"/>
  <c r="P168" i="13"/>
  <c r="H169" i="13"/>
  <c r="X169" i="13"/>
  <c r="P170" i="13"/>
  <c r="H171" i="13"/>
  <c r="X171" i="13"/>
  <c r="P172" i="13"/>
  <c r="H173" i="13"/>
  <c r="X173" i="13"/>
  <c r="P174" i="13"/>
  <c r="H175" i="13"/>
  <c r="X175" i="13"/>
  <c r="P176" i="13"/>
  <c r="H177" i="13"/>
  <c r="X177" i="13"/>
  <c r="P106" i="13"/>
  <c r="F109" i="13"/>
  <c r="N110" i="13"/>
  <c r="V111" i="13"/>
  <c r="F113" i="13"/>
  <c r="N114" i="13"/>
  <c r="V115" i="13"/>
  <c r="O116" i="13"/>
  <c r="G117" i="13"/>
  <c r="W117" i="13"/>
  <c r="O118" i="13"/>
  <c r="G119" i="13"/>
  <c r="W119" i="13"/>
  <c r="O120" i="13"/>
  <c r="G121" i="13"/>
  <c r="W121" i="13"/>
  <c r="O122" i="13"/>
  <c r="G123" i="13"/>
  <c r="W123" i="13"/>
  <c r="O124" i="13"/>
  <c r="G125" i="13"/>
  <c r="W125" i="13"/>
  <c r="O126" i="13"/>
  <c r="G127" i="13"/>
  <c r="W127" i="13"/>
  <c r="O128" i="13"/>
  <c r="G129" i="13"/>
  <c r="W129" i="13"/>
  <c r="O130" i="13"/>
  <c r="G131" i="13"/>
  <c r="W131" i="13"/>
  <c r="O132" i="13"/>
  <c r="G133" i="13"/>
  <c r="W133" i="13"/>
  <c r="O134" i="13"/>
  <c r="G135" i="13"/>
  <c r="W135" i="13"/>
  <c r="O136" i="13"/>
  <c r="G137" i="13"/>
  <c r="W137" i="13"/>
  <c r="O138" i="13"/>
  <c r="G139" i="13"/>
  <c r="W139" i="13"/>
  <c r="O140" i="13"/>
  <c r="G141" i="13"/>
  <c r="W141" i="13"/>
  <c r="O142" i="13"/>
  <c r="G143" i="13"/>
  <c r="W143" i="13"/>
  <c r="O144" i="13"/>
  <c r="G145" i="13"/>
  <c r="W145" i="13"/>
  <c r="O146" i="13"/>
  <c r="G147" i="13"/>
  <c r="W147" i="13"/>
  <c r="O148" i="13"/>
  <c r="G149" i="13"/>
  <c r="W149" i="13"/>
  <c r="O150" i="13"/>
  <c r="G151" i="13"/>
  <c r="W151" i="13"/>
  <c r="O152" i="13"/>
  <c r="G153" i="13"/>
  <c r="W153" i="13"/>
  <c r="O154" i="13"/>
  <c r="G155" i="13"/>
  <c r="W155" i="13"/>
  <c r="O156" i="13"/>
  <c r="G157" i="13"/>
  <c r="W157" i="13"/>
  <c r="O158" i="13"/>
  <c r="G159" i="13"/>
  <c r="W159" i="13"/>
  <c r="O160" i="13"/>
  <c r="G161" i="13"/>
  <c r="W161" i="13"/>
  <c r="O162" i="13"/>
  <c r="G163" i="13"/>
  <c r="W163" i="13"/>
  <c r="O164" i="13"/>
  <c r="G165" i="13"/>
  <c r="W165" i="13"/>
  <c r="O166" i="13"/>
  <c r="G167" i="13"/>
  <c r="W167" i="13"/>
  <c r="O168" i="13"/>
  <c r="G169" i="13"/>
  <c r="W169" i="13"/>
  <c r="O170" i="13"/>
  <c r="G171" i="13"/>
  <c r="W171" i="13"/>
  <c r="O172" i="13"/>
  <c r="G173" i="13"/>
  <c r="W173" i="13"/>
  <c r="O174" i="13"/>
  <c r="G175" i="13"/>
  <c r="W175" i="13"/>
  <c r="O176" i="13"/>
  <c r="G177" i="13"/>
  <c r="W177" i="13"/>
  <c r="O178" i="13"/>
  <c r="G179" i="13"/>
  <c r="W179" i="13"/>
  <c r="O180" i="13"/>
  <c r="G181" i="13"/>
  <c r="W181" i="13"/>
  <c r="O182" i="13"/>
  <c r="G183" i="13"/>
  <c r="W183" i="13"/>
  <c r="O184" i="13"/>
  <c r="G185" i="13"/>
  <c r="W185" i="13"/>
  <c r="O186" i="13"/>
  <c r="G187" i="13"/>
  <c r="W187" i="13"/>
  <c r="O188" i="13"/>
  <c r="G189" i="13"/>
  <c r="W189" i="13"/>
  <c r="O190" i="13"/>
  <c r="G191" i="13"/>
  <c r="W191" i="13"/>
  <c r="O192" i="13"/>
  <c r="G193" i="13"/>
  <c r="W193" i="13"/>
  <c r="O194" i="13"/>
  <c r="G195" i="13"/>
  <c r="W195" i="13"/>
  <c r="O196" i="13"/>
  <c r="L106" i="13"/>
  <c r="D109" i="13"/>
  <c r="L110" i="13"/>
  <c r="T111" i="13"/>
  <c r="D113" i="13"/>
  <c r="L114" i="13"/>
  <c r="T115" i="13"/>
  <c r="N116" i="13"/>
  <c r="F117" i="13"/>
  <c r="V117" i="13"/>
  <c r="N118" i="13"/>
  <c r="F119" i="13"/>
  <c r="V119" i="13"/>
  <c r="N120" i="13"/>
  <c r="F121" i="13"/>
  <c r="V121" i="13"/>
  <c r="N122" i="13"/>
  <c r="F123" i="13"/>
  <c r="V123" i="13"/>
  <c r="N124" i="13"/>
  <c r="F125" i="13"/>
  <c r="V125" i="13"/>
  <c r="N126" i="13"/>
  <c r="F127" i="13"/>
  <c r="V127" i="13"/>
  <c r="N128" i="13"/>
  <c r="F129" i="13"/>
  <c r="V129" i="13"/>
  <c r="N130" i="13"/>
  <c r="F131" i="13"/>
  <c r="V131" i="13"/>
  <c r="N132" i="13"/>
  <c r="F133" i="13"/>
  <c r="V133" i="13"/>
  <c r="N134" i="13"/>
  <c r="F135" i="13"/>
  <c r="V135" i="13"/>
  <c r="N136" i="13"/>
  <c r="F137" i="13"/>
  <c r="V137" i="13"/>
  <c r="N138" i="13"/>
  <c r="F139" i="13"/>
  <c r="V139" i="13"/>
  <c r="N140" i="13"/>
  <c r="F141" i="13"/>
  <c r="V141" i="13"/>
  <c r="N142" i="13"/>
  <c r="F143" i="13"/>
  <c r="V143" i="13"/>
  <c r="N144" i="13"/>
  <c r="F145" i="13"/>
  <c r="V145" i="13"/>
  <c r="N146" i="13"/>
  <c r="F147" i="13"/>
  <c r="V147" i="13"/>
  <c r="N148" i="13"/>
  <c r="F149" i="13"/>
  <c r="V149" i="13"/>
  <c r="N150" i="13"/>
  <c r="F151" i="13"/>
  <c r="V151" i="13"/>
  <c r="N152" i="13"/>
  <c r="F153" i="13"/>
  <c r="V153" i="13"/>
  <c r="N154" i="13"/>
  <c r="F155" i="13"/>
  <c r="V155" i="13"/>
  <c r="N156" i="13"/>
  <c r="F157" i="13"/>
  <c r="V157" i="13"/>
  <c r="N158" i="13"/>
  <c r="F159" i="13"/>
  <c r="V159" i="13"/>
  <c r="N160" i="13"/>
  <c r="F161" i="13"/>
  <c r="V161" i="13"/>
  <c r="N162" i="13"/>
  <c r="F163" i="13"/>
  <c r="V163" i="13"/>
  <c r="N164" i="13"/>
  <c r="F165" i="13"/>
  <c r="V165" i="13"/>
  <c r="N166" i="13"/>
  <c r="F167" i="13"/>
  <c r="V167" i="13"/>
  <c r="N168" i="13"/>
  <c r="F169" i="13"/>
  <c r="V169" i="13"/>
  <c r="N170" i="13"/>
  <c r="F171" i="13"/>
  <c r="V171" i="13"/>
  <c r="N172" i="13"/>
  <c r="F173" i="13"/>
  <c r="V173" i="13"/>
  <c r="N174" i="13"/>
  <c r="F175" i="13"/>
  <c r="V175" i="13"/>
  <c r="N176" i="13"/>
  <c r="F177" i="13"/>
  <c r="V177" i="13"/>
  <c r="N178" i="13"/>
  <c r="F179" i="13"/>
  <c r="V179" i="13"/>
  <c r="N180" i="13"/>
  <c r="F181" i="13"/>
  <c r="V181" i="13"/>
  <c r="N182" i="13"/>
  <c r="F183" i="13"/>
  <c r="V183" i="13"/>
  <c r="N184" i="13"/>
  <c r="F185" i="13"/>
  <c r="X106" i="13"/>
  <c r="J109" i="13"/>
  <c r="R110" i="13"/>
  <c r="B112" i="13"/>
  <c r="J113" i="13"/>
  <c r="R114" i="13"/>
  <c r="Y115" i="13"/>
  <c r="Q116" i="13"/>
  <c r="I117" i="13"/>
  <c r="Y117" i="13"/>
  <c r="Q118" i="13"/>
  <c r="I119" i="13"/>
  <c r="Y119" i="13"/>
  <c r="Q120" i="13"/>
  <c r="I121" i="13"/>
  <c r="Y121" i="13"/>
  <c r="Q122" i="13"/>
  <c r="I123" i="13"/>
  <c r="Y123" i="13"/>
  <c r="Q124" i="13"/>
  <c r="I125" i="13"/>
  <c r="Y125" i="13"/>
  <c r="Q126" i="13"/>
  <c r="I127" i="13"/>
  <c r="Y127" i="13"/>
  <c r="Q128" i="13"/>
  <c r="I129" i="13"/>
  <c r="Y129" i="13"/>
  <c r="Q130" i="13"/>
  <c r="I131" i="13"/>
  <c r="Y131" i="13"/>
  <c r="Q132" i="13"/>
  <c r="I133" i="13"/>
  <c r="Y133" i="13"/>
  <c r="Q134" i="13"/>
  <c r="I135" i="13"/>
  <c r="Y135" i="13"/>
  <c r="Q136" i="13"/>
  <c r="I137" i="13"/>
  <c r="Y137" i="13"/>
  <c r="Q138" i="13"/>
  <c r="I139" i="13"/>
  <c r="Y139" i="13"/>
  <c r="Q140" i="13"/>
  <c r="I141" i="13"/>
  <c r="Y141" i="13"/>
  <c r="Q142" i="13"/>
  <c r="I143" i="13"/>
  <c r="Y143" i="13"/>
  <c r="Q144" i="13"/>
  <c r="I145" i="13"/>
  <c r="Y145" i="13"/>
  <c r="Q146" i="13"/>
  <c r="I147" i="13"/>
  <c r="Y147" i="13"/>
  <c r="Q148" i="13"/>
  <c r="I149" i="13"/>
  <c r="Y149" i="13"/>
  <c r="Q150" i="13"/>
  <c r="I151" i="13"/>
  <c r="Y151" i="13"/>
  <c r="Q152" i="13"/>
  <c r="I153" i="13"/>
  <c r="Y153" i="13"/>
  <c r="Q154" i="13"/>
  <c r="I155" i="13"/>
  <c r="Y155" i="13"/>
  <c r="Q156" i="13"/>
  <c r="I157" i="13"/>
  <c r="Y157" i="13"/>
  <c r="Q158" i="13"/>
  <c r="I159" i="13"/>
  <c r="Y159" i="13"/>
  <c r="Q160" i="13"/>
  <c r="I161" i="13"/>
  <c r="Y161" i="13"/>
  <c r="Q162" i="13"/>
  <c r="I163" i="13"/>
  <c r="Y163" i="13"/>
  <c r="Q164" i="13"/>
  <c r="I165" i="13"/>
  <c r="Y165" i="13"/>
  <c r="Q166" i="13"/>
  <c r="I167" i="13"/>
  <c r="Y167" i="13"/>
  <c r="Q168" i="13"/>
  <c r="I169" i="13"/>
  <c r="Y169" i="13"/>
  <c r="Q170" i="13"/>
  <c r="I171" i="13"/>
  <c r="Y171" i="13"/>
  <c r="Q172" i="13"/>
  <c r="I173" i="13"/>
  <c r="Y173" i="13"/>
  <c r="Q174" i="13"/>
  <c r="I175" i="13"/>
  <c r="Y175" i="13"/>
  <c r="Q176" i="13"/>
  <c r="I177" i="13"/>
  <c r="Y177" i="13"/>
  <c r="Q178" i="13"/>
  <c r="I179" i="13"/>
  <c r="Y179" i="13"/>
  <c r="Q180" i="13"/>
  <c r="I181" i="13"/>
  <c r="Y181" i="13"/>
  <c r="Q182" i="13"/>
  <c r="I183" i="13"/>
  <c r="Y183" i="13"/>
  <c r="Q184" i="13"/>
  <c r="I185" i="13"/>
  <c r="Y185" i="13"/>
  <c r="Q186" i="13"/>
  <c r="I187" i="13"/>
  <c r="Y187" i="13"/>
  <c r="Q188" i="13"/>
  <c r="I189" i="13"/>
  <c r="Y189" i="13"/>
  <c r="Q190" i="13"/>
  <c r="I191" i="13"/>
  <c r="Y191" i="13"/>
  <c r="Q192" i="13"/>
  <c r="I193" i="13"/>
  <c r="Y193" i="13"/>
  <c r="Q194" i="13"/>
  <c r="I195" i="13"/>
  <c r="Y195" i="13"/>
  <c r="T178" i="13"/>
  <c r="L181" i="13"/>
  <c r="D184" i="13"/>
  <c r="B186" i="13"/>
  <c r="J187" i="13"/>
  <c r="R188" i="13"/>
  <c r="B190" i="13"/>
  <c r="J191" i="13"/>
  <c r="R192" i="13"/>
  <c r="B194" i="13"/>
  <c r="J195" i="13"/>
  <c r="Q196" i="13"/>
  <c r="J197" i="13"/>
  <c r="B198" i="13"/>
  <c r="R198" i="13"/>
  <c r="J199" i="13"/>
  <c r="B200" i="13"/>
  <c r="R200" i="13"/>
  <c r="J201" i="13"/>
  <c r="B202" i="13"/>
  <c r="R202" i="13"/>
  <c r="J203" i="13"/>
  <c r="B204" i="13"/>
  <c r="R204" i="13"/>
  <c r="J205" i="13"/>
  <c r="B206" i="13"/>
  <c r="R206" i="13"/>
  <c r="J207" i="13"/>
  <c r="B208" i="13"/>
  <c r="R208" i="13"/>
  <c r="J209" i="13"/>
  <c r="B210" i="13"/>
  <c r="R210" i="13"/>
  <c r="J211" i="13"/>
  <c r="B212" i="13"/>
  <c r="R212" i="13"/>
  <c r="J213" i="13"/>
  <c r="B214" i="13"/>
  <c r="R214" i="13"/>
  <c r="J215" i="13"/>
  <c r="B216" i="13"/>
  <c r="R216" i="13"/>
  <c r="J217" i="13"/>
  <c r="B218" i="13"/>
  <c r="R218" i="13"/>
  <c r="J219" i="13"/>
  <c r="B220" i="13"/>
  <c r="R220" i="13"/>
  <c r="J221" i="13"/>
  <c r="B222" i="13"/>
  <c r="R222" i="13"/>
  <c r="J223" i="13"/>
  <c r="B224" i="13"/>
  <c r="R224" i="13"/>
  <c r="J225" i="13"/>
  <c r="B226" i="13"/>
  <c r="R226" i="13"/>
  <c r="J227" i="13"/>
  <c r="B228" i="13"/>
  <c r="R228" i="13"/>
  <c r="J229" i="13"/>
  <c r="B230" i="13"/>
  <c r="R230" i="13"/>
  <c r="J231" i="13"/>
  <c r="B232" i="13"/>
  <c r="R232" i="13"/>
  <c r="J233" i="13"/>
  <c r="B234" i="13"/>
  <c r="R234" i="13"/>
  <c r="J235" i="13"/>
  <c r="B236" i="13"/>
  <c r="R236" i="13"/>
  <c r="J237" i="13"/>
  <c r="B238" i="13"/>
  <c r="R238" i="13"/>
  <c r="J239" i="13"/>
  <c r="B240" i="13"/>
  <c r="R240" i="13"/>
  <c r="J241" i="13"/>
  <c r="B242" i="13"/>
  <c r="R242" i="13"/>
  <c r="J243" i="13"/>
  <c r="B244" i="13"/>
  <c r="R244" i="13"/>
  <c r="J245" i="13"/>
  <c r="B246" i="13"/>
  <c r="R246" i="13"/>
  <c r="J247" i="13"/>
  <c r="B248" i="13"/>
  <c r="R248" i="13"/>
  <c r="J249" i="13"/>
  <c r="B250" i="13"/>
  <c r="R250" i="13"/>
  <c r="J251" i="13"/>
  <c r="B252" i="13"/>
  <c r="R252" i="13"/>
  <c r="J253" i="13"/>
  <c r="B254" i="13"/>
  <c r="R254" i="13"/>
  <c r="J255" i="13"/>
  <c r="B256" i="13"/>
  <c r="R256" i="13"/>
  <c r="J257" i="13"/>
  <c r="B258" i="13"/>
  <c r="R258" i="13"/>
  <c r="J259" i="13"/>
  <c r="B260" i="13"/>
  <c r="X179" i="13"/>
  <c r="P182" i="13"/>
  <c r="H185" i="13"/>
  <c r="P186" i="13"/>
  <c r="X187" i="13"/>
  <c r="H189" i="13"/>
  <c r="P190" i="13"/>
  <c r="X191" i="13"/>
  <c r="H193" i="13"/>
  <c r="P194" i="13"/>
  <c r="X195" i="13"/>
  <c r="Y196" i="13"/>
  <c r="Q197" i="13"/>
  <c r="I198" i="13"/>
  <c r="Y198" i="13"/>
  <c r="Q199" i="13"/>
  <c r="I200" i="13"/>
  <c r="Y200" i="13"/>
  <c r="Q201" i="13"/>
  <c r="I202" i="13"/>
  <c r="Y202" i="13"/>
  <c r="Q203" i="13"/>
  <c r="I204" i="13"/>
  <c r="Y204" i="13"/>
  <c r="Q205" i="13"/>
  <c r="I206" i="13"/>
  <c r="Y206" i="13"/>
  <c r="Q207" i="13"/>
  <c r="I208" i="13"/>
  <c r="Y208" i="13"/>
  <c r="Q209" i="13"/>
  <c r="I210" i="13"/>
  <c r="Y210" i="13"/>
  <c r="Q211" i="13"/>
  <c r="I212" i="13"/>
  <c r="Y212" i="13"/>
  <c r="Q213" i="13"/>
  <c r="I214" i="13"/>
  <c r="Y214" i="13"/>
  <c r="Q215" i="13"/>
  <c r="I216" i="13"/>
  <c r="Y216" i="13"/>
  <c r="Q217" i="13"/>
  <c r="I218" i="13"/>
  <c r="Y218" i="13"/>
  <c r="Q219" i="13"/>
  <c r="I220" i="13"/>
  <c r="Y220" i="13"/>
  <c r="Q221" i="13"/>
  <c r="I222" i="13"/>
  <c r="Y222" i="13"/>
  <c r="Q223" i="13"/>
  <c r="I224" i="13"/>
  <c r="Y224" i="13"/>
  <c r="Q225" i="13"/>
  <c r="I226" i="13"/>
  <c r="Y226" i="13"/>
  <c r="Q227" i="13"/>
  <c r="I228" i="13"/>
  <c r="Y228" i="13"/>
  <c r="Q229" i="13"/>
  <c r="I230" i="13"/>
  <c r="Y230" i="13"/>
  <c r="Q231" i="13"/>
  <c r="I232" i="13"/>
  <c r="Y232" i="13"/>
  <c r="Q233" i="13"/>
  <c r="I234" i="13"/>
  <c r="Y234" i="13"/>
  <c r="Q235" i="13"/>
  <c r="I236" i="13"/>
  <c r="Y236" i="13"/>
  <c r="Q237" i="13"/>
  <c r="J76" i="13"/>
  <c r="B79" i="13"/>
  <c r="R81" i="13"/>
  <c r="J84" i="13"/>
  <c r="B87" i="13"/>
  <c r="R89" i="13"/>
  <c r="J92" i="13"/>
  <c r="B95" i="13"/>
  <c r="R97" i="13"/>
  <c r="J100" i="13"/>
  <c r="R101" i="13"/>
  <c r="B103" i="13"/>
  <c r="J104" i="13"/>
  <c r="R105" i="13"/>
  <c r="B107" i="13"/>
  <c r="J108" i="13"/>
  <c r="X72" i="13"/>
  <c r="E75" i="13"/>
  <c r="M76" i="13"/>
  <c r="U77" i="13"/>
  <c r="E79" i="13"/>
  <c r="M80" i="13"/>
  <c r="U81" i="13"/>
  <c r="E83" i="13"/>
  <c r="M84" i="13"/>
  <c r="U85" i="13"/>
  <c r="E87" i="13"/>
  <c r="M88" i="13"/>
  <c r="U89" i="13"/>
  <c r="E91" i="13"/>
  <c r="M92" i="13"/>
  <c r="U93" i="13"/>
  <c r="E95" i="13"/>
  <c r="M96" i="13"/>
  <c r="U97" i="13"/>
  <c r="E99" i="13"/>
  <c r="M100" i="13"/>
  <c r="U101" i="13"/>
  <c r="E103" i="13"/>
  <c r="M104" i="13"/>
  <c r="U105" i="13"/>
  <c r="E107" i="13"/>
  <c r="M108" i="13"/>
  <c r="U109" i="13"/>
  <c r="E111" i="13"/>
  <c r="M112" i="13"/>
  <c r="U113" i="13"/>
  <c r="E115" i="13"/>
  <c r="L107" i="13"/>
  <c r="X110" i="13"/>
  <c r="P113" i="13"/>
  <c r="D116" i="13"/>
  <c r="L117" i="13"/>
  <c r="T118" i="13"/>
  <c r="D120" i="13"/>
  <c r="L121" i="13"/>
  <c r="T122" i="13"/>
  <c r="D124" i="13"/>
  <c r="L125" i="13"/>
  <c r="T126" i="13"/>
  <c r="D128" i="13"/>
  <c r="L129" i="13"/>
  <c r="T130" i="13"/>
  <c r="D132" i="13"/>
  <c r="L133" i="13"/>
  <c r="T134" i="13"/>
  <c r="T135" i="13"/>
  <c r="L136" i="13"/>
  <c r="D137" i="13"/>
  <c r="T137" i="13"/>
  <c r="L138" i="13"/>
  <c r="D139" i="13"/>
  <c r="T139" i="13"/>
  <c r="L140" i="13"/>
  <c r="D141" i="13"/>
  <c r="T141" i="13"/>
  <c r="L142" i="13"/>
  <c r="D143" i="13"/>
  <c r="T143" i="13"/>
  <c r="L144" i="13"/>
  <c r="D145" i="13"/>
  <c r="T145" i="13"/>
  <c r="L146" i="13"/>
  <c r="D147" i="13"/>
  <c r="T147" i="13"/>
  <c r="L148" i="13"/>
  <c r="D149" i="13"/>
  <c r="T149" i="13"/>
  <c r="L150" i="13"/>
  <c r="D151" i="13"/>
  <c r="T151" i="13"/>
  <c r="L152" i="13"/>
  <c r="D153" i="13"/>
  <c r="T153" i="13"/>
  <c r="L154" i="13"/>
  <c r="D155" i="13"/>
  <c r="T155" i="13"/>
  <c r="L156" i="13"/>
  <c r="D157" i="13"/>
  <c r="T157" i="13"/>
  <c r="L158" i="13"/>
  <c r="D159" i="13"/>
  <c r="T159" i="13"/>
  <c r="L160" i="13"/>
  <c r="D161" i="13"/>
  <c r="T161" i="13"/>
  <c r="L162" i="13"/>
  <c r="D163" i="13"/>
  <c r="T163" i="13"/>
  <c r="L164" i="13"/>
  <c r="D165" i="13"/>
  <c r="T165" i="13"/>
  <c r="L166" i="13"/>
  <c r="D167" i="13"/>
  <c r="T167" i="13"/>
  <c r="L168" i="13"/>
  <c r="D169" i="13"/>
  <c r="T169" i="13"/>
  <c r="L170" i="13"/>
  <c r="D171" i="13"/>
  <c r="T171" i="13"/>
  <c r="L172" i="13"/>
  <c r="D173" i="13"/>
  <c r="T173" i="13"/>
  <c r="L174" i="13"/>
  <c r="D175" i="13"/>
  <c r="T175" i="13"/>
  <c r="L176" i="13"/>
  <c r="D177" i="13"/>
  <c r="T177" i="13"/>
  <c r="X105" i="13"/>
  <c r="P108" i="13"/>
  <c r="F110" i="13"/>
  <c r="N111" i="13"/>
  <c r="V112" i="13"/>
  <c r="F114" i="13"/>
  <c r="N115" i="13"/>
  <c r="K116" i="13"/>
  <c r="C117" i="13"/>
  <c r="S117" i="13"/>
  <c r="K118" i="13"/>
  <c r="C119" i="13"/>
  <c r="S119" i="13"/>
  <c r="K120" i="13"/>
  <c r="C121" i="13"/>
  <c r="S121" i="13"/>
  <c r="K122" i="13"/>
  <c r="C123" i="13"/>
  <c r="S123" i="13"/>
  <c r="K124" i="13"/>
  <c r="C125" i="13"/>
  <c r="S125" i="13"/>
  <c r="K126" i="13"/>
  <c r="C127" i="13"/>
  <c r="S127" i="13"/>
  <c r="K128" i="13"/>
  <c r="C129" i="13"/>
  <c r="S129" i="13"/>
  <c r="K130" i="13"/>
  <c r="C131" i="13"/>
  <c r="S131" i="13"/>
  <c r="K132" i="13"/>
  <c r="C133" i="13"/>
  <c r="S133" i="13"/>
  <c r="K134" i="13"/>
  <c r="C135" i="13"/>
  <c r="S135" i="13"/>
  <c r="K136" i="13"/>
  <c r="C137" i="13"/>
  <c r="S137" i="13"/>
  <c r="K138" i="13"/>
  <c r="C139" i="13"/>
  <c r="S139" i="13"/>
  <c r="K140" i="13"/>
  <c r="C141" i="13"/>
  <c r="S141" i="13"/>
  <c r="K142" i="13"/>
  <c r="C143" i="13"/>
  <c r="S143" i="13"/>
  <c r="K144" i="13"/>
  <c r="C145" i="13"/>
  <c r="S145" i="13"/>
  <c r="K146" i="13"/>
  <c r="C147" i="13"/>
  <c r="S147" i="13"/>
  <c r="K148" i="13"/>
  <c r="C149" i="13"/>
  <c r="S149" i="13"/>
  <c r="K150" i="13"/>
  <c r="C151" i="13"/>
  <c r="S151" i="13"/>
  <c r="K152" i="13"/>
  <c r="C153" i="13"/>
  <c r="S153" i="13"/>
  <c r="K154" i="13"/>
  <c r="C155" i="13"/>
  <c r="S155" i="13"/>
  <c r="K156" i="13"/>
  <c r="C157" i="13"/>
  <c r="S157" i="13"/>
  <c r="K158" i="13"/>
  <c r="C159" i="13"/>
  <c r="S159" i="13"/>
  <c r="K160" i="13"/>
  <c r="C161" i="13"/>
  <c r="S161" i="13"/>
  <c r="K162" i="13"/>
  <c r="C163" i="13"/>
  <c r="S163" i="13"/>
  <c r="K164" i="13"/>
  <c r="C165" i="13"/>
  <c r="S165" i="13"/>
  <c r="K166" i="13"/>
  <c r="C167" i="13"/>
  <c r="S167" i="13"/>
  <c r="K168" i="13"/>
  <c r="C169" i="13"/>
  <c r="S169" i="13"/>
  <c r="K170" i="13"/>
  <c r="C171" i="13"/>
  <c r="S171" i="13"/>
  <c r="K172" i="13"/>
  <c r="C173" i="13"/>
  <c r="S173" i="13"/>
  <c r="K174" i="13"/>
  <c r="C175" i="13"/>
  <c r="S175" i="13"/>
  <c r="K176" i="13"/>
  <c r="C177" i="13"/>
  <c r="S177" i="13"/>
  <c r="K178" i="13"/>
  <c r="C179" i="13"/>
  <c r="S179" i="13"/>
  <c r="K180" i="13"/>
  <c r="C181" i="13"/>
  <c r="S181" i="13"/>
  <c r="K182" i="13"/>
  <c r="C183" i="13"/>
  <c r="S183" i="13"/>
  <c r="K184" i="13"/>
  <c r="C185" i="13"/>
  <c r="S185" i="13"/>
  <c r="K186" i="13"/>
  <c r="C187" i="13"/>
  <c r="S187" i="13"/>
  <c r="K188" i="13"/>
  <c r="C189" i="13"/>
  <c r="S189" i="13"/>
  <c r="K190" i="13"/>
  <c r="C191" i="13"/>
  <c r="S191" i="13"/>
  <c r="K192" i="13"/>
  <c r="C193" i="13"/>
  <c r="S193" i="13"/>
  <c r="K194" i="13"/>
  <c r="C195" i="13"/>
  <c r="S195" i="13"/>
  <c r="K196" i="13"/>
  <c r="T105" i="13"/>
  <c r="L108" i="13"/>
  <c r="D110" i="13"/>
  <c r="L111" i="13"/>
  <c r="T112" i="13"/>
  <c r="D114" i="13"/>
  <c r="L115" i="13"/>
  <c r="J116" i="13"/>
  <c r="B117" i="13"/>
  <c r="R117" i="13"/>
  <c r="J118" i="13"/>
  <c r="B119" i="13"/>
  <c r="R119" i="13"/>
  <c r="J120" i="13"/>
  <c r="B121" i="13"/>
  <c r="R121" i="13"/>
  <c r="J122" i="13"/>
  <c r="B123" i="13"/>
  <c r="R123" i="13"/>
  <c r="J124" i="13"/>
  <c r="B125" i="13"/>
  <c r="R125" i="13"/>
  <c r="J126" i="13"/>
  <c r="B127" i="13"/>
  <c r="R127" i="13"/>
  <c r="J128" i="13"/>
  <c r="B129" i="13"/>
  <c r="R129" i="13"/>
  <c r="J130" i="13"/>
  <c r="B131" i="13"/>
  <c r="R131" i="13"/>
  <c r="J132" i="13"/>
  <c r="B133" i="13"/>
  <c r="R133" i="13"/>
  <c r="J134" i="13"/>
  <c r="B135" i="13"/>
  <c r="R135" i="13"/>
  <c r="J136" i="13"/>
  <c r="B137" i="13"/>
  <c r="R137" i="13"/>
  <c r="J138" i="13"/>
  <c r="B139" i="13"/>
  <c r="R139" i="13"/>
  <c r="J140" i="13"/>
  <c r="B141" i="13"/>
  <c r="R141" i="13"/>
  <c r="J142" i="13"/>
  <c r="B143" i="13"/>
  <c r="R143" i="13"/>
  <c r="J144" i="13"/>
  <c r="B145" i="13"/>
  <c r="R145" i="13"/>
  <c r="J146" i="13"/>
  <c r="B147" i="13"/>
  <c r="R147" i="13"/>
  <c r="J148" i="13"/>
  <c r="B149" i="13"/>
  <c r="R149" i="13"/>
  <c r="J150" i="13"/>
  <c r="B151" i="13"/>
  <c r="R151" i="13"/>
  <c r="J152" i="13"/>
  <c r="B153" i="13"/>
  <c r="R153" i="13"/>
  <c r="J154" i="13"/>
  <c r="B155" i="13"/>
  <c r="R155" i="13"/>
  <c r="J156" i="13"/>
  <c r="B157" i="13"/>
  <c r="R157" i="13"/>
  <c r="J158" i="13"/>
  <c r="B159" i="13"/>
  <c r="R159" i="13"/>
  <c r="J160" i="13"/>
  <c r="B161" i="13"/>
  <c r="R161" i="13"/>
  <c r="J162" i="13"/>
  <c r="B163" i="13"/>
  <c r="R163" i="13"/>
  <c r="J164" i="13"/>
  <c r="B165" i="13"/>
  <c r="R165" i="13"/>
  <c r="J166" i="13"/>
  <c r="B167" i="13"/>
  <c r="R167" i="13"/>
  <c r="J168" i="13"/>
  <c r="B169" i="13"/>
  <c r="R169" i="13"/>
  <c r="J170" i="13"/>
  <c r="B171" i="13"/>
  <c r="R171" i="13"/>
  <c r="J172" i="13"/>
  <c r="B173" i="13"/>
  <c r="R173" i="13"/>
  <c r="J174" i="13"/>
  <c r="B175" i="13"/>
  <c r="R175" i="13"/>
  <c r="J176" i="13"/>
  <c r="B177" i="13"/>
  <c r="R177" i="13"/>
  <c r="J178" i="13"/>
  <c r="B179" i="13"/>
  <c r="R179" i="13"/>
  <c r="J180" i="13"/>
  <c r="B181" i="13"/>
  <c r="R181" i="13"/>
  <c r="J182" i="13"/>
  <c r="B183" i="13"/>
  <c r="R183" i="13"/>
  <c r="J184" i="13"/>
  <c r="B185" i="13"/>
  <c r="H106" i="13"/>
  <c r="X108" i="13"/>
  <c r="J110" i="13"/>
  <c r="R111" i="13"/>
  <c r="B113" i="13"/>
  <c r="J114" i="13"/>
  <c r="R115" i="13"/>
  <c r="M116" i="13"/>
  <c r="E117" i="13"/>
  <c r="U117" i="13"/>
  <c r="M118" i="13"/>
  <c r="E119" i="13"/>
  <c r="U119" i="13"/>
  <c r="M120" i="13"/>
  <c r="E121" i="13"/>
  <c r="U121" i="13"/>
  <c r="M122" i="13"/>
  <c r="E123" i="13"/>
  <c r="U123" i="13"/>
  <c r="M124" i="13"/>
  <c r="E125" i="13"/>
  <c r="U125" i="13"/>
  <c r="M126" i="13"/>
  <c r="E127" i="13"/>
  <c r="U127" i="13"/>
  <c r="M128" i="13"/>
  <c r="E129" i="13"/>
  <c r="U129" i="13"/>
  <c r="M130" i="13"/>
  <c r="E131" i="13"/>
  <c r="U131" i="13"/>
  <c r="M132" i="13"/>
  <c r="E133" i="13"/>
  <c r="U133" i="13"/>
  <c r="M134" i="13"/>
  <c r="E135" i="13"/>
  <c r="U135" i="13"/>
  <c r="M136" i="13"/>
  <c r="E137" i="13"/>
  <c r="U137" i="13"/>
  <c r="M138" i="13"/>
  <c r="E139" i="13"/>
  <c r="U139" i="13"/>
  <c r="M140" i="13"/>
  <c r="E141" i="13"/>
  <c r="U141" i="13"/>
  <c r="M142" i="13"/>
  <c r="E143" i="13"/>
  <c r="U143" i="13"/>
  <c r="M144" i="13"/>
  <c r="E145" i="13"/>
  <c r="U145" i="13"/>
  <c r="M146" i="13"/>
  <c r="E147" i="13"/>
  <c r="U147" i="13"/>
  <c r="M148" i="13"/>
  <c r="E149" i="13"/>
  <c r="U149" i="13"/>
  <c r="M150" i="13"/>
  <c r="E151" i="13"/>
  <c r="U151" i="13"/>
  <c r="M152" i="13"/>
  <c r="E153" i="13"/>
  <c r="U153" i="13"/>
  <c r="M154" i="13"/>
  <c r="E155" i="13"/>
  <c r="U155" i="13"/>
  <c r="M156" i="13"/>
  <c r="E157" i="13"/>
  <c r="U157" i="13"/>
  <c r="M158" i="13"/>
  <c r="E159" i="13"/>
  <c r="U159" i="13"/>
  <c r="M160" i="13"/>
  <c r="E161" i="13"/>
  <c r="U161" i="13"/>
  <c r="M162" i="13"/>
  <c r="E163" i="13"/>
  <c r="U163" i="13"/>
  <c r="M164" i="13"/>
  <c r="E165" i="13"/>
  <c r="U165" i="13"/>
  <c r="M166" i="13"/>
  <c r="E167" i="13"/>
  <c r="U167" i="13"/>
  <c r="M168" i="13"/>
  <c r="E169" i="13"/>
  <c r="U169" i="13"/>
  <c r="M170" i="13"/>
  <c r="E171" i="13"/>
  <c r="U171" i="13"/>
  <c r="M172" i="13"/>
  <c r="E173" i="13"/>
  <c r="U173" i="13"/>
  <c r="M174" i="13"/>
  <c r="E175" i="13"/>
  <c r="U175" i="13"/>
  <c r="M176" i="13"/>
  <c r="E177" i="13"/>
  <c r="U177" i="13"/>
  <c r="M178" i="13"/>
  <c r="E179" i="13"/>
  <c r="U179" i="13"/>
  <c r="M180" i="13"/>
  <c r="E181" i="13"/>
  <c r="U181" i="13"/>
  <c r="M182" i="13"/>
  <c r="E183" i="13"/>
  <c r="U183" i="13"/>
  <c r="M184" i="13"/>
  <c r="E185" i="13"/>
  <c r="U185" i="13"/>
  <c r="M186" i="13"/>
  <c r="E187" i="13"/>
  <c r="U187" i="13"/>
  <c r="M188" i="13"/>
  <c r="E189" i="13"/>
  <c r="U189" i="13"/>
  <c r="M190" i="13"/>
  <c r="E191" i="13"/>
  <c r="U191" i="13"/>
  <c r="M192" i="13"/>
  <c r="E193" i="13"/>
  <c r="U193" i="13"/>
  <c r="M194" i="13"/>
  <c r="E195" i="13"/>
  <c r="U195" i="13"/>
  <c r="M196" i="13"/>
  <c r="T180" i="13"/>
  <c r="L183" i="13"/>
  <c r="R185" i="13"/>
  <c r="B187" i="13"/>
  <c r="J188" i="13"/>
  <c r="R189" i="13"/>
  <c r="B191" i="13"/>
  <c r="J192" i="13"/>
  <c r="R193" i="13"/>
  <c r="B195" i="13"/>
  <c r="J196" i="13"/>
  <c r="F197" i="13"/>
  <c r="V197" i="13"/>
  <c r="N198" i="13"/>
  <c r="F199" i="13"/>
  <c r="V199" i="13"/>
  <c r="N200" i="13"/>
  <c r="F201" i="13"/>
  <c r="V201" i="13"/>
  <c r="N202" i="13"/>
  <c r="F203" i="13"/>
  <c r="V203" i="13"/>
  <c r="N204" i="13"/>
  <c r="F205" i="13"/>
  <c r="V205" i="13"/>
  <c r="N206" i="13"/>
  <c r="F207" i="13"/>
  <c r="V207" i="13"/>
  <c r="N208" i="13"/>
  <c r="F209" i="13"/>
  <c r="V209" i="13"/>
  <c r="N210" i="13"/>
  <c r="F211" i="13"/>
  <c r="V211" i="13"/>
  <c r="N212" i="13"/>
  <c r="F213" i="13"/>
  <c r="V213" i="13"/>
  <c r="N214" i="13"/>
  <c r="F215" i="13"/>
  <c r="V215" i="13"/>
  <c r="N216" i="13"/>
  <c r="F217" i="13"/>
  <c r="V217" i="13"/>
  <c r="N218" i="13"/>
  <c r="F219" i="13"/>
  <c r="V219" i="13"/>
  <c r="N220" i="13"/>
  <c r="F221" i="13"/>
  <c r="V221" i="13"/>
  <c r="N222" i="13"/>
  <c r="F223" i="13"/>
  <c r="V223" i="13"/>
  <c r="N224" i="13"/>
  <c r="F225" i="13"/>
  <c r="V225" i="13"/>
  <c r="N226" i="13"/>
  <c r="F227" i="13"/>
  <c r="V227" i="13"/>
  <c r="N228" i="13"/>
  <c r="F229" i="13"/>
  <c r="V229" i="13"/>
  <c r="N230" i="13"/>
  <c r="F231" i="13"/>
  <c r="V231" i="13"/>
  <c r="N232" i="13"/>
  <c r="F233" i="13"/>
  <c r="V233" i="13"/>
  <c r="N234" i="13"/>
  <c r="F235" i="13"/>
  <c r="V235" i="13"/>
  <c r="N236" i="13"/>
  <c r="F237" i="13"/>
  <c r="V237" i="13"/>
  <c r="N238" i="13"/>
  <c r="F239" i="13"/>
  <c r="V239" i="13"/>
  <c r="N240" i="13"/>
  <c r="F241" i="13"/>
  <c r="V241" i="13"/>
  <c r="N242" i="13"/>
  <c r="F243" i="13"/>
  <c r="V243" i="13"/>
  <c r="N244" i="13"/>
  <c r="F245" i="13"/>
  <c r="V245" i="13"/>
  <c r="N246" i="13"/>
  <c r="F247" i="13"/>
  <c r="V247" i="13"/>
  <c r="N248" i="13"/>
  <c r="F249" i="13"/>
  <c r="V249" i="13"/>
  <c r="N250" i="13"/>
  <c r="F251" i="13"/>
  <c r="V251" i="13"/>
  <c r="N252" i="13"/>
  <c r="F253" i="13"/>
  <c r="V253" i="13"/>
  <c r="N254" i="13"/>
  <c r="F255" i="13"/>
  <c r="V255" i="13"/>
  <c r="N256" i="13"/>
  <c r="F257" i="13"/>
  <c r="V257" i="13"/>
  <c r="N258" i="13"/>
  <c r="F259" i="13"/>
  <c r="V259" i="13"/>
  <c r="H179" i="13"/>
  <c r="X181" i="13"/>
  <c r="P184" i="13"/>
  <c r="H186" i="13"/>
  <c r="P187" i="13"/>
  <c r="X188" i="13"/>
  <c r="H190" i="13"/>
  <c r="P191" i="13"/>
  <c r="X192" i="13"/>
  <c r="H194" i="13"/>
  <c r="P195" i="13"/>
  <c r="U196" i="13"/>
  <c r="M197" i="13"/>
  <c r="E198" i="13"/>
  <c r="U198" i="13"/>
  <c r="M199" i="13"/>
  <c r="E200" i="13"/>
  <c r="U200" i="13"/>
  <c r="M201" i="13"/>
  <c r="E202" i="13"/>
  <c r="U202" i="13"/>
  <c r="M203" i="13"/>
  <c r="E204" i="13"/>
  <c r="U204" i="13"/>
  <c r="M205" i="13"/>
  <c r="E206" i="13"/>
  <c r="U206" i="13"/>
  <c r="M207" i="13"/>
  <c r="E208" i="13"/>
  <c r="U208" i="13"/>
  <c r="M209" i="13"/>
  <c r="E210" i="13"/>
  <c r="U210" i="13"/>
  <c r="M211" i="13"/>
  <c r="E212" i="13"/>
  <c r="U212" i="13"/>
  <c r="M213" i="13"/>
  <c r="E214" i="13"/>
  <c r="U214" i="13"/>
  <c r="M215" i="13"/>
  <c r="E216" i="13"/>
  <c r="U216" i="13"/>
  <c r="M217" i="13"/>
  <c r="E218" i="13"/>
  <c r="U218" i="13"/>
  <c r="M219" i="13"/>
  <c r="E220" i="13"/>
  <c r="U220" i="13"/>
  <c r="M221" i="13"/>
  <c r="E222" i="13"/>
  <c r="U222" i="13"/>
  <c r="M223" i="13"/>
  <c r="E224" i="13"/>
  <c r="U224" i="13"/>
  <c r="M225" i="13"/>
  <c r="E226" i="13"/>
  <c r="U226" i="13"/>
  <c r="M227" i="13"/>
  <c r="E228" i="13"/>
  <c r="U228" i="13"/>
  <c r="M229" i="13"/>
  <c r="E230" i="13"/>
  <c r="U230" i="13"/>
  <c r="M231" i="13"/>
  <c r="E232" i="13"/>
  <c r="U232" i="13"/>
  <c r="M233" i="13"/>
  <c r="E234" i="13"/>
  <c r="U234" i="13"/>
  <c r="M235" i="13"/>
  <c r="E236" i="13"/>
  <c r="U236" i="13"/>
  <c r="M237" i="13"/>
  <c r="E238" i="13"/>
  <c r="U238" i="13"/>
  <c r="M239" i="13"/>
  <c r="E240" i="13"/>
  <c r="U240" i="13"/>
  <c r="M241" i="13"/>
  <c r="E242" i="13"/>
  <c r="U242" i="13"/>
  <c r="M243" i="13"/>
  <c r="E244" i="13"/>
  <c r="U244" i="13"/>
  <c r="M245" i="13"/>
  <c r="E246" i="13"/>
  <c r="U246" i="13"/>
  <c r="M247" i="13"/>
  <c r="E248" i="13"/>
  <c r="U248" i="13"/>
  <c r="M249" i="13"/>
  <c r="E250" i="13"/>
  <c r="U250" i="13"/>
  <c r="M251" i="13"/>
  <c r="E252" i="13"/>
  <c r="U252" i="13"/>
  <c r="M253" i="13"/>
  <c r="E254" i="13"/>
  <c r="U254" i="13"/>
  <c r="M255" i="13"/>
  <c r="E256" i="13"/>
  <c r="U256" i="13"/>
  <c r="M257" i="13"/>
  <c r="E258" i="13"/>
  <c r="U258" i="13"/>
  <c r="M259" i="13"/>
  <c r="E260" i="13"/>
  <c r="U260" i="13"/>
  <c r="M261" i="13"/>
  <c r="E262" i="13"/>
  <c r="U262" i="13"/>
  <c r="M263" i="13"/>
  <c r="E264" i="13"/>
  <c r="U264" i="13"/>
  <c r="M265" i="13"/>
  <c r="E266" i="13"/>
  <c r="U266" i="13"/>
  <c r="M267" i="13"/>
  <c r="E268" i="13"/>
  <c r="U268" i="13"/>
  <c r="M269" i="13"/>
  <c r="E270" i="13"/>
  <c r="U270" i="13"/>
  <c r="M271" i="13"/>
  <c r="E272" i="13"/>
  <c r="U272" i="13"/>
  <c r="M273" i="13"/>
  <c r="E274" i="13"/>
  <c r="U274" i="13"/>
  <c r="L180" i="13"/>
  <c r="D183" i="13"/>
  <c r="N185" i="13"/>
  <c r="V186" i="13"/>
  <c r="F188" i="13"/>
  <c r="N189" i="13"/>
  <c r="V190" i="13"/>
  <c r="F192" i="13"/>
  <c r="N193" i="13"/>
  <c r="V194" i="13"/>
  <c r="F196" i="13"/>
  <c r="D197" i="13"/>
  <c r="T197" i="13"/>
  <c r="L198" i="13"/>
  <c r="D199" i="13"/>
  <c r="T199" i="13"/>
  <c r="L200" i="13"/>
  <c r="D201" i="13"/>
  <c r="T201" i="13"/>
  <c r="L202" i="13"/>
  <c r="D203" i="13"/>
  <c r="T203" i="13"/>
  <c r="L204" i="13"/>
  <c r="D205" i="13"/>
  <c r="T205" i="13"/>
  <c r="L206" i="13"/>
  <c r="D207" i="13"/>
  <c r="T207" i="13"/>
  <c r="L208" i="13"/>
  <c r="D209" i="13"/>
  <c r="T209" i="13"/>
  <c r="L210" i="13"/>
  <c r="D211" i="13"/>
  <c r="T211" i="13"/>
  <c r="L212" i="13"/>
  <c r="D213" i="13"/>
  <c r="T213" i="13"/>
  <c r="L214" i="13"/>
  <c r="D215" i="13"/>
  <c r="T215" i="13"/>
  <c r="L216" i="13"/>
  <c r="D217" i="13"/>
  <c r="T217" i="13"/>
  <c r="L218" i="13"/>
  <c r="D219" i="13"/>
  <c r="T219" i="13"/>
  <c r="L220" i="13"/>
  <c r="D221" i="13"/>
  <c r="T221" i="13"/>
  <c r="L222" i="13"/>
  <c r="D223" i="13"/>
  <c r="T223" i="13"/>
  <c r="L224" i="13"/>
  <c r="D225" i="13"/>
  <c r="T225" i="13"/>
  <c r="L226" i="13"/>
  <c r="D227" i="13"/>
  <c r="T227" i="13"/>
  <c r="L228" i="13"/>
  <c r="D229" i="13"/>
  <c r="T229" i="13"/>
  <c r="L230" i="13"/>
  <c r="D231" i="13"/>
  <c r="T231" i="13"/>
  <c r="L232" i="13"/>
  <c r="D233" i="13"/>
  <c r="T233" i="13"/>
  <c r="L234" i="13"/>
  <c r="D235" i="13"/>
  <c r="T235" i="13"/>
  <c r="L236" i="13"/>
  <c r="D237" i="13"/>
  <c r="T237" i="13"/>
  <c r="L238" i="13"/>
  <c r="D239" i="13"/>
  <c r="T239" i="13"/>
  <c r="L240" i="13"/>
  <c r="D241" i="13"/>
  <c r="T241" i="13"/>
  <c r="L242" i="13"/>
  <c r="D243" i="13"/>
  <c r="T243" i="13"/>
  <c r="L244" i="13"/>
  <c r="D245" i="13"/>
  <c r="T245" i="13"/>
  <c r="L246" i="13"/>
  <c r="D247" i="13"/>
  <c r="T247" i="13"/>
  <c r="L248" i="13"/>
  <c r="D249" i="13"/>
  <c r="T249" i="13"/>
  <c r="L250" i="13"/>
  <c r="H180" i="13"/>
  <c r="X182" i="13"/>
  <c r="L185" i="13"/>
  <c r="T186" i="13"/>
  <c r="D188" i="13"/>
  <c r="L189" i="13"/>
  <c r="T190" i="13"/>
  <c r="D192" i="13"/>
  <c r="L193" i="13"/>
  <c r="T194" i="13"/>
  <c r="D196" i="13"/>
  <c r="C197" i="13"/>
  <c r="S197" i="13"/>
  <c r="K198" i="13"/>
  <c r="C199" i="13"/>
  <c r="S199" i="13"/>
  <c r="K200" i="13"/>
  <c r="C201" i="13"/>
  <c r="S201" i="13"/>
  <c r="K202" i="13"/>
  <c r="C203" i="13"/>
  <c r="S203" i="13"/>
  <c r="K204" i="13"/>
  <c r="C205" i="13"/>
  <c r="S205" i="13"/>
  <c r="K206" i="13"/>
  <c r="C207" i="13"/>
  <c r="S207" i="13"/>
  <c r="K208" i="13"/>
  <c r="C209" i="13"/>
  <c r="S209" i="13"/>
  <c r="K210" i="13"/>
  <c r="C211" i="13"/>
  <c r="S211" i="13"/>
  <c r="K212" i="13"/>
  <c r="C213" i="13"/>
  <c r="S213" i="13"/>
  <c r="K214" i="13"/>
  <c r="C215" i="13"/>
  <c r="S215" i="13"/>
  <c r="K216" i="13"/>
  <c r="C217" i="13"/>
  <c r="S217" i="13"/>
  <c r="K218" i="13"/>
  <c r="C219" i="13"/>
  <c r="S219" i="13"/>
  <c r="K220" i="13"/>
  <c r="C221" i="13"/>
  <c r="S221" i="13"/>
  <c r="K222" i="13"/>
  <c r="C223" i="13"/>
  <c r="S223" i="13"/>
  <c r="K224" i="13"/>
  <c r="C225" i="13"/>
  <c r="S225" i="13"/>
  <c r="K226" i="13"/>
  <c r="C227" i="13"/>
  <c r="S227" i="13"/>
  <c r="K228" i="13"/>
  <c r="C229" i="13"/>
  <c r="S229" i="13"/>
  <c r="K230" i="13"/>
  <c r="C231" i="13"/>
  <c r="S231" i="13"/>
  <c r="K232" i="13"/>
  <c r="C233" i="13"/>
  <c r="S233" i="13"/>
  <c r="K234" i="13"/>
  <c r="C235" i="13"/>
  <c r="S235" i="13"/>
  <c r="K236" i="13"/>
  <c r="C237" i="13"/>
  <c r="S237" i="13"/>
  <c r="K238" i="13"/>
  <c r="C239" i="13"/>
  <c r="S239" i="13"/>
  <c r="K240" i="13"/>
  <c r="C241" i="13"/>
  <c r="S241" i="13"/>
  <c r="K242" i="13"/>
  <c r="C243" i="13"/>
  <c r="S243" i="13"/>
  <c r="K244" i="13"/>
  <c r="C245" i="13"/>
  <c r="S245" i="13"/>
  <c r="K246" i="13"/>
  <c r="C247" i="13"/>
  <c r="S247" i="13"/>
  <c r="K248" i="13"/>
  <c r="C249" i="13"/>
  <c r="S249" i="13"/>
  <c r="K250" i="13"/>
  <c r="C251" i="13"/>
  <c r="S251" i="13"/>
  <c r="K252" i="13"/>
  <c r="C253" i="13"/>
  <c r="S253" i="13"/>
  <c r="K254" i="13"/>
  <c r="C255" i="13"/>
  <c r="S255" i="13"/>
  <c r="K256" i="13"/>
  <c r="C257" i="13"/>
  <c r="S257" i="13"/>
  <c r="K258" i="13"/>
  <c r="C259" i="13"/>
  <c r="S259" i="13"/>
  <c r="K260" i="13"/>
  <c r="C261" i="13"/>
  <c r="S261" i="13"/>
  <c r="K262" i="13"/>
  <c r="C263" i="13"/>
  <c r="S263" i="13"/>
  <c r="K264" i="13"/>
  <c r="C265" i="13"/>
  <c r="S265" i="13"/>
  <c r="K266" i="13"/>
  <c r="C267" i="13"/>
  <c r="S267" i="13"/>
  <c r="K268" i="13"/>
  <c r="C269" i="13"/>
  <c r="S269" i="13"/>
  <c r="K270" i="13"/>
  <c r="C271" i="13"/>
  <c r="S271" i="13"/>
  <c r="K272" i="13"/>
  <c r="C273" i="13"/>
  <c r="S273" i="13"/>
  <c r="K274" i="13"/>
  <c r="D253" i="13"/>
  <c r="T255" i="13"/>
  <c r="L258" i="13"/>
  <c r="R260" i="13"/>
  <c r="B262" i="13"/>
  <c r="J263" i="13"/>
  <c r="R264" i="13"/>
  <c r="B266" i="13"/>
  <c r="J267" i="13"/>
  <c r="R268" i="13"/>
  <c r="B270" i="13"/>
  <c r="J271" i="13"/>
  <c r="R272" i="13"/>
  <c r="B274" i="13"/>
  <c r="B275" i="13"/>
  <c r="R275" i="13"/>
  <c r="J276" i="13"/>
  <c r="B277" i="13"/>
  <c r="R277" i="13"/>
  <c r="J278" i="13"/>
  <c r="B279" i="13"/>
  <c r="R279" i="13"/>
  <c r="J280" i="13"/>
  <c r="B281" i="13"/>
  <c r="R281" i="13"/>
  <c r="J282" i="13"/>
  <c r="B283" i="13"/>
  <c r="R283" i="13"/>
  <c r="J284" i="13"/>
  <c r="B285" i="13"/>
  <c r="R285" i="13"/>
  <c r="J286" i="13"/>
  <c r="B287" i="13"/>
  <c r="R287" i="13"/>
  <c r="J288" i="13"/>
  <c r="B289" i="13"/>
  <c r="R289" i="13"/>
  <c r="J290" i="13"/>
  <c r="B291" i="13"/>
  <c r="R291" i="13"/>
  <c r="J292" i="13"/>
  <c r="B293" i="13"/>
  <c r="R293" i="13"/>
  <c r="J294" i="13"/>
  <c r="B295" i="13"/>
  <c r="R295" i="13"/>
  <c r="J296" i="13"/>
  <c r="B297" i="13"/>
  <c r="R297" i="13"/>
  <c r="J298" i="13"/>
  <c r="B299" i="13"/>
  <c r="R299" i="13"/>
  <c r="J300" i="13"/>
  <c r="B301" i="13"/>
  <c r="R301" i="13"/>
  <c r="J302" i="13"/>
  <c r="B303" i="13"/>
  <c r="R303" i="13"/>
  <c r="J304" i="13"/>
  <c r="B305" i="13"/>
  <c r="R305" i="13"/>
  <c r="J306" i="13"/>
  <c r="B307" i="13"/>
  <c r="R307" i="13"/>
  <c r="J308" i="13"/>
  <c r="B309" i="13"/>
  <c r="R309" i="13"/>
  <c r="J310" i="13"/>
  <c r="B311" i="13"/>
  <c r="R311" i="13"/>
  <c r="J312" i="13"/>
  <c r="B313" i="13"/>
  <c r="R75" i="13"/>
  <c r="J78" i="13"/>
  <c r="B81" i="13"/>
  <c r="R83" i="13"/>
  <c r="J86" i="13"/>
  <c r="B89" i="13"/>
  <c r="R91" i="13"/>
  <c r="J94" i="13"/>
  <c r="B97" i="13"/>
  <c r="R99" i="13"/>
  <c r="J101" i="13"/>
  <c r="R102" i="13"/>
  <c r="B104" i="13"/>
  <c r="J105" i="13"/>
  <c r="R106" i="13"/>
  <c r="B108" i="13"/>
  <c r="B72" i="13"/>
  <c r="U74" i="13"/>
  <c r="E76" i="13"/>
  <c r="M77" i="13"/>
  <c r="U78" i="13"/>
  <c r="E80" i="13"/>
  <c r="M81" i="13"/>
  <c r="U82" i="13"/>
  <c r="E84" i="13"/>
  <c r="M85" i="13"/>
  <c r="U86" i="13"/>
  <c r="E88" i="13"/>
  <c r="M89" i="13"/>
  <c r="U90" i="13"/>
  <c r="E92" i="13"/>
  <c r="M93" i="13"/>
  <c r="U94" i="13"/>
  <c r="E96" i="13"/>
  <c r="M97" i="13"/>
  <c r="U98" i="13"/>
  <c r="E100" i="13"/>
  <c r="M101" i="13"/>
  <c r="U102" i="13"/>
  <c r="E104" i="13"/>
  <c r="M105" i="13"/>
  <c r="U106" i="13"/>
  <c r="E108" i="13"/>
  <c r="M109" i="13"/>
  <c r="U110" i="13"/>
  <c r="E112" i="13"/>
  <c r="M113" i="13"/>
  <c r="U114" i="13"/>
  <c r="D106" i="13"/>
  <c r="H110" i="13"/>
  <c r="X112" i="13"/>
  <c r="P115" i="13"/>
  <c r="D117" i="13"/>
  <c r="L118" i="13"/>
  <c r="T119" i="13"/>
  <c r="D121" i="13"/>
  <c r="L122" i="13"/>
  <c r="T123" i="13"/>
  <c r="D125" i="13"/>
  <c r="L126" i="13"/>
  <c r="T127" i="13"/>
  <c r="D129" i="13"/>
  <c r="L130" i="13"/>
  <c r="T131" i="13"/>
  <c r="D133" i="13"/>
  <c r="L134" i="13"/>
  <c r="P135" i="13"/>
  <c r="H136" i="13"/>
  <c r="X136" i="13"/>
  <c r="P137" i="13"/>
  <c r="H138" i="13"/>
  <c r="X138" i="13"/>
  <c r="P139" i="13"/>
  <c r="H140" i="13"/>
  <c r="X140" i="13"/>
  <c r="P141" i="13"/>
  <c r="H142" i="13"/>
  <c r="X142" i="13"/>
  <c r="P143" i="13"/>
  <c r="H144" i="13"/>
  <c r="X144" i="13"/>
  <c r="P145" i="13"/>
  <c r="H146" i="13"/>
  <c r="X146" i="13"/>
  <c r="P147" i="13"/>
  <c r="H148" i="13"/>
  <c r="X148" i="13"/>
  <c r="P149" i="13"/>
  <c r="H150" i="13"/>
  <c r="X150" i="13"/>
  <c r="P151" i="13"/>
  <c r="H152" i="13"/>
  <c r="X152" i="13"/>
  <c r="P153" i="13"/>
  <c r="H154" i="13"/>
  <c r="X154" i="13"/>
  <c r="P155" i="13"/>
  <c r="H156" i="13"/>
  <c r="X156" i="13"/>
  <c r="P157" i="13"/>
  <c r="H158" i="13"/>
  <c r="X158" i="13"/>
  <c r="P159" i="13"/>
  <c r="H160" i="13"/>
  <c r="X160" i="13"/>
  <c r="P161" i="13"/>
  <c r="H162" i="13"/>
  <c r="X162" i="13"/>
  <c r="P163" i="13"/>
  <c r="H164" i="13"/>
  <c r="X164" i="13"/>
  <c r="P165" i="13"/>
  <c r="H166" i="13"/>
  <c r="X166" i="13"/>
  <c r="P167" i="13"/>
  <c r="H168" i="13"/>
  <c r="X168" i="13"/>
  <c r="P169" i="13"/>
  <c r="H170" i="13"/>
  <c r="X170" i="13"/>
  <c r="P171" i="13"/>
  <c r="H172" i="13"/>
  <c r="X172" i="13"/>
  <c r="P173" i="13"/>
  <c r="H174" i="13"/>
  <c r="X174" i="13"/>
  <c r="P175" i="13"/>
  <c r="H176" i="13"/>
  <c r="X176" i="13"/>
  <c r="P177" i="13"/>
  <c r="H105" i="13"/>
  <c r="X107" i="13"/>
  <c r="V109" i="13"/>
  <c r="F111" i="13"/>
  <c r="N112" i="13"/>
  <c r="V113" i="13"/>
  <c r="F115" i="13"/>
  <c r="G116" i="13"/>
  <c r="W116" i="13"/>
  <c r="O117" i="13"/>
  <c r="G118" i="13"/>
  <c r="W118" i="13"/>
  <c r="O119" i="13"/>
  <c r="G120" i="13"/>
  <c r="W120" i="13"/>
  <c r="O121" i="13"/>
  <c r="G122" i="13"/>
  <c r="W122" i="13"/>
  <c r="O123" i="13"/>
  <c r="G124" i="13"/>
  <c r="W124" i="13"/>
  <c r="O125" i="13"/>
  <c r="G126" i="13"/>
  <c r="W126" i="13"/>
  <c r="O127" i="13"/>
  <c r="G128" i="13"/>
  <c r="W128" i="13"/>
  <c r="O129" i="13"/>
  <c r="G130" i="13"/>
  <c r="W130" i="13"/>
  <c r="O131" i="13"/>
  <c r="G132" i="13"/>
  <c r="W132" i="13"/>
  <c r="O133" i="13"/>
  <c r="G134" i="13"/>
  <c r="W134" i="13"/>
  <c r="O135" i="13"/>
  <c r="G136" i="13"/>
  <c r="W136" i="13"/>
  <c r="O137" i="13"/>
  <c r="G138" i="13"/>
  <c r="W138" i="13"/>
  <c r="O139" i="13"/>
  <c r="G140" i="13"/>
  <c r="W140" i="13"/>
  <c r="O141" i="13"/>
  <c r="G142" i="13"/>
  <c r="W142" i="13"/>
  <c r="O143" i="13"/>
  <c r="G144" i="13"/>
  <c r="W144" i="13"/>
  <c r="O145" i="13"/>
  <c r="G146" i="13"/>
  <c r="W146" i="13"/>
  <c r="O147" i="13"/>
  <c r="G148" i="13"/>
  <c r="W148" i="13"/>
  <c r="O149" i="13"/>
  <c r="G150" i="13"/>
  <c r="W150" i="13"/>
  <c r="O151" i="13"/>
  <c r="G152" i="13"/>
  <c r="W152" i="13"/>
  <c r="O153" i="13"/>
  <c r="G154" i="13"/>
  <c r="W154" i="13"/>
  <c r="O155" i="13"/>
  <c r="G156" i="13"/>
  <c r="W156" i="13"/>
  <c r="O157" i="13"/>
  <c r="G158" i="13"/>
  <c r="W158" i="13"/>
  <c r="O159" i="13"/>
  <c r="G160" i="13"/>
  <c r="W160" i="13"/>
  <c r="O161" i="13"/>
  <c r="G162" i="13"/>
  <c r="W162" i="13"/>
  <c r="O163" i="13"/>
  <c r="G164" i="13"/>
  <c r="W164" i="13"/>
  <c r="O165" i="13"/>
  <c r="G166" i="13"/>
  <c r="W166" i="13"/>
  <c r="O167" i="13"/>
  <c r="G168" i="13"/>
  <c r="W168" i="13"/>
  <c r="O169" i="13"/>
  <c r="G170" i="13"/>
  <c r="W170" i="13"/>
  <c r="O171" i="13"/>
  <c r="G172" i="13"/>
  <c r="W172" i="13"/>
  <c r="O173" i="13"/>
  <c r="G174" i="13"/>
  <c r="W174" i="13"/>
  <c r="O175" i="13"/>
  <c r="G176" i="13"/>
  <c r="W176" i="13"/>
  <c r="O177" i="13"/>
  <c r="G178" i="13"/>
  <c r="W178" i="13"/>
  <c r="O179" i="13"/>
  <c r="G180" i="13"/>
  <c r="W180" i="13"/>
  <c r="O181" i="13"/>
  <c r="G182" i="13"/>
  <c r="W182" i="13"/>
  <c r="O183" i="13"/>
  <c r="G184" i="13"/>
  <c r="W184" i="13"/>
  <c r="O185" i="13"/>
  <c r="G186" i="13"/>
  <c r="W186" i="13"/>
  <c r="O187" i="13"/>
  <c r="G188" i="13"/>
  <c r="W188" i="13"/>
  <c r="O189" i="13"/>
  <c r="G190" i="13"/>
  <c r="W190" i="13"/>
  <c r="O191" i="13"/>
  <c r="G192" i="13"/>
  <c r="W192" i="13"/>
  <c r="O193" i="13"/>
  <c r="G194" i="13"/>
  <c r="W194" i="13"/>
  <c r="O195" i="13"/>
  <c r="G196" i="13"/>
  <c r="D105" i="13"/>
  <c r="T107" i="13"/>
  <c r="T109" i="13"/>
  <c r="D111" i="13"/>
  <c r="L112" i="13"/>
  <c r="T113" i="13"/>
  <c r="D115" i="13"/>
  <c r="F116" i="13"/>
  <c r="V116" i="13"/>
  <c r="N117" i="13"/>
  <c r="F118" i="13"/>
  <c r="V118" i="13"/>
  <c r="N119" i="13"/>
  <c r="F120" i="13"/>
  <c r="V120" i="13"/>
  <c r="N121" i="13"/>
  <c r="F122" i="13"/>
  <c r="V122" i="13"/>
  <c r="N123" i="13"/>
  <c r="F124" i="13"/>
  <c r="V124" i="13"/>
  <c r="N125" i="13"/>
  <c r="F126" i="13"/>
  <c r="V126" i="13"/>
  <c r="N127" i="13"/>
  <c r="F128" i="13"/>
  <c r="V128" i="13"/>
  <c r="N129" i="13"/>
  <c r="F130" i="13"/>
  <c r="V130" i="13"/>
  <c r="N131" i="13"/>
  <c r="F132" i="13"/>
  <c r="V132" i="13"/>
  <c r="N133" i="13"/>
  <c r="F134" i="13"/>
  <c r="V134" i="13"/>
  <c r="N135" i="13"/>
  <c r="F136" i="13"/>
  <c r="V136" i="13"/>
  <c r="N137" i="13"/>
  <c r="F138" i="13"/>
  <c r="V138" i="13"/>
  <c r="N139" i="13"/>
  <c r="F140" i="13"/>
  <c r="V140" i="13"/>
  <c r="N141" i="13"/>
  <c r="F142" i="13"/>
  <c r="V142" i="13"/>
  <c r="N143" i="13"/>
  <c r="F144" i="13"/>
  <c r="V144" i="13"/>
  <c r="N145" i="13"/>
  <c r="F146" i="13"/>
  <c r="V146" i="13"/>
  <c r="N147" i="13"/>
  <c r="F148" i="13"/>
  <c r="V148" i="13"/>
  <c r="N149" i="13"/>
  <c r="F150" i="13"/>
  <c r="V150" i="13"/>
  <c r="N151" i="13"/>
  <c r="F152" i="13"/>
  <c r="V152" i="13"/>
  <c r="N153" i="13"/>
  <c r="F154" i="13"/>
  <c r="V154" i="13"/>
  <c r="N155" i="13"/>
  <c r="F156" i="13"/>
  <c r="V156" i="13"/>
  <c r="N157" i="13"/>
  <c r="F158" i="13"/>
  <c r="V158" i="13"/>
  <c r="N159" i="13"/>
  <c r="F160" i="13"/>
  <c r="V160" i="13"/>
  <c r="N161" i="13"/>
  <c r="F162" i="13"/>
  <c r="V162" i="13"/>
  <c r="N163" i="13"/>
  <c r="F164" i="13"/>
  <c r="V164" i="13"/>
  <c r="N165" i="13"/>
  <c r="F166" i="13"/>
  <c r="V166" i="13"/>
  <c r="N167" i="13"/>
  <c r="F168" i="13"/>
  <c r="V168" i="13"/>
  <c r="N169" i="13"/>
  <c r="F170" i="13"/>
  <c r="V170" i="13"/>
  <c r="N171" i="13"/>
  <c r="F172" i="13"/>
  <c r="V172" i="13"/>
  <c r="N173" i="13"/>
  <c r="F174" i="13"/>
  <c r="V174" i="13"/>
  <c r="N175" i="13"/>
  <c r="F176" i="13"/>
  <c r="V176" i="13"/>
  <c r="N177" i="13"/>
  <c r="F178" i="13"/>
  <c r="V178" i="13"/>
  <c r="N179" i="13"/>
  <c r="F180" i="13"/>
  <c r="V180" i="13"/>
  <c r="N181" i="13"/>
  <c r="F182" i="13"/>
  <c r="V182" i="13"/>
  <c r="N183" i="13"/>
  <c r="F184" i="13"/>
  <c r="V184" i="13"/>
  <c r="P105" i="13"/>
  <c r="H108" i="13"/>
  <c r="B110" i="13"/>
  <c r="J111" i="13"/>
  <c r="R112" i="13"/>
  <c r="B114" i="13"/>
  <c r="J115" i="13"/>
  <c r="I116" i="13"/>
  <c r="Y116" i="13"/>
  <c r="Q117" i="13"/>
  <c r="I118" i="13"/>
  <c r="Y118" i="13"/>
  <c r="Q119" i="13"/>
  <c r="I120" i="13"/>
  <c r="Y120" i="13"/>
  <c r="Q121" i="13"/>
  <c r="I122" i="13"/>
  <c r="Y122" i="13"/>
  <c r="Q123" i="13"/>
  <c r="I124" i="13"/>
  <c r="Y124" i="13"/>
  <c r="Q125" i="13"/>
  <c r="I126" i="13"/>
  <c r="Y126" i="13"/>
  <c r="Q127" i="13"/>
  <c r="I128" i="13"/>
  <c r="Y128" i="13"/>
  <c r="Q129" i="13"/>
  <c r="I130" i="13"/>
  <c r="Y130" i="13"/>
  <c r="Q131" i="13"/>
  <c r="I132" i="13"/>
  <c r="Y132" i="13"/>
  <c r="Q133" i="13"/>
  <c r="I134" i="13"/>
  <c r="Y134" i="13"/>
  <c r="Q135" i="13"/>
  <c r="I136" i="13"/>
  <c r="Y136" i="13"/>
  <c r="Q137" i="13"/>
  <c r="I138" i="13"/>
  <c r="Y138" i="13"/>
  <c r="Q139" i="13"/>
  <c r="I140" i="13"/>
  <c r="Y140" i="13"/>
  <c r="Q141" i="13"/>
  <c r="I142" i="13"/>
  <c r="Y142" i="13"/>
  <c r="Q143" i="13"/>
  <c r="I144" i="13"/>
  <c r="Y144" i="13"/>
  <c r="Q145" i="13"/>
  <c r="I146" i="13"/>
  <c r="Y146" i="13"/>
  <c r="Q147" i="13"/>
  <c r="I148" i="13"/>
  <c r="Y148" i="13"/>
  <c r="Q149" i="13"/>
  <c r="I150" i="13"/>
  <c r="Y150" i="13"/>
  <c r="Q151" i="13"/>
  <c r="I152" i="13"/>
  <c r="Y152" i="13"/>
  <c r="Q153" i="13"/>
  <c r="I154" i="13"/>
  <c r="Y154" i="13"/>
  <c r="Q155" i="13"/>
  <c r="I156" i="13"/>
  <c r="Y156" i="13"/>
  <c r="Q157" i="13"/>
  <c r="I158" i="13"/>
  <c r="Y158" i="13"/>
  <c r="Q159" i="13"/>
  <c r="I160" i="13"/>
  <c r="Y160" i="13"/>
  <c r="Q161" i="13"/>
  <c r="I162" i="13"/>
  <c r="Y162" i="13"/>
  <c r="Q163" i="13"/>
  <c r="I164" i="13"/>
  <c r="Y164" i="13"/>
  <c r="Q165" i="13"/>
  <c r="I166" i="13"/>
  <c r="Y166" i="13"/>
  <c r="Q167" i="13"/>
  <c r="I168" i="13"/>
  <c r="Y168" i="13"/>
  <c r="Q169" i="13"/>
  <c r="I170" i="13"/>
  <c r="Y170" i="13"/>
  <c r="Q171" i="13"/>
  <c r="I172" i="13"/>
  <c r="Y172" i="13"/>
  <c r="Q173" i="13"/>
  <c r="I174" i="13"/>
  <c r="Y174" i="13"/>
  <c r="Q175" i="13"/>
  <c r="I176" i="13"/>
  <c r="Y176" i="13"/>
  <c r="Q177" i="13"/>
  <c r="I178" i="13"/>
  <c r="Y178" i="13"/>
  <c r="Q179" i="13"/>
  <c r="I180" i="13"/>
  <c r="Y180" i="13"/>
  <c r="Q181" i="13"/>
  <c r="I182" i="13"/>
  <c r="Y182" i="13"/>
  <c r="Q183" i="13"/>
  <c r="I184" i="13"/>
  <c r="Y184" i="13"/>
  <c r="Q185" i="13"/>
  <c r="I186" i="13"/>
  <c r="Y186" i="13"/>
  <c r="Q187" i="13"/>
  <c r="I188" i="13"/>
  <c r="Y188" i="13"/>
  <c r="Q189" i="13"/>
  <c r="I190" i="13"/>
  <c r="Y190" i="13"/>
  <c r="Q191" i="13"/>
  <c r="I192" i="13"/>
  <c r="Y192" i="13"/>
  <c r="Q193" i="13"/>
  <c r="I194" i="13"/>
  <c r="Y194" i="13"/>
  <c r="Q195" i="13"/>
  <c r="I196" i="13"/>
  <c r="D180" i="13"/>
  <c r="T182" i="13"/>
  <c r="J185" i="13"/>
  <c r="R186" i="13"/>
  <c r="B188" i="13"/>
  <c r="J189" i="13"/>
  <c r="R190" i="13"/>
  <c r="B192" i="13"/>
  <c r="J193" i="13"/>
  <c r="R194" i="13"/>
  <c r="B196" i="13"/>
  <c r="B197" i="13"/>
  <c r="R197" i="13"/>
  <c r="J198" i="13"/>
  <c r="B199" i="13"/>
  <c r="R199" i="13"/>
  <c r="J200" i="13"/>
  <c r="B201" i="13"/>
  <c r="R201" i="13"/>
  <c r="J202" i="13"/>
  <c r="B203" i="13"/>
  <c r="R203" i="13"/>
  <c r="J204" i="13"/>
  <c r="B205" i="13"/>
  <c r="R205" i="13"/>
  <c r="J206" i="13"/>
  <c r="B207" i="13"/>
  <c r="R207" i="13"/>
  <c r="J208" i="13"/>
  <c r="B209" i="13"/>
  <c r="R209" i="13"/>
  <c r="J210" i="13"/>
  <c r="B211" i="13"/>
  <c r="R211" i="13"/>
  <c r="J212" i="13"/>
  <c r="B213" i="13"/>
  <c r="R213" i="13"/>
  <c r="J214" i="13"/>
  <c r="B215" i="13"/>
  <c r="R215" i="13"/>
  <c r="J216" i="13"/>
  <c r="B217" i="13"/>
  <c r="R217" i="13"/>
  <c r="J218" i="13"/>
  <c r="B219" i="13"/>
  <c r="R219" i="13"/>
  <c r="J220" i="13"/>
  <c r="B221" i="13"/>
  <c r="R221" i="13"/>
  <c r="J222" i="13"/>
  <c r="B223" i="13"/>
  <c r="R223" i="13"/>
  <c r="J224" i="13"/>
  <c r="B225" i="13"/>
  <c r="R225" i="13"/>
  <c r="J226" i="13"/>
  <c r="B227" i="13"/>
  <c r="R227" i="13"/>
  <c r="J228" i="13"/>
  <c r="B229" i="13"/>
  <c r="R229" i="13"/>
  <c r="J230" i="13"/>
  <c r="B231" i="13"/>
  <c r="R231" i="13"/>
  <c r="J232" i="13"/>
  <c r="B233" i="13"/>
  <c r="R233" i="13"/>
  <c r="J234" i="13"/>
  <c r="B235" i="13"/>
  <c r="R235" i="13"/>
  <c r="J236" i="13"/>
  <c r="B237" i="13"/>
  <c r="R237" i="13"/>
  <c r="J238" i="13"/>
  <c r="B239" i="13"/>
  <c r="R239" i="13"/>
  <c r="J240" i="13"/>
  <c r="B241" i="13"/>
  <c r="R241" i="13"/>
  <c r="J242" i="13"/>
  <c r="B243" i="13"/>
  <c r="R243" i="13"/>
  <c r="J244" i="13"/>
  <c r="B245" i="13"/>
  <c r="R245" i="13"/>
  <c r="J246" i="13"/>
  <c r="B247" i="13"/>
  <c r="R247" i="13"/>
  <c r="J248" i="13"/>
  <c r="B249" i="13"/>
  <c r="R249" i="13"/>
  <c r="J250" i="13"/>
  <c r="B251" i="13"/>
  <c r="R251" i="13"/>
  <c r="J252" i="13"/>
  <c r="B253" i="13"/>
  <c r="R253" i="13"/>
  <c r="J254" i="13"/>
  <c r="B255" i="13"/>
  <c r="R255" i="13"/>
  <c r="J256" i="13"/>
  <c r="B257" i="13"/>
  <c r="R257" i="13"/>
  <c r="J258" i="13"/>
  <c r="B259" i="13"/>
  <c r="R259" i="13"/>
  <c r="P178" i="13"/>
  <c r="H181" i="13"/>
  <c r="X183" i="13"/>
  <c r="X185" i="13"/>
  <c r="H187" i="13"/>
  <c r="P188" i="13"/>
  <c r="X189" i="13"/>
  <c r="H191" i="13"/>
  <c r="P192" i="13"/>
  <c r="X193" i="13"/>
  <c r="H195" i="13"/>
  <c r="P196" i="13"/>
  <c r="I197" i="13"/>
  <c r="Y197" i="13"/>
  <c r="Q198" i="13"/>
  <c r="I199" i="13"/>
  <c r="Y199" i="13"/>
  <c r="Q200" i="13"/>
  <c r="I201" i="13"/>
  <c r="Y201" i="13"/>
  <c r="Q202" i="13"/>
  <c r="I203" i="13"/>
  <c r="Y203" i="13"/>
  <c r="Q204" i="13"/>
  <c r="I205" i="13"/>
  <c r="Y205" i="13"/>
  <c r="Q206" i="13"/>
  <c r="I207" i="13"/>
  <c r="Y207" i="13"/>
  <c r="Q208" i="13"/>
  <c r="I209" i="13"/>
  <c r="Y209" i="13"/>
  <c r="Q210" i="13"/>
  <c r="I211" i="13"/>
  <c r="Y211" i="13"/>
  <c r="Q212" i="13"/>
  <c r="I213" i="13"/>
  <c r="Y213" i="13"/>
  <c r="Q214" i="13"/>
  <c r="I215" i="13"/>
  <c r="Y215" i="13"/>
  <c r="Q216" i="13"/>
  <c r="I217" i="13"/>
  <c r="Y217" i="13"/>
  <c r="Q218" i="13"/>
  <c r="I219" i="13"/>
  <c r="Y219" i="13"/>
  <c r="Q220" i="13"/>
  <c r="I221" i="13"/>
  <c r="Y221" i="13"/>
  <c r="Q222" i="13"/>
  <c r="I223" i="13"/>
  <c r="Y223" i="13"/>
  <c r="Q224" i="13"/>
  <c r="I225" i="13"/>
  <c r="Y225" i="13"/>
  <c r="Q226" i="13"/>
  <c r="I227" i="13"/>
  <c r="Y227" i="13"/>
  <c r="Q228" i="13"/>
  <c r="I229" i="13"/>
  <c r="Y229" i="13"/>
  <c r="Q230" i="13"/>
  <c r="I231" i="13"/>
  <c r="Y231" i="13"/>
  <c r="Q232" i="13"/>
  <c r="I233" i="13"/>
  <c r="Y233" i="13"/>
  <c r="Q234" i="13"/>
  <c r="I235" i="13"/>
  <c r="Y235" i="13"/>
  <c r="Q236" i="13"/>
  <c r="I237" i="13"/>
  <c r="Y237" i="13"/>
  <c r="Q238" i="13"/>
  <c r="I239" i="13"/>
  <c r="Y239" i="13"/>
  <c r="Q240" i="13"/>
  <c r="I241" i="13"/>
  <c r="Y241" i="13"/>
  <c r="Q242" i="13"/>
  <c r="I243" i="13"/>
  <c r="Y243" i="13"/>
  <c r="Q244" i="13"/>
  <c r="I245" i="13"/>
  <c r="Y245" i="13"/>
  <c r="Q246" i="13"/>
  <c r="I247" i="13"/>
  <c r="Y247" i="13"/>
  <c r="Q248" i="13"/>
  <c r="I249" i="13"/>
  <c r="Y249" i="13"/>
  <c r="Q250" i="13"/>
  <c r="I251" i="13"/>
  <c r="Y251" i="13"/>
  <c r="Q252" i="13"/>
  <c r="I253" i="13"/>
  <c r="Y253" i="13"/>
  <c r="Q254" i="13"/>
  <c r="I255" i="13"/>
  <c r="Y255" i="13"/>
  <c r="Q256" i="13"/>
  <c r="I257" i="13"/>
  <c r="Y257" i="13"/>
  <c r="Q258" i="13"/>
  <c r="I259" i="13"/>
  <c r="Y259" i="13"/>
  <c r="Q260" i="13"/>
  <c r="I261" i="13"/>
  <c r="Y261" i="13"/>
  <c r="Q262" i="13"/>
  <c r="I263" i="13"/>
  <c r="Y263" i="13"/>
  <c r="Q264" i="13"/>
  <c r="I265" i="13"/>
  <c r="Y265" i="13"/>
  <c r="Q266" i="13"/>
  <c r="I267" i="13"/>
  <c r="Y267" i="13"/>
  <c r="Q268" i="13"/>
  <c r="I269" i="13"/>
  <c r="Y269" i="13"/>
  <c r="Q270" i="13"/>
  <c r="I271" i="13"/>
  <c r="Y271" i="13"/>
  <c r="Q272" i="13"/>
  <c r="I273" i="13"/>
  <c r="Y273" i="13"/>
  <c r="Q274" i="13"/>
  <c r="T179" i="13"/>
  <c r="L182" i="13"/>
  <c r="D185" i="13"/>
  <c r="N186" i="13"/>
  <c r="V187" i="13"/>
  <c r="F189" i="13"/>
  <c r="N190" i="13"/>
  <c r="V191" i="13"/>
  <c r="F193" i="13"/>
  <c r="N194" i="13"/>
  <c r="V195" i="13"/>
  <c r="X196" i="13"/>
  <c r="P197" i="13"/>
  <c r="H198" i="13"/>
  <c r="X198" i="13"/>
  <c r="P199" i="13"/>
  <c r="H200" i="13"/>
  <c r="X200" i="13"/>
  <c r="P201" i="13"/>
  <c r="H202" i="13"/>
  <c r="X202" i="13"/>
  <c r="P203" i="13"/>
  <c r="H204" i="13"/>
  <c r="X204" i="13"/>
  <c r="P205" i="13"/>
  <c r="H206" i="13"/>
  <c r="X206" i="13"/>
  <c r="P207" i="13"/>
  <c r="H208" i="13"/>
  <c r="X208" i="13"/>
  <c r="P209" i="13"/>
  <c r="H210" i="13"/>
  <c r="X210" i="13"/>
  <c r="P211" i="13"/>
  <c r="H212" i="13"/>
  <c r="X212" i="13"/>
  <c r="P213" i="13"/>
  <c r="H214" i="13"/>
  <c r="X214" i="13"/>
  <c r="P215" i="13"/>
  <c r="H216" i="13"/>
  <c r="X216" i="13"/>
  <c r="P217" i="13"/>
  <c r="H218" i="13"/>
  <c r="X218" i="13"/>
  <c r="I240" i="13"/>
  <c r="Y242" i="13"/>
  <c r="Q245" i="13"/>
  <c r="I248" i="13"/>
  <c r="Y250" i="13"/>
  <c r="Q253" i="13"/>
  <c r="I256" i="13"/>
  <c r="Y258" i="13"/>
  <c r="Q261" i="13"/>
  <c r="I264" i="13"/>
  <c r="Y266" i="13"/>
  <c r="Q269" i="13"/>
  <c r="I272" i="13"/>
  <c r="L178" i="13"/>
  <c r="F187" i="13"/>
  <c r="N192" i="13"/>
  <c r="H197" i="13"/>
  <c r="X199" i="13"/>
  <c r="P202" i="13"/>
  <c r="H205" i="13"/>
  <c r="X207" i="13"/>
  <c r="P210" i="13"/>
  <c r="H213" i="13"/>
  <c r="X215" i="13"/>
  <c r="P218" i="13"/>
  <c r="H220" i="13"/>
  <c r="P221" i="13"/>
  <c r="X222" i="13"/>
  <c r="H224" i="13"/>
  <c r="P225" i="13"/>
  <c r="X226" i="13"/>
  <c r="H228" i="13"/>
  <c r="P229" i="13"/>
  <c r="X230" i="13"/>
  <c r="H232" i="13"/>
  <c r="P233" i="13"/>
  <c r="X234" i="13"/>
  <c r="H236" i="13"/>
  <c r="P237" i="13"/>
  <c r="X238" i="13"/>
  <c r="H240" i="13"/>
  <c r="P241" i="13"/>
  <c r="X242" i="13"/>
  <c r="H244" i="13"/>
  <c r="P245" i="13"/>
  <c r="X246" i="13"/>
  <c r="H248" i="13"/>
  <c r="P249" i="13"/>
  <c r="P179" i="13"/>
  <c r="X184" i="13"/>
  <c r="T187" i="13"/>
  <c r="L190" i="13"/>
  <c r="D193" i="13"/>
  <c r="T195" i="13"/>
  <c r="O197" i="13"/>
  <c r="W198" i="13"/>
  <c r="G200" i="13"/>
  <c r="O201" i="13"/>
  <c r="W202" i="13"/>
  <c r="G204" i="13"/>
  <c r="O205" i="13"/>
  <c r="W206" i="13"/>
  <c r="G208" i="13"/>
  <c r="O209" i="13"/>
  <c r="W210" i="13"/>
  <c r="G212" i="13"/>
  <c r="O213" i="13"/>
  <c r="W214" i="13"/>
  <c r="G216" i="13"/>
  <c r="O217" i="13"/>
  <c r="W218" i="13"/>
  <c r="G220" i="13"/>
  <c r="O221" i="13"/>
  <c r="W222" i="13"/>
  <c r="G224" i="13"/>
  <c r="O225" i="13"/>
  <c r="W226" i="13"/>
  <c r="G228" i="13"/>
  <c r="O229" i="13"/>
  <c r="W230" i="13"/>
  <c r="G232" i="13"/>
  <c r="O233" i="13"/>
  <c r="W234" i="13"/>
  <c r="G236" i="13"/>
  <c r="O237" i="13"/>
  <c r="W238" i="13"/>
  <c r="G240" i="13"/>
  <c r="O241" i="13"/>
  <c r="W242" i="13"/>
  <c r="G244" i="13"/>
  <c r="O245" i="13"/>
  <c r="W246" i="13"/>
  <c r="G248" i="13"/>
  <c r="O249" i="13"/>
  <c r="W250" i="13"/>
  <c r="G252" i="13"/>
  <c r="O253" i="13"/>
  <c r="W254" i="13"/>
  <c r="G256" i="13"/>
  <c r="O257" i="13"/>
  <c r="W258" i="13"/>
  <c r="G260" i="13"/>
  <c r="O261" i="13"/>
  <c r="W262" i="13"/>
  <c r="G264" i="13"/>
  <c r="O265" i="13"/>
  <c r="W266" i="13"/>
  <c r="G268" i="13"/>
  <c r="O269" i="13"/>
  <c r="W270" i="13"/>
  <c r="G272" i="13"/>
  <c r="O273" i="13"/>
  <c r="L252" i="13"/>
  <c r="T257" i="13"/>
  <c r="R261" i="13"/>
  <c r="J264" i="13"/>
  <c r="B267" i="13"/>
  <c r="R269" i="13"/>
  <c r="J272" i="13"/>
  <c r="V274" i="13"/>
  <c r="F276" i="13"/>
  <c r="N277" i="13"/>
  <c r="V278" i="13"/>
  <c r="F280" i="13"/>
  <c r="N281" i="13"/>
  <c r="V282" i="13"/>
  <c r="F284" i="13"/>
  <c r="N285" i="13"/>
  <c r="V286" i="13"/>
  <c r="F288" i="13"/>
  <c r="N289" i="13"/>
  <c r="V290" i="13"/>
  <c r="F292" i="13"/>
  <c r="N293" i="13"/>
  <c r="V294" i="13"/>
  <c r="F296" i="13"/>
  <c r="N297" i="13"/>
  <c r="V298" i="13"/>
  <c r="F300" i="13"/>
  <c r="N301" i="13"/>
  <c r="V302" i="13"/>
  <c r="F304" i="13"/>
  <c r="N305" i="13"/>
  <c r="V306" i="13"/>
  <c r="F308" i="13"/>
  <c r="N309" i="13"/>
  <c r="V310" i="13"/>
  <c r="F312" i="13"/>
  <c r="N313" i="13"/>
  <c r="F314" i="13"/>
  <c r="V314" i="13"/>
  <c r="N315" i="13"/>
  <c r="F316" i="13"/>
  <c r="V316" i="13"/>
  <c r="N317" i="13"/>
  <c r="F318" i="13"/>
  <c r="V318" i="13"/>
  <c r="N319" i="13"/>
  <c r="F320" i="13"/>
  <c r="V320" i="13"/>
  <c r="N321" i="13"/>
  <c r="F322" i="13"/>
  <c r="V322" i="13"/>
  <c r="N323" i="13"/>
  <c r="F324" i="13"/>
  <c r="V324" i="13"/>
  <c r="N325" i="13"/>
  <c r="F326" i="13"/>
  <c r="V326" i="13"/>
  <c r="N327" i="13"/>
  <c r="F328" i="13"/>
  <c r="V328" i="13"/>
  <c r="N329" i="13"/>
  <c r="F330" i="13"/>
  <c r="V330" i="13"/>
  <c r="N331" i="13"/>
  <c r="F332" i="13"/>
  <c r="V332" i="13"/>
  <c r="N333" i="13"/>
  <c r="F334" i="13"/>
  <c r="V334" i="13"/>
  <c r="N335" i="13"/>
  <c r="F336" i="13"/>
  <c r="V336" i="13"/>
  <c r="N337" i="13"/>
  <c r="F338" i="13"/>
  <c r="V338" i="13"/>
  <c r="N339" i="13"/>
  <c r="F340" i="13"/>
  <c r="V340" i="13"/>
  <c r="N341" i="13"/>
  <c r="F342" i="13"/>
  <c r="V342" i="13"/>
  <c r="N343" i="13"/>
  <c r="F344" i="13"/>
  <c r="V344" i="13"/>
  <c r="N345" i="13"/>
  <c r="F346" i="13"/>
  <c r="V346" i="13"/>
  <c r="N347" i="13"/>
  <c r="F348" i="13"/>
  <c r="X252" i="13"/>
  <c r="P255" i="13"/>
  <c r="H258" i="13"/>
  <c r="P260" i="13"/>
  <c r="X261" i="13"/>
  <c r="H263" i="13"/>
  <c r="P264" i="13"/>
  <c r="X265" i="13"/>
  <c r="H267" i="13"/>
  <c r="P268" i="13"/>
  <c r="X269" i="13"/>
  <c r="H271" i="13"/>
  <c r="P272" i="13"/>
  <c r="X273" i="13"/>
  <c r="Y274" i="13"/>
  <c r="Q275" i="13"/>
  <c r="I276" i="13"/>
  <c r="Y276" i="13"/>
  <c r="Q277" i="13"/>
  <c r="I278" i="13"/>
  <c r="Y278" i="13"/>
  <c r="Q279" i="13"/>
  <c r="I280" i="13"/>
  <c r="Y280" i="13"/>
  <c r="Q281" i="13"/>
  <c r="I282" i="13"/>
  <c r="Y282" i="13"/>
  <c r="Q283" i="13"/>
  <c r="I284" i="13"/>
  <c r="Y284" i="13"/>
  <c r="Q285" i="13"/>
  <c r="I286" i="13"/>
  <c r="Y286" i="13"/>
  <c r="Q287" i="13"/>
  <c r="I288" i="13"/>
  <c r="Y288" i="13"/>
  <c r="Q289" i="13"/>
  <c r="I290" i="13"/>
  <c r="Y290" i="13"/>
  <c r="Q291" i="13"/>
  <c r="I292" i="13"/>
  <c r="Y292" i="13"/>
  <c r="Q293" i="13"/>
  <c r="I294" i="13"/>
  <c r="Y294" i="13"/>
  <c r="Q295" i="13"/>
  <c r="I296" i="13"/>
  <c r="Y296" i="13"/>
  <c r="Q297" i="13"/>
  <c r="I298" i="13"/>
  <c r="Y298" i="13"/>
  <c r="Q299" i="13"/>
  <c r="I300" i="13"/>
  <c r="Y300" i="13"/>
  <c r="Q301" i="13"/>
  <c r="I302" i="13"/>
  <c r="Y302" i="13"/>
  <c r="Q303" i="13"/>
  <c r="I304" i="13"/>
  <c r="Y304" i="13"/>
  <c r="Q305" i="13"/>
  <c r="I306" i="13"/>
  <c r="Y306" i="13"/>
  <c r="Q307" i="13"/>
  <c r="I308" i="13"/>
  <c r="Y308" i="13"/>
  <c r="Q309" i="13"/>
  <c r="I310" i="13"/>
  <c r="Y310" i="13"/>
  <c r="Q311" i="13"/>
  <c r="I312" i="13"/>
  <c r="Y312" i="13"/>
  <c r="Q313" i="13"/>
  <c r="I314" i="13"/>
  <c r="Y314" i="13"/>
  <c r="Q315" i="13"/>
  <c r="I316" i="13"/>
  <c r="Y316" i="13"/>
  <c r="Q317" i="13"/>
  <c r="I318" i="13"/>
  <c r="Y318" i="13"/>
  <c r="Q319" i="13"/>
  <c r="I320" i="13"/>
  <c r="Y320" i="13"/>
  <c r="Q321" i="13"/>
  <c r="I322" i="13"/>
  <c r="Y322" i="13"/>
  <c r="Q323" i="13"/>
  <c r="I324" i="13"/>
  <c r="Y324" i="13"/>
  <c r="Q325" i="13"/>
  <c r="I326" i="13"/>
  <c r="Y326" i="13"/>
  <c r="Q327" i="13"/>
  <c r="I328" i="13"/>
  <c r="Y328" i="13"/>
  <c r="Q329" i="13"/>
  <c r="I330" i="13"/>
  <c r="Y330" i="13"/>
  <c r="Q331" i="13"/>
  <c r="I332" i="13"/>
  <c r="Y332" i="13"/>
  <c r="Q333" i="13"/>
  <c r="I334" i="13"/>
  <c r="Y334" i="13"/>
  <c r="Q335" i="13"/>
  <c r="I336" i="13"/>
  <c r="Y336" i="13"/>
  <c r="Q337" i="13"/>
  <c r="I338" i="13"/>
  <c r="Y338" i="13"/>
  <c r="Q339" i="13"/>
  <c r="I340" i="13"/>
  <c r="Y340" i="13"/>
  <c r="Q341" i="13"/>
  <c r="I342" i="13"/>
  <c r="Y342" i="13"/>
  <c r="Q343" i="13"/>
  <c r="I344" i="13"/>
  <c r="Y344" i="13"/>
  <c r="Q345" i="13"/>
  <c r="I346" i="13"/>
  <c r="Y346" i="13"/>
  <c r="Q347" i="13"/>
  <c r="D252" i="13"/>
  <c r="T254" i="13"/>
  <c r="L257" i="13"/>
  <c r="D260" i="13"/>
  <c r="N261" i="13"/>
  <c r="V262" i="13"/>
  <c r="F264" i="13"/>
  <c r="N265" i="13"/>
  <c r="V266" i="13"/>
  <c r="F268" i="13"/>
  <c r="N269" i="13"/>
  <c r="V270" i="13"/>
  <c r="F272" i="13"/>
  <c r="N273" i="13"/>
  <c r="S274" i="13"/>
  <c r="L275" i="13"/>
  <c r="D276" i="13"/>
  <c r="T276" i="13"/>
  <c r="L277" i="13"/>
  <c r="D278" i="13"/>
  <c r="T278" i="13"/>
  <c r="L279" i="13"/>
  <c r="D280" i="13"/>
  <c r="T280" i="13"/>
  <c r="L281" i="13"/>
  <c r="D282" i="13"/>
  <c r="T282" i="13"/>
  <c r="L283" i="13"/>
  <c r="D284" i="13"/>
  <c r="T284" i="13"/>
  <c r="L285" i="13"/>
  <c r="D286" i="13"/>
  <c r="T286" i="13"/>
  <c r="L287" i="13"/>
  <c r="D288" i="13"/>
  <c r="T288" i="13"/>
  <c r="L289" i="13"/>
  <c r="D290" i="13"/>
  <c r="T290" i="13"/>
  <c r="L291" i="13"/>
  <c r="D292" i="13"/>
  <c r="T292" i="13"/>
  <c r="L293" i="13"/>
  <c r="D294" i="13"/>
  <c r="T294" i="13"/>
  <c r="L295" i="13"/>
  <c r="D296" i="13"/>
  <c r="T296" i="13"/>
  <c r="L297" i="13"/>
  <c r="D298" i="13"/>
  <c r="T298" i="13"/>
  <c r="L299" i="13"/>
  <c r="D300" i="13"/>
  <c r="T300" i="13"/>
  <c r="L301" i="13"/>
  <c r="D302" i="13"/>
  <c r="T302" i="13"/>
  <c r="L303" i="13"/>
  <c r="D304" i="13"/>
  <c r="T304" i="13"/>
  <c r="L305" i="13"/>
  <c r="D306" i="13"/>
  <c r="T306" i="13"/>
  <c r="L307" i="13"/>
  <c r="D308" i="13"/>
  <c r="T308" i="13"/>
  <c r="L309" i="13"/>
  <c r="D310" i="13"/>
  <c r="T310" i="13"/>
  <c r="L311" i="13"/>
  <c r="D312" i="13"/>
  <c r="T312" i="13"/>
  <c r="L313" i="13"/>
  <c r="D314" i="13"/>
  <c r="T314" i="13"/>
  <c r="L315" i="13"/>
  <c r="D316" i="13"/>
  <c r="T316" i="13"/>
  <c r="L317" i="13"/>
  <c r="D318" i="13"/>
  <c r="T318" i="13"/>
  <c r="L319" i="13"/>
  <c r="D320" i="13"/>
  <c r="T320" i="13"/>
  <c r="L321" i="13"/>
  <c r="D322" i="13"/>
  <c r="T322" i="13"/>
  <c r="L323" i="13"/>
  <c r="D324" i="13"/>
  <c r="T324" i="13"/>
  <c r="L325" i="13"/>
  <c r="D326" i="13"/>
  <c r="T326" i="13"/>
  <c r="L327" i="13"/>
  <c r="D328" i="13"/>
  <c r="T328" i="13"/>
  <c r="L329" i="13"/>
  <c r="D330" i="13"/>
  <c r="T330" i="13"/>
  <c r="L331" i="13"/>
  <c r="D332" i="13"/>
  <c r="T332" i="13"/>
  <c r="L333" i="13"/>
  <c r="D334" i="13"/>
  <c r="T334" i="13"/>
  <c r="L335" i="13"/>
  <c r="D336" i="13"/>
  <c r="T336" i="13"/>
  <c r="L337" i="13"/>
  <c r="D338" i="13"/>
  <c r="T338" i="13"/>
  <c r="L339" i="13"/>
  <c r="D340" i="13"/>
  <c r="T340" i="13"/>
  <c r="L341" i="13"/>
  <c r="D342" i="13"/>
  <c r="T342" i="13"/>
  <c r="L343" i="13"/>
  <c r="D344" i="13"/>
  <c r="T344" i="13"/>
  <c r="L345" i="13"/>
  <c r="D346" i="13"/>
  <c r="T346" i="13"/>
  <c r="L347" i="13"/>
  <c r="D348" i="13"/>
  <c r="T348" i="13"/>
  <c r="L349" i="13"/>
  <c r="D350" i="13"/>
  <c r="X251" i="13"/>
  <c r="P254" i="13"/>
  <c r="H257" i="13"/>
  <c r="X259" i="13"/>
  <c r="L261" i="13"/>
  <c r="T262" i="13"/>
  <c r="D264" i="13"/>
  <c r="L265" i="13"/>
  <c r="T266" i="13"/>
  <c r="D268" i="13"/>
  <c r="L269" i="13"/>
  <c r="T270" i="13"/>
  <c r="D272" i="13"/>
  <c r="L273" i="13"/>
  <c r="R274" i="13"/>
  <c r="K275" i="13"/>
  <c r="C278" i="13"/>
  <c r="S280" i="13"/>
  <c r="K283" i="13"/>
  <c r="C286" i="13"/>
  <c r="S288" i="13"/>
  <c r="K291" i="13"/>
  <c r="C294" i="13"/>
  <c r="S296" i="13"/>
  <c r="K299" i="13"/>
  <c r="C302" i="13"/>
  <c r="S304" i="13"/>
  <c r="K307" i="13"/>
  <c r="C310" i="13"/>
  <c r="S312" i="13"/>
  <c r="K315" i="13"/>
  <c r="C318" i="13"/>
  <c r="S320" i="13"/>
  <c r="K323" i="13"/>
  <c r="C326" i="13"/>
  <c r="S328" i="13"/>
  <c r="K331" i="13"/>
  <c r="C334" i="13"/>
  <c r="S336" i="13"/>
  <c r="K339" i="13"/>
  <c r="C342" i="13"/>
  <c r="S344" i="13"/>
  <c r="K347" i="13"/>
  <c r="S348" i="13"/>
  <c r="Q349" i="13"/>
  <c r="M350" i="13"/>
  <c r="E351" i="13"/>
  <c r="U351" i="13"/>
  <c r="M352" i="13"/>
  <c r="E353" i="13"/>
  <c r="U353" i="13"/>
  <c r="M354" i="13"/>
  <c r="E355" i="13"/>
  <c r="U355" i="13"/>
  <c r="M356" i="13"/>
  <c r="E357" i="13"/>
  <c r="U357" i="13"/>
  <c r="M358" i="13"/>
  <c r="E359" i="13"/>
  <c r="U359" i="13"/>
  <c r="M360" i="13"/>
  <c r="E361" i="13"/>
  <c r="U361" i="13"/>
  <c r="M362" i="13"/>
  <c r="E363" i="13"/>
  <c r="U363" i="13"/>
  <c r="M364" i="13"/>
  <c r="E365" i="13"/>
  <c r="U365" i="13"/>
  <c r="M366" i="13"/>
  <c r="E367" i="13"/>
  <c r="U367" i="13"/>
  <c r="M368" i="13"/>
  <c r="E369" i="13"/>
  <c r="U369" i="13"/>
  <c r="M370" i="13"/>
  <c r="E371" i="13"/>
  <c r="U371" i="13"/>
  <c r="M372" i="13"/>
  <c r="E373" i="13"/>
  <c r="U373" i="13"/>
  <c r="M374" i="13"/>
  <c r="E375" i="13"/>
  <c r="U375" i="13"/>
  <c r="M376" i="13"/>
  <c r="E377" i="13"/>
  <c r="U377" i="13"/>
  <c r="M378" i="13"/>
  <c r="E379" i="13"/>
  <c r="U379" i="13"/>
  <c r="M380" i="13"/>
  <c r="E381" i="13"/>
  <c r="U381" i="13"/>
  <c r="M382" i="13"/>
  <c r="E383" i="13"/>
  <c r="U383" i="13"/>
  <c r="M384" i="13"/>
  <c r="E385" i="13"/>
  <c r="U385" i="13"/>
  <c r="M386" i="13"/>
  <c r="E387" i="13"/>
  <c r="U387" i="13"/>
  <c r="M388" i="13"/>
  <c r="E389" i="13"/>
  <c r="U389" i="13"/>
  <c r="M390" i="13"/>
  <c r="E391" i="13"/>
  <c r="U391" i="13"/>
  <c r="M392" i="13"/>
  <c r="E393" i="13"/>
  <c r="U393" i="13"/>
  <c r="M394" i="13"/>
  <c r="E395" i="13"/>
  <c r="U395" i="13"/>
  <c r="O31" i="13"/>
  <c r="W275" i="13"/>
  <c r="O278" i="13"/>
  <c r="G281" i="13"/>
  <c r="W283" i="13"/>
  <c r="O286" i="13"/>
  <c r="G289" i="13"/>
  <c r="W291" i="13"/>
  <c r="O294" i="13"/>
  <c r="G297" i="13"/>
  <c r="W299" i="13"/>
  <c r="O302" i="13"/>
  <c r="G305" i="13"/>
  <c r="W307" i="13"/>
  <c r="O310" i="13"/>
  <c r="G313" i="13"/>
  <c r="W315" i="13"/>
  <c r="O318" i="13"/>
  <c r="G321" i="13"/>
  <c r="W323" i="13"/>
  <c r="O326" i="13"/>
  <c r="G329" i="13"/>
  <c r="W331" i="13"/>
  <c r="O334" i="13"/>
  <c r="G337" i="13"/>
  <c r="W339" i="13"/>
  <c r="O342" i="13"/>
  <c r="G345" i="13"/>
  <c r="W347" i="13"/>
  <c r="W348" i="13"/>
  <c r="U349" i="13"/>
  <c r="P350" i="13"/>
  <c r="H351" i="13"/>
  <c r="X351" i="13"/>
  <c r="P352" i="13"/>
  <c r="H353" i="13"/>
  <c r="X353" i="13"/>
  <c r="P354" i="13"/>
  <c r="H355" i="13"/>
  <c r="X355" i="13"/>
  <c r="P356" i="13"/>
  <c r="H357" i="13"/>
  <c r="X357" i="13"/>
  <c r="P358" i="13"/>
  <c r="H359" i="13"/>
  <c r="X359" i="13"/>
  <c r="P360" i="13"/>
  <c r="H361" i="13"/>
  <c r="X361" i="13"/>
  <c r="P362" i="13"/>
  <c r="H363" i="13"/>
  <c r="X363" i="13"/>
  <c r="P364" i="13"/>
  <c r="H365" i="13"/>
  <c r="X365" i="13"/>
  <c r="P366" i="13"/>
  <c r="H367" i="13"/>
  <c r="X367" i="13"/>
  <c r="P368" i="13"/>
  <c r="H369" i="13"/>
  <c r="X369" i="13"/>
  <c r="P370" i="13"/>
  <c r="H371" i="13"/>
  <c r="X371" i="13"/>
  <c r="P372" i="13"/>
  <c r="H373" i="13"/>
  <c r="X373" i="13"/>
  <c r="P374" i="13"/>
  <c r="H375" i="13"/>
  <c r="X375" i="13"/>
  <c r="P376" i="13"/>
  <c r="H377" i="13"/>
  <c r="X377" i="13"/>
  <c r="P378" i="13"/>
  <c r="H379" i="13"/>
  <c r="X379" i="13"/>
  <c r="P380" i="13"/>
  <c r="H381" i="13"/>
  <c r="X381" i="13"/>
  <c r="P382" i="13"/>
  <c r="H383" i="13"/>
  <c r="X383" i="13"/>
  <c r="P384" i="13"/>
  <c r="H385" i="13"/>
  <c r="X385" i="13"/>
  <c r="P386" i="13"/>
  <c r="H387" i="13"/>
  <c r="X387" i="13"/>
  <c r="P388" i="13"/>
  <c r="H389" i="13"/>
  <c r="X389" i="13"/>
  <c r="P390" i="13"/>
  <c r="H391" i="13"/>
  <c r="X391" i="13"/>
  <c r="P392" i="13"/>
  <c r="H393" i="13"/>
  <c r="X393" i="13"/>
  <c r="P394" i="13"/>
  <c r="H395" i="13"/>
  <c r="X395" i="13"/>
  <c r="R31" i="13"/>
  <c r="K276" i="13"/>
  <c r="C279" i="13"/>
  <c r="S281" i="13"/>
  <c r="K284" i="13"/>
  <c r="C287" i="13"/>
  <c r="S289" i="13"/>
  <c r="K292" i="13"/>
  <c r="C295" i="13"/>
  <c r="S297" i="13"/>
  <c r="K300" i="13"/>
  <c r="C303" i="13"/>
  <c r="S305" i="13"/>
  <c r="K308" i="13"/>
  <c r="C311" i="13"/>
  <c r="S313" i="13"/>
  <c r="K316" i="13"/>
  <c r="C319" i="13"/>
  <c r="S321" i="13"/>
  <c r="K324" i="13"/>
  <c r="C327" i="13"/>
  <c r="S329" i="13"/>
  <c r="K332" i="13"/>
  <c r="C335" i="13"/>
  <c r="S337" i="13"/>
  <c r="K340" i="13"/>
  <c r="C343" i="13"/>
  <c r="S345" i="13"/>
  <c r="E348" i="13"/>
  <c r="C349" i="13"/>
  <c r="Y349" i="13"/>
  <c r="S350" i="13"/>
  <c r="K351" i="13"/>
  <c r="C352" i="13"/>
  <c r="S352" i="13"/>
  <c r="K353" i="13"/>
  <c r="C354" i="13"/>
  <c r="S354" i="13"/>
  <c r="K355" i="13"/>
  <c r="C356" i="13"/>
  <c r="S356" i="13"/>
  <c r="K357" i="13"/>
  <c r="C358" i="13"/>
  <c r="S358" i="13"/>
  <c r="K359" i="13"/>
  <c r="C360" i="13"/>
  <c r="S360" i="13"/>
  <c r="K361" i="13"/>
  <c r="C362" i="13"/>
  <c r="S362" i="13"/>
  <c r="K363" i="13"/>
  <c r="C364" i="13"/>
  <c r="S364" i="13"/>
  <c r="K365" i="13"/>
  <c r="C366" i="13"/>
  <c r="S366" i="13"/>
  <c r="K367" i="13"/>
  <c r="C368" i="13"/>
  <c r="S368" i="13"/>
  <c r="K369" i="13"/>
  <c r="C370" i="13"/>
  <c r="S370" i="13"/>
  <c r="K371" i="13"/>
  <c r="C372" i="13"/>
  <c r="S372" i="13"/>
  <c r="K373" i="13"/>
  <c r="C374" i="13"/>
  <c r="S374" i="13"/>
  <c r="K375" i="13"/>
  <c r="C376" i="13"/>
  <c r="S376" i="13"/>
  <c r="K377" i="13"/>
  <c r="C378" i="13"/>
  <c r="S378" i="13"/>
  <c r="K379" i="13"/>
  <c r="C380" i="13"/>
  <c r="S380" i="13"/>
  <c r="K381" i="13"/>
  <c r="C382" i="13"/>
  <c r="S382" i="13"/>
  <c r="K383" i="13"/>
  <c r="C384" i="13"/>
  <c r="S384" i="13"/>
  <c r="K385" i="13"/>
  <c r="C386" i="13"/>
  <c r="S386" i="13"/>
  <c r="K387" i="13"/>
  <c r="C388" i="13"/>
  <c r="S388" i="13"/>
  <c r="K389" i="13"/>
  <c r="C390" i="13"/>
  <c r="S390" i="13"/>
  <c r="K391" i="13"/>
  <c r="C392" i="13"/>
  <c r="S392" i="13"/>
  <c r="K393" i="13"/>
  <c r="C394" i="13"/>
  <c r="S394" i="13"/>
  <c r="K395" i="13"/>
  <c r="E31" i="13"/>
  <c r="U31" i="13"/>
  <c r="W276" i="13"/>
  <c r="O279" i="13"/>
  <c r="G282" i="13"/>
  <c r="W284" i="13"/>
  <c r="O287" i="13"/>
  <c r="G290" i="13"/>
  <c r="W300" i="13"/>
  <c r="O303" i="13"/>
  <c r="G306" i="13"/>
  <c r="W308" i="13"/>
  <c r="O311" i="13"/>
  <c r="G314" i="13"/>
  <c r="W316" i="13"/>
  <c r="O319" i="13"/>
  <c r="W324" i="13"/>
  <c r="G330" i="13"/>
  <c r="O335" i="13"/>
  <c r="W340" i="13"/>
  <c r="G346" i="13"/>
  <c r="G349" i="13"/>
  <c r="V350" i="13"/>
  <c r="F352" i="13"/>
  <c r="F354" i="13"/>
  <c r="V354" i="13"/>
  <c r="N355" i="13"/>
  <c r="V356" i="13"/>
  <c r="V358" i="13"/>
  <c r="N361" i="13"/>
  <c r="V362" i="13"/>
  <c r="F364" i="13"/>
  <c r="F366" i="13"/>
  <c r="V368" i="13"/>
  <c r="N371" i="13"/>
  <c r="N377" i="13"/>
  <c r="V380" i="13"/>
  <c r="N383" i="13"/>
  <c r="F386" i="13"/>
  <c r="V388" i="13"/>
  <c r="V390" i="13"/>
  <c r="V392" i="13"/>
  <c r="F394" i="13"/>
  <c r="V394" i="13"/>
  <c r="H31" i="13"/>
  <c r="Q239" i="13"/>
  <c r="I242" i="13"/>
  <c r="Y244" i="13"/>
  <c r="Q247" i="13"/>
  <c r="I250" i="13"/>
  <c r="Y252" i="13"/>
  <c r="Q255" i="13"/>
  <c r="I258" i="13"/>
  <c r="Y260" i="13"/>
  <c r="Q263" i="13"/>
  <c r="I266" i="13"/>
  <c r="Y268" i="13"/>
  <c r="Q271" i="13"/>
  <c r="I274" i="13"/>
  <c r="V185" i="13"/>
  <c r="F191" i="13"/>
  <c r="N196" i="13"/>
  <c r="H199" i="13"/>
  <c r="X201" i="13"/>
  <c r="P204" i="13"/>
  <c r="H207" i="13"/>
  <c r="X209" i="13"/>
  <c r="P212" i="13"/>
  <c r="H215" i="13"/>
  <c r="X217" i="13"/>
  <c r="X219" i="13"/>
  <c r="H221" i="13"/>
  <c r="P222" i="13"/>
  <c r="X223" i="13"/>
  <c r="H225" i="13"/>
  <c r="P226" i="13"/>
  <c r="X227" i="13"/>
  <c r="H229" i="13"/>
  <c r="P230" i="13"/>
  <c r="X231" i="13"/>
  <c r="H233" i="13"/>
  <c r="P234" i="13"/>
  <c r="X235" i="13"/>
  <c r="H237" i="13"/>
  <c r="P238" i="13"/>
  <c r="X239" i="13"/>
  <c r="H241" i="13"/>
  <c r="P242" i="13"/>
  <c r="X243" i="13"/>
  <c r="H245" i="13"/>
  <c r="P246" i="13"/>
  <c r="X247" i="13"/>
  <c r="H249" i="13"/>
  <c r="H178" i="13"/>
  <c r="P183" i="13"/>
  <c r="D187" i="13"/>
  <c r="T189" i="13"/>
  <c r="L192" i="13"/>
  <c r="D195" i="13"/>
  <c r="G197" i="13"/>
  <c r="O198" i="13"/>
  <c r="W199" i="13"/>
  <c r="G201" i="13"/>
  <c r="O202" i="13"/>
  <c r="W203" i="13"/>
  <c r="G205" i="13"/>
  <c r="O206" i="13"/>
  <c r="W207" i="13"/>
  <c r="G209" i="13"/>
  <c r="O210" i="13"/>
  <c r="W211" i="13"/>
  <c r="G213" i="13"/>
  <c r="O214" i="13"/>
  <c r="W215" i="13"/>
  <c r="G217" i="13"/>
  <c r="O218" i="13"/>
  <c r="W219" i="13"/>
  <c r="G221" i="13"/>
  <c r="O222" i="13"/>
  <c r="W223" i="13"/>
  <c r="G225" i="13"/>
  <c r="O226" i="13"/>
  <c r="W227" i="13"/>
  <c r="G229" i="13"/>
  <c r="O230" i="13"/>
  <c r="W231" i="13"/>
  <c r="G233" i="13"/>
  <c r="O234" i="13"/>
  <c r="W235" i="13"/>
  <c r="G237" i="13"/>
  <c r="O238" i="13"/>
  <c r="W239" i="13"/>
  <c r="G241" i="13"/>
  <c r="O242" i="13"/>
  <c r="W243" i="13"/>
  <c r="G245" i="13"/>
  <c r="O246" i="13"/>
  <c r="W247" i="13"/>
  <c r="G249" i="13"/>
  <c r="O250" i="13"/>
  <c r="W251" i="13"/>
  <c r="G253" i="13"/>
  <c r="O254" i="13"/>
  <c r="W255" i="13"/>
  <c r="G257" i="13"/>
  <c r="O258" i="13"/>
  <c r="W259" i="13"/>
  <c r="G261" i="13"/>
  <c r="O262" i="13"/>
  <c r="W263" i="13"/>
  <c r="G265" i="13"/>
  <c r="O266" i="13"/>
  <c r="W267" i="13"/>
  <c r="G269" i="13"/>
  <c r="O270" i="13"/>
  <c r="W271" i="13"/>
  <c r="G273" i="13"/>
  <c r="D251" i="13"/>
  <c r="L256" i="13"/>
  <c r="B261" i="13"/>
  <c r="R263" i="13"/>
  <c r="J266" i="13"/>
  <c r="B269" i="13"/>
  <c r="R271" i="13"/>
  <c r="J274" i="13"/>
  <c r="V275" i="13"/>
  <c r="F277" i="13"/>
  <c r="N278" i="13"/>
  <c r="V279" i="13"/>
  <c r="F281" i="13"/>
  <c r="N282" i="13"/>
  <c r="V283" i="13"/>
  <c r="F285" i="13"/>
  <c r="N286" i="13"/>
  <c r="V287" i="13"/>
  <c r="F289" i="13"/>
  <c r="N290" i="13"/>
  <c r="V291" i="13"/>
  <c r="F293" i="13"/>
  <c r="N294" i="13"/>
  <c r="V295" i="13"/>
  <c r="F297" i="13"/>
  <c r="N298" i="13"/>
  <c r="V299" i="13"/>
  <c r="F301" i="13"/>
  <c r="N302" i="13"/>
  <c r="V303" i="13"/>
  <c r="F305" i="13"/>
  <c r="N306" i="13"/>
  <c r="V307" i="13"/>
  <c r="F309" i="13"/>
  <c r="N310" i="13"/>
  <c r="V311" i="13"/>
  <c r="F313" i="13"/>
  <c r="B314" i="13"/>
  <c r="R314" i="13"/>
  <c r="J315" i="13"/>
  <c r="B316" i="13"/>
  <c r="R316" i="13"/>
  <c r="J317" i="13"/>
  <c r="B318" i="13"/>
  <c r="R318" i="13"/>
  <c r="J319" i="13"/>
  <c r="B320" i="13"/>
  <c r="R320" i="13"/>
  <c r="J321" i="13"/>
  <c r="B322" i="13"/>
  <c r="R322" i="13"/>
  <c r="J323" i="13"/>
  <c r="B324" i="13"/>
  <c r="R324" i="13"/>
  <c r="J325" i="13"/>
  <c r="B326" i="13"/>
  <c r="R326" i="13"/>
  <c r="J327" i="13"/>
  <c r="B328" i="13"/>
  <c r="R328" i="13"/>
  <c r="J329" i="13"/>
  <c r="B330" i="13"/>
  <c r="R330" i="13"/>
  <c r="J331" i="13"/>
  <c r="B332" i="13"/>
  <c r="R332" i="13"/>
  <c r="J333" i="13"/>
  <c r="B334" i="13"/>
  <c r="R334" i="13"/>
  <c r="J335" i="13"/>
  <c r="B336" i="13"/>
  <c r="R336" i="13"/>
  <c r="J337" i="13"/>
  <c r="B338" i="13"/>
  <c r="R338" i="13"/>
  <c r="J339" i="13"/>
  <c r="B340" i="13"/>
  <c r="R340" i="13"/>
  <c r="J341" i="13"/>
  <c r="B342" i="13"/>
  <c r="R342" i="13"/>
  <c r="J343" i="13"/>
  <c r="B344" i="13"/>
  <c r="R344" i="13"/>
  <c r="J345" i="13"/>
  <c r="B346" i="13"/>
  <c r="R346" i="13"/>
  <c r="J347" i="13"/>
  <c r="B348" i="13"/>
  <c r="H252" i="13"/>
  <c r="X254" i="13"/>
  <c r="P257" i="13"/>
  <c r="H260" i="13"/>
  <c r="P261" i="13"/>
  <c r="X262" i="13"/>
  <c r="H264" i="13"/>
  <c r="P265" i="13"/>
  <c r="X266" i="13"/>
  <c r="H268" i="13"/>
  <c r="P269" i="13"/>
  <c r="X270" i="13"/>
  <c r="H272" i="13"/>
  <c r="P273" i="13"/>
  <c r="T274" i="13"/>
  <c r="M275" i="13"/>
  <c r="E276" i="13"/>
  <c r="U276" i="13"/>
  <c r="M277" i="13"/>
  <c r="E278" i="13"/>
  <c r="U278" i="13"/>
  <c r="M279" i="13"/>
  <c r="E280" i="13"/>
  <c r="U280" i="13"/>
  <c r="M281" i="13"/>
  <c r="E282" i="13"/>
  <c r="U282" i="13"/>
  <c r="M283" i="13"/>
  <c r="E284" i="13"/>
  <c r="U284" i="13"/>
  <c r="M285" i="13"/>
  <c r="E286" i="13"/>
  <c r="U286" i="13"/>
  <c r="M287" i="13"/>
  <c r="E288" i="13"/>
  <c r="U288" i="13"/>
  <c r="M289" i="13"/>
  <c r="E290" i="13"/>
  <c r="U290" i="13"/>
  <c r="M291" i="13"/>
  <c r="E292" i="13"/>
  <c r="U292" i="13"/>
  <c r="M293" i="13"/>
  <c r="E294" i="13"/>
  <c r="U294" i="13"/>
  <c r="M295" i="13"/>
  <c r="E296" i="13"/>
  <c r="U296" i="13"/>
  <c r="M297" i="13"/>
  <c r="E298" i="13"/>
  <c r="U298" i="13"/>
  <c r="M299" i="13"/>
  <c r="E300" i="13"/>
  <c r="U300" i="13"/>
  <c r="M301" i="13"/>
  <c r="E302" i="13"/>
  <c r="U302" i="13"/>
  <c r="M303" i="13"/>
  <c r="E304" i="13"/>
  <c r="U304" i="13"/>
  <c r="M305" i="13"/>
  <c r="E306" i="13"/>
  <c r="U306" i="13"/>
  <c r="M307" i="13"/>
  <c r="E308" i="13"/>
  <c r="U308" i="13"/>
  <c r="M309" i="13"/>
  <c r="E310" i="13"/>
  <c r="U310" i="13"/>
  <c r="M311" i="13"/>
  <c r="E312" i="13"/>
  <c r="U312" i="13"/>
  <c r="M313" i="13"/>
  <c r="E314" i="13"/>
  <c r="U314" i="13"/>
  <c r="M315" i="13"/>
  <c r="E316" i="13"/>
  <c r="U316" i="13"/>
  <c r="M317" i="13"/>
  <c r="E318" i="13"/>
  <c r="U318" i="13"/>
  <c r="M319" i="13"/>
  <c r="E320" i="13"/>
  <c r="U320" i="13"/>
  <c r="M321" i="13"/>
  <c r="E322" i="13"/>
  <c r="U322" i="13"/>
  <c r="M323" i="13"/>
  <c r="E324" i="13"/>
  <c r="U324" i="13"/>
  <c r="M325" i="13"/>
  <c r="E326" i="13"/>
  <c r="U326" i="13"/>
  <c r="M327" i="13"/>
  <c r="E328" i="13"/>
  <c r="U328" i="13"/>
  <c r="M329" i="13"/>
  <c r="E330" i="13"/>
  <c r="U330" i="13"/>
  <c r="M331" i="13"/>
  <c r="E332" i="13"/>
  <c r="U332" i="13"/>
  <c r="M333" i="13"/>
  <c r="E334" i="13"/>
  <c r="U334" i="13"/>
  <c r="M335" i="13"/>
  <c r="E336" i="13"/>
  <c r="U336" i="13"/>
  <c r="M337" i="13"/>
  <c r="E338" i="13"/>
  <c r="U338" i="13"/>
  <c r="M339" i="13"/>
  <c r="E340" i="13"/>
  <c r="U340" i="13"/>
  <c r="M341" i="13"/>
  <c r="E342" i="13"/>
  <c r="U342" i="13"/>
  <c r="M343" i="13"/>
  <c r="E344" i="13"/>
  <c r="U344" i="13"/>
  <c r="M345" i="13"/>
  <c r="E346" i="13"/>
  <c r="U346" i="13"/>
  <c r="M347" i="13"/>
  <c r="L251" i="13"/>
  <c r="D254" i="13"/>
  <c r="T256" i="13"/>
  <c r="L259" i="13"/>
  <c r="F261" i="13"/>
  <c r="N262" i="13"/>
  <c r="V263" i="13"/>
  <c r="F265" i="13"/>
  <c r="N266" i="13"/>
  <c r="V267" i="13"/>
  <c r="F269" i="13"/>
  <c r="N270" i="13"/>
  <c r="V271" i="13"/>
  <c r="F273" i="13"/>
  <c r="N274" i="13"/>
  <c r="H275" i="13"/>
  <c r="X275" i="13"/>
  <c r="P276" i="13"/>
  <c r="H277" i="13"/>
  <c r="X277" i="13"/>
  <c r="P278" i="13"/>
  <c r="H279" i="13"/>
  <c r="X279" i="13"/>
  <c r="P280" i="13"/>
  <c r="H281" i="13"/>
  <c r="X281" i="13"/>
  <c r="P282" i="13"/>
  <c r="H283" i="13"/>
  <c r="X283" i="13"/>
  <c r="P284" i="13"/>
  <c r="H285" i="13"/>
  <c r="X285" i="13"/>
  <c r="P286" i="13"/>
  <c r="H287" i="13"/>
  <c r="X287" i="13"/>
  <c r="P288" i="13"/>
  <c r="H289" i="13"/>
  <c r="X289" i="13"/>
  <c r="P290" i="13"/>
  <c r="H291" i="13"/>
  <c r="X291" i="13"/>
  <c r="P292" i="13"/>
  <c r="H293" i="13"/>
  <c r="X293" i="13"/>
  <c r="P294" i="13"/>
  <c r="H295" i="13"/>
  <c r="X295" i="13"/>
  <c r="P296" i="13"/>
  <c r="H297" i="13"/>
  <c r="X297" i="13"/>
  <c r="P298" i="13"/>
  <c r="H299" i="13"/>
  <c r="X299" i="13"/>
  <c r="P300" i="13"/>
  <c r="H301" i="13"/>
  <c r="X301" i="13"/>
  <c r="P302" i="13"/>
  <c r="H303" i="13"/>
  <c r="X303" i="13"/>
  <c r="P304" i="13"/>
  <c r="H305" i="13"/>
  <c r="X305" i="13"/>
  <c r="P306" i="13"/>
  <c r="H307" i="13"/>
  <c r="X307" i="13"/>
  <c r="P308" i="13"/>
  <c r="H309" i="13"/>
  <c r="X309" i="13"/>
  <c r="P310" i="13"/>
  <c r="H311" i="13"/>
  <c r="X311" i="13"/>
  <c r="P312" i="13"/>
  <c r="H313" i="13"/>
  <c r="X313" i="13"/>
  <c r="P314" i="13"/>
  <c r="H315" i="13"/>
  <c r="X315" i="13"/>
  <c r="P316" i="13"/>
  <c r="H317" i="13"/>
  <c r="X317" i="13"/>
  <c r="P318" i="13"/>
  <c r="H319" i="13"/>
  <c r="X319" i="13"/>
  <c r="P320" i="13"/>
  <c r="H321" i="13"/>
  <c r="X321" i="13"/>
  <c r="P322" i="13"/>
  <c r="H323" i="13"/>
  <c r="X323" i="13"/>
  <c r="P324" i="13"/>
  <c r="H325" i="13"/>
  <c r="X325" i="13"/>
  <c r="P326" i="13"/>
  <c r="H327" i="13"/>
  <c r="X327" i="13"/>
  <c r="P328" i="13"/>
  <c r="H329" i="13"/>
  <c r="X329" i="13"/>
  <c r="P330" i="13"/>
  <c r="H331" i="13"/>
  <c r="X331" i="13"/>
  <c r="P332" i="13"/>
  <c r="H333" i="13"/>
  <c r="X333" i="13"/>
  <c r="P334" i="13"/>
  <c r="H335" i="13"/>
  <c r="X335" i="13"/>
  <c r="P336" i="13"/>
  <c r="H337" i="13"/>
  <c r="X337" i="13"/>
  <c r="P338" i="13"/>
  <c r="H339" i="13"/>
  <c r="X339" i="13"/>
  <c r="P340" i="13"/>
  <c r="H341" i="13"/>
  <c r="X341" i="13"/>
  <c r="P342" i="13"/>
  <c r="H343" i="13"/>
  <c r="X343" i="13"/>
  <c r="P344" i="13"/>
  <c r="H345" i="13"/>
  <c r="X345" i="13"/>
  <c r="P346" i="13"/>
  <c r="H347" i="13"/>
  <c r="X347" i="13"/>
  <c r="P348" i="13"/>
  <c r="H349" i="13"/>
  <c r="X349" i="13"/>
  <c r="H251" i="13"/>
  <c r="X253" i="13"/>
  <c r="P256" i="13"/>
  <c r="H259" i="13"/>
  <c r="D261" i="13"/>
  <c r="L262" i="13"/>
  <c r="T263" i="13"/>
  <c r="D265" i="13"/>
  <c r="L266" i="13"/>
  <c r="T267" i="13"/>
  <c r="D269" i="13"/>
  <c r="L270" i="13"/>
  <c r="T271" i="13"/>
  <c r="D273" i="13"/>
  <c r="L274" i="13"/>
  <c r="G275" i="13"/>
  <c r="K277" i="13"/>
  <c r="C280" i="13"/>
  <c r="S282" i="13"/>
  <c r="K285" i="13"/>
  <c r="C288" i="13"/>
  <c r="S290" i="13"/>
  <c r="K293" i="13"/>
  <c r="C296" i="13"/>
  <c r="S298" i="13"/>
  <c r="K301" i="13"/>
  <c r="C304" i="13"/>
  <c r="S306" i="13"/>
  <c r="K309" i="13"/>
  <c r="C312" i="13"/>
  <c r="S314" i="13"/>
  <c r="K317" i="13"/>
  <c r="C320" i="13"/>
  <c r="S322" i="13"/>
  <c r="K325" i="13"/>
  <c r="C328" i="13"/>
  <c r="S330" i="13"/>
  <c r="K333" i="13"/>
  <c r="C336" i="13"/>
  <c r="S338" i="13"/>
  <c r="K341" i="13"/>
  <c r="C344" i="13"/>
  <c r="S346" i="13"/>
  <c r="N348" i="13"/>
  <c r="K349" i="13"/>
  <c r="I350" i="13"/>
  <c r="Y350" i="13"/>
  <c r="Q351" i="13"/>
  <c r="I352" i="13"/>
  <c r="Y352" i="13"/>
  <c r="Q353" i="13"/>
  <c r="I354" i="13"/>
  <c r="Y354" i="13"/>
  <c r="Q355" i="13"/>
  <c r="I356" i="13"/>
  <c r="Y356" i="13"/>
  <c r="Q357" i="13"/>
  <c r="I358" i="13"/>
  <c r="Y358" i="13"/>
  <c r="Q359" i="13"/>
  <c r="I360" i="13"/>
  <c r="Y360" i="13"/>
  <c r="Q361" i="13"/>
  <c r="I362" i="13"/>
  <c r="Y362" i="13"/>
  <c r="Q363" i="13"/>
  <c r="I364" i="13"/>
  <c r="Y364" i="13"/>
  <c r="Q365" i="13"/>
  <c r="I366" i="13"/>
  <c r="Y366" i="13"/>
  <c r="Q367" i="13"/>
  <c r="I368" i="13"/>
  <c r="Y368" i="13"/>
  <c r="Q369" i="13"/>
  <c r="I370" i="13"/>
  <c r="Y370" i="13"/>
  <c r="Q371" i="13"/>
  <c r="I372" i="13"/>
  <c r="Y372" i="13"/>
  <c r="Q373" i="13"/>
  <c r="I374" i="13"/>
  <c r="Y374" i="13"/>
  <c r="Q375" i="13"/>
  <c r="I376" i="13"/>
  <c r="Y376" i="13"/>
  <c r="Q377" i="13"/>
  <c r="I378" i="13"/>
  <c r="Y378" i="13"/>
  <c r="Q379" i="13"/>
  <c r="I380" i="13"/>
  <c r="Y380" i="13"/>
  <c r="Q381" i="13"/>
  <c r="I382" i="13"/>
  <c r="Y382" i="13"/>
  <c r="Q383" i="13"/>
  <c r="I384" i="13"/>
  <c r="Y384" i="13"/>
  <c r="Q385" i="13"/>
  <c r="I386" i="13"/>
  <c r="Y386" i="13"/>
  <c r="Q387" i="13"/>
  <c r="I388" i="13"/>
  <c r="Y388" i="13"/>
  <c r="Q389" i="13"/>
  <c r="I390" i="13"/>
  <c r="Y390" i="13"/>
  <c r="Q391" i="13"/>
  <c r="I392" i="13"/>
  <c r="Y392" i="13"/>
  <c r="Q393" i="13"/>
  <c r="I394" i="13"/>
  <c r="Y394" i="13"/>
  <c r="Q395" i="13"/>
  <c r="K31" i="13"/>
  <c r="B31" i="13"/>
  <c r="W277" i="13"/>
  <c r="O280" i="13"/>
  <c r="G283" i="13"/>
  <c r="W285" i="13"/>
  <c r="O288" i="13"/>
  <c r="G291" i="13"/>
  <c r="W293" i="13"/>
  <c r="O296" i="13"/>
  <c r="G299" i="13"/>
  <c r="W301" i="13"/>
  <c r="O304" i="13"/>
  <c r="G307" i="13"/>
  <c r="W309" i="13"/>
  <c r="O312" i="13"/>
  <c r="G315" i="13"/>
  <c r="W317" i="13"/>
  <c r="O320" i="13"/>
  <c r="G323" i="13"/>
  <c r="W325" i="13"/>
  <c r="O328" i="13"/>
  <c r="G331" i="13"/>
  <c r="W333" i="13"/>
  <c r="O336" i="13"/>
  <c r="G339" i="13"/>
  <c r="W341" i="13"/>
  <c r="O344" i="13"/>
  <c r="G347" i="13"/>
  <c r="R348" i="13"/>
  <c r="O349" i="13"/>
  <c r="L350" i="13"/>
  <c r="D351" i="13"/>
  <c r="T351" i="13"/>
  <c r="L352" i="13"/>
  <c r="D353" i="13"/>
  <c r="T353" i="13"/>
  <c r="L354" i="13"/>
  <c r="D355" i="13"/>
  <c r="T355" i="13"/>
  <c r="L356" i="13"/>
  <c r="D357" i="13"/>
  <c r="T357" i="13"/>
  <c r="L358" i="13"/>
  <c r="D359" i="13"/>
  <c r="T359" i="13"/>
  <c r="L360" i="13"/>
  <c r="D361" i="13"/>
  <c r="T361" i="13"/>
  <c r="L362" i="13"/>
  <c r="D363" i="13"/>
  <c r="T363" i="13"/>
  <c r="L364" i="13"/>
  <c r="D365" i="13"/>
  <c r="T365" i="13"/>
  <c r="L366" i="13"/>
  <c r="D367" i="13"/>
  <c r="T367" i="13"/>
  <c r="L368" i="13"/>
  <c r="D369" i="13"/>
  <c r="T369" i="13"/>
  <c r="L370" i="13"/>
  <c r="D371" i="13"/>
  <c r="T371" i="13"/>
  <c r="L372" i="13"/>
  <c r="D373" i="13"/>
  <c r="T373" i="13"/>
  <c r="L374" i="13"/>
  <c r="D375" i="13"/>
  <c r="T375" i="13"/>
  <c r="L376" i="13"/>
  <c r="D377" i="13"/>
  <c r="T377" i="13"/>
  <c r="L378" i="13"/>
  <c r="D379" i="13"/>
  <c r="T379" i="13"/>
  <c r="L380" i="13"/>
  <c r="D381" i="13"/>
  <c r="T381" i="13"/>
  <c r="L382" i="13"/>
  <c r="D383" i="13"/>
  <c r="T383" i="13"/>
  <c r="L384" i="13"/>
  <c r="D385" i="13"/>
  <c r="T385" i="13"/>
  <c r="L386" i="13"/>
  <c r="D387" i="13"/>
  <c r="T387" i="13"/>
  <c r="L388" i="13"/>
  <c r="D389" i="13"/>
  <c r="T389" i="13"/>
  <c r="L390" i="13"/>
  <c r="D391" i="13"/>
  <c r="T391" i="13"/>
  <c r="L392" i="13"/>
  <c r="D393" i="13"/>
  <c r="T393" i="13"/>
  <c r="L394" i="13"/>
  <c r="D395" i="13"/>
  <c r="T395" i="13"/>
  <c r="N31" i="13"/>
  <c r="S275" i="13"/>
  <c r="K278" i="13"/>
  <c r="C281" i="13"/>
  <c r="S283" i="13"/>
  <c r="K286" i="13"/>
  <c r="C289" i="13"/>
  <c r="S291" i="13"/>
  <c r="K294" i="13"/>
  <c r="C297" i="13"/>
  <c r="S299" i="13"/>
  <c r="K302" i="13"/>
  <c r="C305" i="13"/>
  <c r="S307" i="13"/>
  <c r="K310" i="13"/>
  <c r="C313" i="13"/>
  <c r="S315" i="13"/>
  <c r="K318" i="13"/>
  <c r="C321" i="13"/>
  <c r="S323" i="13"/>
  <c r="K326" i="13"/>
  <c r="C329" i="13"/>
  <c r="S331" i="13"/>
  <c r="K334" i="13"/>
  <c r="C337" i="13"/>
  <c r="S339" i="13"/>
  <c r="K342" i="13"/>
  <c r="C345" i="13"/>
  <c r="S347" i="13"/>
  <c r="V348" i="13"/>
  <c r="S349" i="13"/>
  <c r="O350" i="13"/>
  <c r="G351" i="13"/>
  <c r="W351" i="13"/>
  <c r="O352" i="13"/>
  <c r="G353" i="13"/>
  <c r="W353" i="13"/>
  <c r="O354" i="13"/>
  <c r="G355" i="13"/>
  <c r="W355" i="13"/>
  <c r="O356" i="13"/>
  <c r="G357" i="13"/>
  <c r="W357" i="13"/>
  <c r="O358" i="13"/>
  <c r="G359" i="13"/>
  <c r="W359" i="13"/>
  <c r="O360" i="13"/>
  <c r="G361" i="13"/>
  <c r="W361" i="13"/>
  <c r="O362" i="13"/>
  <c r="G363" i="13"/>
  <c r="W363" i="13"/>
  <c r="O364" i="13"/>
  <c r="G365" i="13"/>
  <c r="W365" i="13"/>
  <c r="O366" i="13"/>
  <c r="G367" i="13"/>
  <c r="W367" i="13"/>
  <c r="O368" i="13"/>
  <c r="G369" i="13"/>
  <c r="W369" i="13"/>
  <c r="O370" i="13"/>
  <c r="G371" i="13"/>
  <c r="W371" i="13"/>
  <c r="O372" i="13"/>
  <c r="G373" i="13"/>
  <c r="W373" i="13"/>
  <c r="O374" i="13"/>
  <c r="G375" i="13"/>
  <c r="W375" i="13"/>
  <c r="O376" i="13"/>
  <c r="G377" i="13"/>
  <c r="W377" i="13"/>
  <c r="O378" i="13"/>
  <c r="G379" i="13"/>
  <c r="W379" i="13"/>
  <c r="O380" i="13"/>
  <c r="G381" i="13"/>
  <c r="W381" i="13"/>
  <c r="O382" i="13"/>
  <c r="G383" i="13"/>
  <c r="W383" i="13"/>
  <c r="O384" i="13"/>
  <c r="G385" i="13"/>
  <c r="W385" i="13"/>
  <c r="O386" i="13"/>
  <c r="G387" i="13"/>
  <c r="W387" i="13"/>
  <c r="O388" i="13"/>
  <c r="G389" i="13"/>
  <c r="W389" i="13"/>
  <c r="O390" i="13"/>
  <c r="G391" i="13"/>
  <c r="W391" i="13"/>
  <c r="O392" i="13"/>
  <c r="G393" i="13"/>
  <c r="W393" i="13"/>
  <c r="O394" i="13"/>
  <c r="G395" i="13"/>
  <c r="W395" i="13"/>
  <c r="Q31" i="13"/>
  <c r="G276" i="13"/>
  <c r="W278" i="13"/>
  <c r="O281" i="13"/>
  <c r="G284" i="13"/>
  <c r="W286" i="13"/>
  <c r="O289" i="13"/>
  <c r="G292" i="13"/>
  <c r="W294" i="13"/>
  <c r="O297" i="13"/>
  <c r="G300" i="13"/>
  <c r="W302" i="13"/>
  <c r="O305" i="13"/>
  <c r="G308" i="13"/>
  <c r="W310" i="13"/>
  <c r="O313" i="13"/>
  <c r="G316" i="13"/>
  <c r="W318" i="13"/>
  <c r="O321" i="13"/>
  <c r="G324" i="13"/>
  <c r="W326" i="13"/>
  <c r="O329" i="13"/>
  <c r="G332" i="13"/>
  <c r="W334" i="13"/>
  <c r="O337" i="13"/>
  <c r="G340" i="13"/>
  <c r="W342" i="13"/>
  <c r="O345" i="13"/>
  <c r="C348" i="13"/>
  <c r="B349" i="13"/>
  <c r="W349" i="13"/>
  <c r="R350" i="13"/>
  <c r="J351" i="13"/>
  <c r="B352" i="13"/>
  <c r="R352" i="13"/>
  <c r="J353" i="13"/>
  <c r="B354" i="13"/>
  <c r="R354" i="13"/>
  <c r="J355" i="13"/>
  <c r="B356" i="13"/>
  <c r="R356" i="13"/>
  <c r="J357" i="13"/>
  <c r="B358" i="13"/>
  <c r="R358" i="13"/>
  <c r="J359" i="13"/>
  <c r="B360" i="13"/>
  <c r="R360" i="13"/>
  <c r="J361" i="13"/>
  <c r="B362" i="13"/>
  <c r="R362" i="13"/>
  <c r="J363" i="13"/>
  <c r="B364" i="13"/>
  <c r="R364" i="13"/>
  <c r="J365" i="13"/>
  <c r="B366" i="13"/>
  <c r="R366" i="13"/>
  <c r="J367" i="13"/>
  <c r="B368" i="13"/>
  <c r="R368" i="13"/>
  <c r="J369" i="13"/>
  <c r="B370" i="13"/>
  <c r="R370" i="13"/>
  <c r="J371" i="13"/>
  <c r="B372" i="13"/>
  <c r="R372" i="13"/>
  <c r="J373" i="13"/>
  <c r="B374" i="13"/>
  <c r="R374" i="13"/>
  <c r="J375" i="13"/>
  <c r="B376" i="13"/>
  <c r="R376" i="13"/>
  <c r="J377" i="13"/>
  <c r="B378" i="13"/>
  <c r="R378" i="13"/>
  <c r="J379" i="13"/>
  <c r="B380" i="13"/>
  <c r="R380" i="13"/>
  <c r="J381" i="13"/>
  <c r="B382" i="13"/>
  <c r="R382" i="13"/>
  <c r="J383" i="13"/>
  <c r="B384" i="13"/>
  <c r="R384" i="13"/>
  <c r="J385" i="13"/>
  <c r="B386" i="13"/>
  <c r="R386" i="13"/>
  <c r="J387" i="13"/>
  <c r="B388" i="13"/>
  <c r="R388" i="13"/>
  <c r="J389" i="13"/>
  <c r="B390" i="13"/>
  <c r="R390" i="13"/>
  <c r="J391" i="13"/>
  <c r="B392" i="13"/>
  <c r="R392" i="13"/>
  <c r="J393" i="13"/>
  <c r="B394" i="13"/>
  <c r="R394" i="13"/>
  <c r="J395" i="13"/>
  <c r="D31" i="13"/>
  <c r="T31" i="13"/>
  <c r="R379" i="13"/>
  <c r="R385" i="13"/>
  <c r="B387" i="13"/>
  <c r="J388" i="13"/>
  <c r="J390" i="13"/>
  <c r="J392" i="13"/>
  <c r="L31" i="13"/>
  <c r="W292" i="13"/>
  <c r="V352" i="13"/>
  <c r="F356" i="13"/>
  <c r="F358" i="13"/>
  <c r="F360" i="13"/>
  <c r="N367" i="13"/>
  <c r="V370" i="13"/>
  <c r="N373" i="13"/>
  <c r="N375" i="13"/>
  <c r="F378" i="13"/>
  <c r="F380" i="13"/>
  <c r="V382" i="13"/>
  <c r="V384" i="13"/>
  <c r="V386" i="13"/>
  <c r="N387" i="13"/>
  <c r="N389" i="13"/>
  <c r="N391" i="13"/>
  <c r="Y238" i="13"/>
  <c r="Q241" i="13"/>
  <c r="I244" i="13"/>
  <c r="Y246" i="13"/>
  <c r="Q249" i="13"/>
  <c r="I252" i="13"/>
  <c r="Y254" i="13"/>
  <c r="Q257" i="13"/>
  <c r="I260" i="13"/>
  <c r="Y262" i="13"/>
  <c r="Q265" i="13"/>
  <c r="I268" i="13"/>
  <c r="Y270" i="13"/>
  <c r="Q273" i="13"/>
  <c r="T183" i="13"/>
  <c r="V189" i="13"/>
  <c r="F195" i="13"/>
  <c r="P198" i="13"/>
  <c r="H201" i="13"/>
  <c r="X203" i="13"/>
  <c r="P206" i="13"/>
  <c r="H209" i="13"/>
  <c r="X211" i="13"/>
  <c r="P214" i="13"/>
  <c r="H217" i="13"/>
  <c r="P219" i="13"/>
  <c r="X220" i="13"/>
  <c r="H222" i="13"/>
  <c r="P223" i="13"/>
  <c r="X224" i="13"/>
  <c r="H226" i="13"/>
  <c r="P227" i="13"/>
  <c r="X228" i="13"/>
  <c r="H230" i="13"/>
  <c r="P231" i="13"/>
  <c r="X232" i="13"/>
  <c r="H234" i="13"/>
  <c r="P235" i="13"/>
  <c r="X236" i="13"/>
  <c r="H238" i="13"/>
  <c r="P239" i="13"/>
  <c r="X240" i="13"/>
  <c r="H242" i="13"/>
  <c r="P243" i="13"/>
  <c r="X244" i="13"/>
  <c r="H246" i="13"/>
  <c r="P247" i="13"/>
  <c r="X248" i="13"/>
  <c r="H250" i="13"/>
  <c r="H182" i="13"/>
  <c r="L186" i="13"/>
  <c r="D189" i="13"/>
  <c r="T191" i="13"/>
  <c r="L194" i="13"/>
  <c r="W196" i="13"/>
  <c r="G198" i="13"/>
  <c r="O199" i="13"/>
  <c r="W200" i="13"/>
  <c r="G202" i="13"/>
  <c r="O203" i="13"/>
  <c r="W204" i="13"/>
  <c r="G206" i="13"/>
  <c r="O207" i="13"/>
  <c r="W208" i="13"/>
  <c r="G210" i="13"/>
  <c r="O211" i="13"/>
  <c r="W212" i="13"/>
  <c r="G214" i="13"/>
  <c r="O215" i="13"/>
  <c r="W216" i="13"/>
  <c r="G218" i="13"/>
  <c r="O219" i="13"/>
  <c r="W220" i="13"/>
  <c r="G222" i="13"/>
  <c r="O223" i="13"/>
  <c r="W224" i="13"/>
  <c r="G226" i="13"/>
  <c r="O227" i="13"/>
  <c r="W228" i="13"/>
  <c r="G230" i="13"/>
  <c r="O231" i="13"/>
  <c r="W232" i="13"/>
  <c r="G234" i="13"/>
  <c r="O235" i="13"/>
  <c r="W236" i="13"/>
  <c r="G238" i="13"/>
  <c r="O239" i="13"/>
  <c r="W240" i="13"/>
  <c r="G242" i="13"/>
  <c r="O243" i="13"/>
  <c r="W244" i="13"/>
  <c r="G246" i="13"/>
  <c r="O247" i="13"/>
  <c r="W248" i="13"/>
  <c r="G250" i="13"/>
  <c r="O251" i="13"/>
  <c r="W252" i="13"/>
  <c r="G254" i="13"/>
  <c r="O255" i="13"/>
  <c r="W256" i="13"/>
  <c r="G258" i="13"/>
  <c r="O259" i="13"/>
  <c r="W260" i="13"/>
  <c r="G262" i="13"/>
  <c r="O263" i="13"/>
  <c r="W264" i="13"/>
  <c r="G266" i="13"/>
  <c r="O267" i="13"/>
  <c r="W268" i="13"/>
  <c r="G270" i="13"/>
  <c r="O271" i="13"/>
  <c r="W272" i="13"/>
  <c r="G274" i="13"/>
  <c r="D255" i="13"/>
  <c r="J260" i="13"/>
  <c r="B263" i="13"/>
  <c r="R265" i="13"/>
  <c r="J268" i="13"/>
  <c r="B271" i="13"/>
  <c r="R273" i="13"/>
  <c r="N275" i="13"/>
  <c r="V276" i="13"/>
  <c r="F278" i="13"/>
  <c r="N279" i="13"/>
  <c r="V280" i="13"/>
  <c r="F282" i="13"/>
  <c r="N283" i="13"/>
  <c r="V284" i="13"/>
  <c r="F286" i="13"/>
  <c r="N287" i="13"/>
  <c r="V288" i="13"/>
  <c r="F290" i="13"/>
  <c r="N291" i="13"/>
  <c r="V292" i="13"/>
  <c r="F294" i="13"/>
  <c r="N295" i="13"/>
  <c r="V296" i="13"/>
  <c r="F298" i="13"/>
  <c r="N299" i="13"/>
  <c r="V300" i="13"/>
  <c r="F302" i="13"/>
  <c r="N303" i="13"/>
  <c r="V304" i="13"/>
  <c r="F306" i="13"/>
  <c r="N307" i="13"/>
  <c r="V308" i="13"/>
  <c r="F310" i="13"/>
  <c r="N311" i="13"/>
  <c r="V312" i="13"/>
  <c r="V313" i="13"/>
  <c r="N314" i="13"/>
  <c r="F315" i="13"/>
  <c r="V315" i="13"/>
  <c r="N316" i="13"/>
  <c r="F317" i="13"/>
  <c r="V317" i="13"/>
  <c r="N318" i="13"/>
  <c r="F319" i="13"/>
  <c r="V319" i="13"/>
  <c r="N320" i="13"/>
  <c r="F321" i="13"/>
  <c r="V321" i="13"/>
  <c r="N322" i="13"/>
  <c r="F323" i="13"/>
  <c r="V323" i="13"/>
  <c r="N324" i="13"/>
  <c r="F325" i="13"/>
  <c r="V325" i="13"/>
  <c r="N326" i="13"/>
  <c r="F327" i="13"/>
  <c r="V327" i="13"/>
  <c r="N328" i="13"/>
  <c r="F329" i="13"/>
  <c r="V329" i="13"/>
  <c r="N330" i="13"/>
  <c r="F331" i="13"/>
  <c r="V331" i="13"/>
  <c r="N332" i="13"/>
  <c r="F333" i="13"/>
  <c r="V333" i="13"/>
  <c r="N334" i="13"/>
  <c r="F335" i="13"/>
  <c r="V335" i="13"/>
  <c r="N336" i="13"/>
  <c r="F337" i="13"/>
  <c r="V337" i="13"/>
  <c r="N338" i="13"/>
  <c r="F339" i="13"/>
  <c r="V339" i="13"/>
  <c r="N340" i="13"/>
  <c r="F341" i="13"/>
  <c r="V341" i="13"/>
  <c r="N342" i="13"/>
  <c r="F343" i="13"/>
  <c r="V343" i="13"/>
  <c r="N344" i="13"/>
  <c r="F345" i="13"/>
  <c r="V345" i="13"/>
  <c r="N346" i="13"/>
  <c r="F347" i="13"/>
  <c r="V347" i="13"/>
  <c r="P251" i="13"/>
  <c r="H254" i="13"/>
  <c r="X256" i="13"/>
  <c r="P259" i="13"/>
  <c r="H261" i="13"/>
  <c r="P262" i="13"/>
  <c r="X263" i="13"/>
  <c r="H265" i="13"/>
  <c r="P266" i="13"/>
  <c r="X267" i="13"/>
  <c r="H269" i="13"/>
  <c r="P270" i="13"/>
  <c r="X271" i="13"/>
  <c r="H273" i="13"/>
  <c r="O274" i="13"/>
  <c r="I275" i="13"/>
  <c r="Y275" i="13"/>
  <c r="Q276" i="13"/>
  <c r="I277" i="13"/>
  <c r="Y277" i="13"/>
  <c r="Q278" i="13"/>
  <c r="I279" i="13"/>
  <c r="Y279" i="13"/>
  <c r="Q280" i="13"/>
  <c r="I281" i="13"/>
  <c r="Y281" i="13"/>
  <c r="Q282" i="13"/>
  <c r="I283" i="13"/>
  <c r="Y283" i="13"/>
  <c r="Q284" i="13"/>
  <c r="I285" i="13"/>
  <c r="Y285" i="13"/>
  <c r="Q286" i="13"/>
  <c r="I287" i="13"/>
  <c r="Y287" i="13"/>
  <c r="Q288" i="13"/>
  <c r="I289" i="13"/>
  <c r="Y289" i="13"/>
  <c r="Q290" i="13"/>
  <c r="I291" i="13"/>
  <c r="Y291" i="13"/>
  <c r="Q292" i="13"/>
  <c r="I293" i="13"/>
  <c r="Y293" i="13"/>
  <c r="Q294" i="13"/>
  <c r="I295" i="13"/>
  <c r="Y295" i="13"/>
  <c r="Q296" i="13"/>
  <c r="I297" i="13"/>
  <c r="Y297" i="13"/>
  <c r="Q298" i="13"/>
  <c r="I299" i="13"/>
  <c r="Y299" i="13"/>
  <c r="Q300" i="13"/>
  <c r="I301" i="13"/>
  <c r="Y301" i="13"/>
  <c r="Q302" i="13"/>
  <c r="I303" i="13"/>
  <c r="Y303" i="13"/>
  <c r="Q304" i="13"/>
  <c r="I305" i="13"/>
  <c r="Y305" i="13"/>
  <c r="Q306" i="13"/>
  <c r="I307" i="13"/>
  <c r="Y307" i="13"/>
  <c r="Q308" i="13"/>
  <c r="I309" i="13"/>
  <c r="Y309" i="13"/>
  <c r="Q310" i="13"/>
  <c r="I311" i="13"/>
  <c r="Y311" i="13"/>
  <c r="Q312" i="13"/>
  <c r="I313" i="13"/>
  <c r="Y313" i="13"/>
  <c r="Q314" i="13"/>
  <c r="I315" i="13"/>
  <c r="Y315" i="13"/>
  <c r="Q316" i="13"/>
  <c r="I317" i="13"/>
  <c r="Y317" i="13"/>
  <c r="Q318" i="13"/>
  <c r="I319" i="13"/>
  <c r="Y319" i="13"/>
  <c r="Q320" i="13"/>
  <c r="I321" i="13"/>
  <c r="Y321" i="13"/>
  <c r="Q322" i="13"/>
  <c r="I323" i="13"/>
  <c r="Y323" i="13"/>
  <c r="Q324" i="13"/>
  <c r="I325" i="13"/>
  <c r="Y325" i="13"/>
  <c r="Q326" i="13"/>
  <c r="I327" i="13"/>
  <c r="Y327" i="13"/>
  <c r="Q328" i="13"/>
  <c r="I329" i="13"/>
  <c r="Y329" i="13"/>
  <c r="Q330" i="13"/>
  <c r="I331" i="13"/>
  <c r="Y331" i="13"/>
  <c r="Q332" i="13"/>
  <c r="I333" i="13"/>
  <c r="Y333" i="13"/>
  <c r="Q334" i="13"/>
  <c r="I335" i="13"/>
  <c r="Y335" i="13"/>
  <c r="Q336" i="13"/>
  <c r="I337" i="13"/>
  <c r="Y337" i="13"/>
  <c r="Q338" i="13"/>
  <c r="I339" i="13"/>
  <c r="Y339" i="13"/>
  <c r="Q340" i="13"/>
  <c r="I341" i="13"/>
  <c r="Y341" i="13"/>
  <c r="Q342" i="13"/>
  <c r="I343" i="13"/>
  <c r="Y343" i="13"/>
  <c r="Q344" i="13"/>
  <c r="I345" i="13"/>
  <c r="Y345" i="13"/>
  <c r="Q346" i="13"/>
  <c r="I347" i="13"/>
  <c r="T250" i="13"/>
  <c r="L253" i="13"/>
  <c r="D256" i="13"/>
  <c r="T258" i="13"/>
  <c r="V260" i="13"/>
  <c r="F262" i="13"/>
  <c r="N263" i="13"/>
  <c r="V264" i="13"/>
  <c r="F266" i="13"/>
  <c r="N267" i="13"/>
  <c r="V268" i="13"/>
  <c r="F270" i="13"/>
  <c r="N271" i="13"/>
  <c r="V272" i="13"/>
  <c r="F274" i="13"/>
  <c r="D275" i="13"/>
  <c r="T275" i="13"/>
  <c r="L276" i="13"/>
  <c r="D277" i="13"/>
  <c r="T277" i="13"/>
  <c r="L278" i="13"/>
  <c r="D279" i="13"/>
  <c r="T279" i="13"/>
  <c r="L280" i="13"/>
  <c r="D281" i="13"/>
  <c r="T281" i="13"/>
  <c r="L282" i="13"/>
  <c r="D283" i="13"/>
  <c r="T283" i="13"/>
  <c r="L284" i="13"/>
  <c r="D285" i="13"/>
  <c r="T285" i="13"/>
  <c r="L286" i="13"/>
  <c r="D287" i="13"/>
  <c r="T287" i="13"/>
  <c r="L288" i="13"/>
  <c r="D289" i="13"/>
  <c r="T289" i="13"/>
  <c r="L290" i="13"/>
  <c r="D291" i="13"/>
  <c r="T291" i="13"/>
  <c r="L292" i="13"/>
  <c r="D293" i="13"/>
  <c r="T293" i="13"/>
  <c r="L294" i="13"/>
  <c r="D295" i="13"/>
  <c r="T295" i="13"/>
  <c r="L296" i="13"/>
  <c r="D297" i="13"/>
  <c r="T297" i="13"/>
  <c r="L298" i="13"/>
  <c r="D299" i="13"/>
  <c r="T299" i="13"/>
  <c r="L300" i="13"/>
  <c r="D301" i="13"/>
  <c r="T301" i="13"/>
  <c r="L302" i="13"/>
  <c r="D303" i="13"/>
  <c r="T303" i="13"/>
  <c r="L304" i="13"/>
  <c r="D305" i="13"/>
  <c r="T305" i="13"/>
  <c r="L306" i="13"/>
  <c r="D307" i="13"/>
  <c r="T307" i="13"/>
  <c r="L308" i="13"/>
  <c r="D309" i="13"/>
  <c r="T309" i="13"/>
  <c r="L310" i="13"/>
  <c r="D311" i="13"/>
  <c r="T311" i="13"/>
  <c r="L312" i="13"/>
  <c r="D313" i="13"/>
  <c r="T313" i="13"/>
  <c r="L314" i="13"/>
  <c r="D315" i="13"/>
  <c r="T315" i="13"/>
  <c r="L316" i="13"/>
  <c r="D317" i="13"/>
  <c r="T317" i="13"/>
  <c r="L318" i="13"/>
  <c r="D319" i="13"/>
  <c r="T319" i="13"/>
  <c r="L320" i="13"/>
  <c r="D321" i="13"/>
  <c r="T321" i="13"/>
  <c r="L322" i="13"/>
  <c r="D323" i="13"/>
  <c r="T323" i="13"/>
  <c r="L324" i="13"/>
  <c r="D325" i="13"/>
  <c r="T325" i="13"/>
  <c r="L326" i="13"/>
  <c r="D327" i="13"/>
  <c r="T327" i="13"/>
  <c r="L328" i="13"/>
  <c r="D329" i="13"/>
  <c r="T329" i="13"/>
  <c r="L330" i="13"/>
  <c r="D331" i="13"/>
  <c r="T331" i="13"/>
  <c r="L332" i="13"/>
  <c r="D333" i="13"/>
  <c r="T333" i="13"/>
  <c r="L334" i="13"/>
  <c r="D335" i="13"/>
  <c r="T335" i="13"/>
  <c r="L336" i="13"/>
  <c r="D337" i="13"/>
  <c r="T337" i="13"/>
  <c r="L338" i="13"/>
  <c r="D339" i="13"/>
  <c r="T339" i="13"/>
  <c r="L340" i="13"/>
  <c r="D341" i="13"/>
  <c r="T341" i="13"/>
  <c r="L342" i="13"/>
  <c r="D343" i="13"/>
  <c r="T343" i="13"/>
  <c r="L344" i="13"/>
  <c r="D345" i="13"/>
  <c r="T345" i="13"/>
  <c r="L346" i="13"/>
  <c r="D347" i="13"/>
  <c r="T347" i="13"/>
  <c r="L348" i="13"/>
  <c r="D349" i="13"/>
  <c r="T349" i="13"/>
  <c r="P250" i="13"/>
  <c r="H253" i="13"/>
  <c r="X255" i="13"/>
  <c r="P258" i="13"/>
  <c r="T260" i="13"/>
  <c r="D262" i="13"/>
  <c r="L263" i="13"/>
  <c r="T264" i="13"/>
  <c r="D266" i="13"/>
  <c r="L267" i="13"/>
  <c r="T268" i="13"/>
  <c r="D270" i="13"/>
  <c r="L271" i="13"/>
  <c r="T272" i="13"/>
  <c r="D274" i="13"/>
  <c r="C275" i="13"/>
  <c r="S276" i="13"/>
  <c r="K279" i="13"/>
  <c r="C282" i="13"/>
  <c r="S284" i="13"/>
  <c r="K287" i="13"/>
  <c r="C290" i="13"/>
  <c r="S292" i="13"/>
  <c r="K295" i="13"/>
  <c r="C298" i="13"/>
  <c r="S300" i="13"/>
  <c r="K303" i="13"/>
  <c r="C306" i="13"/>
  <c r="S308" i="13"/>
  <c r="K311" i="13"/>
  <c r="C314" i="13"/>
  <c r="S316" i="13"/>
  <c r="K319" i="13"/>
  <c r="C322" i="13"/>
  <c r="S324" i="13"/>
  <c r="K327" i="13"/>
  <c r="C330" i="13"/>
  <c r="S332" i="13"/>
  <c r="K335" i="13"/>
  <c r="C338" i="13"/>
  <c r="S340" i="13"/>
  <c r="K343" i="13"/>
  <c r="C346" i="13"/>
  <c r="I348" i="13"/>
  <c r="F349" i="13"/>
  <c r="C350" i="13"/>
  <c r="U350" i="13"/>
  <c r="M351" i="13"/>
  <c r="E352" i="13"/>
  <c r="U352" i="13"/>
  <c r="M353" i="13"/>
  <c r="E354" i="13"/>
  <c r="U354" i="13"/>
  <c r="M355" i="13"/>
  <c r="E356" i="13"/>
  <c r="U356" i="13"/>
  <c r="M357" i="13"/>
  <c r="E358" i="13"/>
  <c r="U358" i="13"/>
  <c r="M359" i="13"/>
  <c r="E360" i="13"/>
  <c r="U360" i="13"/>
  <c r="M361" i="13"/>
  <c r="E362" i="13"/>
  <c r="U362" i="13"/>
  <c r="M363" i="13"/>
  <c r="E364" i="13"/>
  <c r="U364" i="13"/>
  <c r="M365" i="13"/>
  <c r="E366" i="13"/>
  <c r="U366" i="13"/>
  <c r="M367" i="13"/>
  <c r="E368" i="13"/>
  <c r="U368" i="13"/>
  <c r="M369" i="13"/>
  <c r="E370" i="13"/>
  <c r="U370" i="13"/>
  <c r="M371" i="13"/>
  <c r="E372" i="13"/>
  <c r="U372" i="13"/>
  <c r="M373" i="13"/>
  <c r="E374" i="13"/>
  <c r="U374" i="13"/>
  <c r="M375" i="13"/>
  <c r="E376" i="13"/>
  <c r="U376" i="13"/>
  <c r="M377" i="13"/>
  <c r="E378" i="13"/>
  <c r="U378" i="13"/>
  <c r="M379" i="13"/>
  <c r="E380" i="13"/>
  <c r="U380" i="13"/>
  <c r="M381" i="13"/>
  <c r="E382" i="13"/>
  <c r="U382" i="13"/>
  <c r="M383" i="13"/>
  <c r="E384" i="13"/>
  <c r="U384" i="13"/>
  <c r="M385" i="13"/>
  <c r="E386" i="13"/>
  <c r="U386" i="13"/>
  <c r="M387" i="13"/>
  <c r="E388" i="13"/>
  <c r="U388" i="13"/>
  <c r="M389" i="13"/>
  <c r="E390" i="13"/>
  <c r="U390" i="13"/>
  <c r="M391" i="13"/>
  <c r="E392" i="13"/>
  <c r="U392" i="13"/>
  <c r="M393" i="13"/>
  <c r="E394" i="13"/>
  <c r="U394" i="13"/>
  <c r="M395" i="13"/>
  <c r="G31" i="13"/>
  <c r="W31" i="13"/>
  <c r="G277" i="13"/>
  <c r="W279" i="13"/>
  <c r="O282" i="13"/>
  <c r="G285" i="13"/>
  <c r="W287" i="13"/>
  <c r="O290" i="13"/>
  <c r="G293" i="13"/>
  <c r="W295" i="13"/>
  <c r="O298" i="13"/>
  <c r="G301" i="13"/>
  <c r="W303" i="13"/>
  <c r="O306" i="13"/>
  <c r="G309" i="13"/>
  <c r="W311" i="13"/>
  <c r="O314" i="13"/>
  <c r="G317" i="13"/>
  <c r="W319" i="13"/>
  <c r="O322" i="13"/>
  <c r="G325" i="13"/>
  <c r="W327" i="13"/>
  <c r="O330" i="13"/>
  <c r="G333" i="13"/>
  <c r="W335" i="13"/>
  <c r="O338" i="13"/>
  <c r="G341" i="13"/>
  <c r="W343" i="13"/>
  <c r="O346" i="13"/>
  <c r="M348" i="13"/>
  <c r="J349" i="13"/>
  <c r="G350" i="13"/>
  <c r="X350" i="13"/>
  <c r="P351" i="13"/>
  <c r="H352" i="13"/>
  <c r="X352" i="13"/>
  <c r="P353" i="13"/>
  <c r="H354" i="13"/>
  <c r="X354" i="13"/>
  <c r="P355" i="13"/>
  <c r="H356" i="13"/>
  <c r="X356" i="13"/>
  <c r="P357" i="13"/>
  <c r="H358" i="13"/>
  <c r="X358" i="13"/>
  <c r="P359" i="13"/>
  <c r="H360" i="13"/>
  <c r="X360" i="13"/>
  <c r="P361" i="13"/>
  <c r="H362" i="13"/>
  <c r="X362" i="13"/>
  <c r="P363" i="13"/>
  <c r="H364" i="13"/>
  <c r="X364" i="13"/>
  <c r="P365" i="13"/>
  <c r="H366" i="13"/>
  <c r="X366" i="13"/>
  <c r="P367" i="13"/>
  <c r="H368" i="13"/>
  <c r="X368" i="13"/>
  <c r="P369" i="13"/>
  <c r="H370" i="13"/>
  <c r="X370" i="13"/>
  <c r="P371" i="13"/>
  <c r="H372" i="13"/>
  <c r="X372" i="13"/>
  <c r="P373" i="13"/>
  <c r="H374" i="13"/>
  <c r="X374" i="13"/>
  <c r="P375" i="13"/>
  <c r="H376" i="13"/>
  <c r="X376" i="13"/>
  <c r="P377" i="13"/>
  <c r="H378" i="13"/>
  <c r="X378" i="13"/>
  <c r="P379" i="13"/>
  <c r="H380" i="13"/>
  <c r="X380" i="13"/>
  <c r="P381" i="13"/>
  <c r="H382" i="13"/>
  <c r="X382" i="13"/>
  <c r="P383" i="13"/>
  <c r="H384" i="13"/>
  <c r="X384" i="13"/>
  <c r="P385" i="13"/>
  <c r="H386" i="13"/>
  <c r="X386" i="13"/>
  <c r="P387" i="13"/>
  <c r="H388" i="13"/>
  <c r="X388" i="13"/>
  <c r="P389" i="13"/>
  <c r="H390" i="13"/>
  <c r="X390" i="13"/>
  <c r="P391" i="13"/>
  <c r="H392" i="13"/>
  <c r="X392" i="13"/>
  <c r="P393" i="13"/>
  <c r="H394" i="13"/>
  <c r="X394" i="13"/>
  <c r="P395" i="13"/>
  <c r="J31" i="13"/>
  <c r="C31" i="13"/>
  <c r="S277" i="13"/>
  <c r="K280" i="13"/>
  <c r="C283" i="13"/>
  <c r="S285" i="13"/>
  <c r="K288" i="13"/>
  <c r="C291" i="13"/>
  <c r="S293" i="13"/>
  <c r="K296" i="13"/>
  <c r="C299" i="13"/>
  <c r="S301" i="13"/>
  <c r="K304" i="13"/>
  <c r="C307" i="13"/>
  <c r="S309" i="13"/>
  <c r="K312" i="13"/>
  <c r="C315" i="13"/>
  <c r="S317" i="13"/>
  <c r="K320" i="13"/>
  <c r="C323" i="13"/>
  <c r="S325" i="13"/>
  <c r="K328" i="13"/>
  <c r="C331" i="13"/>
  <c r="S333" i="13"/>
  <c r="K336" i="13"/>
  <c r="C339" i="13"/>
  <c r="S341" i="13"/>
  <c r="K344" i="13"/>
  <c r="C347" i="13"/>
  <c r="Q348" i="13"/>
  <c r="N349" i="13"/>
  <c r="K350" i="13"/>
  <c r="C351" i="13"/>
  <c r="S351" i="13"/>
  <c r="K352" i="13"/>
  <c r="C353" i="13"/>
  <c r="S353" i="13"/>
  <c r="K354" i="13"/>
  <c r="C355" i="13"/>
  <c r="S355" i="13"/>
  <c r="K356" i="13"/>
  <c r="C357" i="13"/>
  <c r="S357" i="13"/>
  <c r="K358" i="13"/>
  <c r="C359" i="13"/>
  <c r="S359" i="13"/>
  <c r="K360" i="13"/>
  <c r="C361" i="13"/>
  <c r="S361" i="13"/>
  <c r="K362" i="13"/>
  <c r="C363" i="13"/>
  <c r="S363" i="13"/>
  <c r="K364" i="13"/>
  <c r="C365" i="13"/>
  <c r="S365" i="13"/>
  <c r="K366" i="13"/>
  <c r="C367" i="13"/>
  <c r="S367" i="13"/>
  <c r="K368" i="13"/>
  <c r="C369" i="13"/>
  <c r="S369" i="13"/>
  <c r="K370" i="13"/>
  <c r="C371" i="13"/>
  <c r="S371" i="13"/>
  <c r="K372" i="13"/>
  <c r="C373" i="13"/>
  <c r="S373" i="13"/>
  <c r="K374" i="13"/>
  <c r="C375" i="13"/>
  <c r="S375" i="13"/>
  <c r="K376" i="13"/>
  <c r="C377" i="13"/>
  <c r="S377" i="13"/>
  <c r="K378" i="13"/>
  <c r="C379" i="13"/>
  <c r="S379" i="13"/>
  <c r="K380" i="13"/>
  <c r="C381" i="13"/>
  <c r="S381" i="13"/>
  <c r="K382" i="13"/>
  <c r="C383" i="13"/>
  <c r="S383" i="13"/>
  <c r="K384" i="13"/>
  <c r="C385" i="13"/>
  <c r="S385" i="13"/>
  <c r="K386" i="13"/>
  <c r="C387" i="13"/>
  <c r="S387" i="13"/>
  <c r="K388" i="13"/>
  <c r="C389" i="13"/>
  <c r="S389" i="13"/>
  <c r="K390" i="13"/>
  <c r="C391" i="13"/>
  <c r="S391" i="13"/>
  <c r="K392" i="13"/>
  <c r="C393" i="13"/>
  <c r="S393" i="13"/>
  <c r="K394" i="13"/>
  <c r="C395" i="13"/>
  <c r="S395" i="13"/>
  <c r="M31" i="13"/>
  <c r="O275" i="13"/>
  <c r="G278" i="13"/>
  <c r="W280" i="13"/>
  <c r="O283" i="13"/>
  <c r="G286" i="13"/>
  <c r="W288" i="13"/>
  <c r="O291" i="13"/>
  <c r="G294" i="13"/>
  <c r="W296" i="13"/>
  <c r="O299" i="13"/>
  <c r="G302" i="13"/>
  <c r="W304" i="13"/>
  <c r="O307" i="13"/>
  <c r="G310" i="13"/>
  <c r="W312" i="13"/>
  <c r="O315" i="13"/>
  <c r="G318" i="13"/>
  <c r="W320" i="13"/>
  <c r="O323" i="13"/>
  <c r="G326" i="13"/>
  <c r="W328" i="13"/>
  <c r="O331" i="13"/>
  <c r="G334" i="13"/>
  <c r="W336" i="13"/>
  <c r="O339" i="13"/>
  <c r="G342" i="13"/>
  <c r="W344" i="13"/>
  <c r="O347" i="13"/>
  <c r="U348" i="13"/>
  <c r="R349" i="13"/>
  <c r="N350" i="13"/>
  <c r="F351" i="13"/>
  <c r="V351" i="13"/>
  <c r="N352" i="13"/>
  <c r="F353" i="13"/>
  <c r="V353" i="13"/>
  <c r="N354" i="13"/>
  <c r="F355" i="13"/>
  <c r="V355" i="13"/>
  <c r="N356" i="13"/>
  <c r="F357" i="13"/>
  <c r="V357" i="13"/>
  <c r="N358" i="13"/>
  <c r="F359" i="13"/>
  <c r="V359" i="13"/>
  <c r="N360" i="13"/>
  <c r="F361" i="13"/>
  <c r="V361" i="13"/>
  <c r="N362" i="13"/>
  <c r="F363" i="13"/>
  <c r="V363" i="13"/>
  <c r="N364" i="13"/>
  <c r="F365" i="13"/>
  <c r="V365" i="13"/>
  <c r="N366" i="13"/>
  <c r="F367" i="13"/>
  <c r="V367" i="13"/>
  <c r="N368" i="13"/>
  <c r="F369" i="13"/>
  <c r="V369" i="13"/>
  <c r="N370" i="13"/>
  <c r="F371" i="13"/>
  <c r="V371" i="13"/>
  <c r="N372" i="13"/>
  <c r="F373" i="13"/>
  <c r="V373" i="13"/>
  <c r="N374" i="13"/>
  <c r="F375" i="13"/>
  <c r="V375" i="13"/>
  <c r="N376" i="13"/>
  <c r="F377" i="13"/>
  <c r="V377" i="13"/>
  <c r="N378" i="13"/>
  <c r="F379" i="13"/>
  <c r="V379" i="13"/>
  <c r="N380" i="13"/>
  <c r="F381" i="13"/>
  <c r="V381" i="13"/>
  <c r="N382" i="13"/>
  <c r="F383" i="13"/>
  <c r="V383" i="13"/>
  <c r="N384" i="13"/>
  <c r="F385" i="13"/>
  <c r="V385" i="13"/>
  <c r="N386" i="13"/>
  <c r="F387" i="13"/>
  <c r="V387" i="13"/>
  <c r="N388" i="13"/>
  <c r="F389" i="13"/>
  <c r="V389" i="13"/>
  <c r="N390" i="13"/>
  <c r="F391" i="13"/>
  <c r="V391" i="13"/>
  <c r="N392" i="13"/>
  <c r="F393" i="13"/>
  <c r="V393" i="13"/>
  <c r="N394" i="13"/>
  <c r="F395" i="13"/>
  <c r="V395" i="13"/>
  <c r="P31" i="13"/>
  <c r="J380" i="13"/>
  <c r="B381" i="13"/>
  <c r="R381" i="13"/>
  <c r="J382" i="13"/>
  <c r="R383" i="13"/>
  <c r="B385" i="13"/>
  <c r="B389" i="13"/>
  <c r="R391" i="13"/>
  <c r="R393" i="13"/>
  <c r="B395" i="13"/>
  <c r="O295" i="13"/>
  <c r="G322" i="13"/>
  <c r="O327" i="13"/>
  <c r="W332" i="13"/>
  <c r="G338" i="13"/>
  <c r="O343" i="13"/>
  <c r="J348" i="13"/>
  <c r="E350" i="13"/>
  <c r="N351" i="13"/>
  <c r="N353" i="13"/>
  <c r="N357" i="13"/>
  <c r="N359" i="13"/>
  <c r="F362" i="13"/>
  <c r="N363" i="13"/>
  <c r="N365" i="13"/>
  <c r="F368" i="13"/>
  <c r="F370" i="13"/>
  <c r="V372" i="13"/>
  <c r="V374" i="13"/>
  <c r="F376" i="13"/>
  <c r="V378" i="13"/>
  <c r="N381" i="13"/>
  <c r="F384" i="13"/>
  <c r="N385" i="13"/>
  <c r="F388" i="13"/>
  <c r="F390" i="13"/>
  <c r="F392" i="13"/>
  <c r="N393" i="13"/>
  <c r="N395" i="13"/>
  <c r="X31" i="13"/>
  <c r="I238" i="13"/>
  <c r="Y240" i="13"/>
  <c r="Q243" i="13"/>
  <c r="I246" i="13"/>
  <c r="Y248" i="13"/>
  <c r="Q251" i="13"/>
  <c r="I254" i="13"/>
  <c r="Y256" i="13"/>
  <c r="Q259" i="13"/>
  <c r="I262" i="13"/>
  <c r="Y264" i="13"/>
  <c r="Q267" i="13"/>
  <c r="I270" i="13"/>
  <c r="Y272" i="13"/>
  <c r="D181" i="13"/>
  <c r="N188" i="13"/>
  <c r="V193" i="13"/>
  <c r="X197" i="13"/>
  <c r="P200" i="13"/>
  <c r="H203" i="13"/>
  <c r="X205" i="13"/>
  <c r="P208" i="13"/>
  <c r="H211" i="13"/>
  <c r="X213" i="13"/>
  <c r="P216" i="13"/>
  <c r="H219" i="13"/>
  <c r="P220" i="13"/>
  <c r="X221" i="13"/>
  <c r="H223" i="13"/>
  <c r="P224" i="13"/>
  <c r="X225" i="13"/>
  <c r="H227" i="13"/>
  <c r="P228" i="13"/>
  <c r="X229" i="13"/>
  <c r="H231" i="13"/>
  <c r="P232" i="13"/>
  <c r="X233" i="13"/>
  <c r="H235" i="13"/>
  <c r="P236" i="13"/>
  <c r="X237" i="13"/>
  <c r="H239" i="13"/>
  <c r="P240" i="13"/>
  <c r="X241" i="13"/>
  <c r="H243" i="13"/>
  <c r="P244" i="13"/>
  <c r="X245" i="13"/>
  <c r="H247" i="13"/>
  <c r="P248" i="13"/>
  <c r="X249" i="13"/>
  <c r="X180" i="13"/>
  <c r="T185" i="13"/>
  <c r="L188" i="13"/>
  <c r="D191" i="13"/>
  <c r="T193" i="13"/>
  <c r="L196" i="13"/>
  <c r="W197" i="13"/>
  <c r="G199" i="13"/>
  <c r="O200" i="13"/>
  <c r="W201" i="13"/>
  <c r="G203" i="13"/>
  <c r="O204" i="13"/>
  <c r="W205" i="13"/>
  <c r="G207" i="13"/>
  <c r="O208" i="13"/>
  <c r="W209" i="13"/>
  <c r="G211" i="13"/>
  <c r="O212" i="13"/>
  <c r="W213" i="13"/>
  <c r="G215" i="13"/>
  <c r="O216" i="13"/>
  <c r="W217" i="13"/>
  <c r="G219" i="13"/>
  <c r="O220" i="13"/>
  <c r="W221" i="13"/>
  <c r="G223" i="13"/>
  <c r="O224" i="13"/>
  <c r="W225" i="13"/>
  <c r="G227" i="13"/>
  <c r="O228" i="13"/>
  <c r="W229" i="13"/>
  <c r="G231" i="13"/>
  <c r="O232" i="13"/>
  <c r="W233" i="13"/>
  <c r="G235" i="13"/>
  <c r="O236" i="13"/>
  <c r="W237" i="13"/>
  <c r="G239" i="13"/>
  <c r="O240" i="13"/>
  <c r="W241" i="13"/>
  <c r="G243" i="13"/>
  <c r="O244" i="13"/>
  <c r="W245" i="13"/>
  <c r="G247" i="13"/>
  <c r="O248" i="13"/>
  <c r="W249" i="13"/>
  <c r="G251" i="13"/>
  <c r="O252" i="13"/>
  <c r="W253" i="13"/>
  <c r="G255" i="13"/>
  <c r="O256" i="13"/>
  <c r="W257" i="13"/>
  <c r="G259" i="13"/>
  <c r="O260" i="13"/>
  <c r="W261" i="13"/>
  <c r="G263" i="13"/>
  <c r="O264" i="13"/>
  <c r="W265" i="13"/>
  <c r="G267" i="13"/>
  <c r="O268" i="13"/>
  <c r="W269" i="13"/>
  <c r="G271" i="13"/>
  <c r="O272" i="13"/>
  <c r="W273" i="13"/>
  <c r="T253" i="13"/>
  <c r="D259" i="13"/>
  <c r="J262" i="13"/>
  <c r="B265" i="13"/>
  <c r="R267" i="13"/>
  <c r="J270" i="13"/>
  <c r="B273" i="13"/>
  <c r="F275" i="13"/>
  <c r="N276" i="13"/>
  <c r="V277" i="13"/>
  <c r="F279" i="13"/>
  <c r="N280" i="13"/>
  <c r="V281" i="13"/>
  <c r="F283" i="13"/>
  <c r="N284" i="13"/>
  <c r="V285" i="13"/>
  <c r="F287" i="13"/>
  <c r="N288" i="13"/>
  <c r="V289" i="13"/>
  <c r="F291" i="13"/>
  <c r="N292" i="13"/>
  <c r="V293" i="13"/>
  <c r="F295" i="13"/>
  <c r="N296" i="13"/>
  <c r="V297" i="13"/>
  <c r="F299" i="13"/>
  <c r="N300" i="13"/>
  <c r="V301" i="13"/>
  <c r="F303" i="13"/>
  <c r="N304" i="13"/>
  <c r="V305" i="13"/>
  <c r="F307" i="13"/>
  <c r="N308" i="13"/>
  <c r="V309" i="13"/>
  <c r="F311" i="13"/>
  <c r="N312" i="13"/>
  <c r="R313" i="13"/>
  <c r="J314" i="13"/>
  <c r="B315" i="13"/>
  <c r="R315" i="13"/>
  <c r="J316" i="13"/>
  <c r="B317" i="13"/>
  <c r="R317" i="13"/>
  <c r="J318" i="13"/>
  <c r="B319" i="13"/>
  <c r="R319" i="13"/>
  <c r="J320" i="13"/>
  <c r="B321" i="13"/>
  <c r="R321" i="13"/>
  <c r="J322" i="13"/>
  <c r="B323" i="13"/>
  <c r="R323" i="13"/>
  <c r="J324" i="13"/>
  <c r="B325" i="13"/>
  <c r="R325" i="13"/>
  <c r="J326" i="13"/>
  <c r="B327" i="13"/>
  <c r="R327" i="13"/>
  <c r="J328" i="13"/>
  <c r="B329" i="13"/>
  <c r="R329" i="13"/>
  <c r="J330" i="13"/>
  <c r="B331" i="13"/>
  <c r="R331" i="13"/>
  <c r="J332" i="13"/>
  <c r="B333" i="13"/>
  <c r="R333" i="13"/>
  <c r="J334" i="13"/>
  <c r="B335" i="13"/>
  <c r="R335" i="13"/>
  <c r="J336" i="13"/>
  <c r="B337" i="13"/>
  <c r="R337" i="13"/>
  <c r="J338" i="13"/>
  <c r="B339" i="13"/>
  <c r="R339" i="13"/>
  <c r="J340" i="13"/>
  <c r="B341" i="13"/>
  <c r="R341" i="13"/>
  <c r="J342" i="13"/>
  <c r="B343" i="13"/>
  <c r="R343" i="13"/>
  <c r="J344" i="13"/>
  <c r="B345" i="13"/>
  <c r="R345" i="13"/>
  <c r="J346" i="13"/>
  <c r="B347" i="13"/>
  <c r="R347" i="13"/>
  <c r="X250" i="13"/>
  <c r="P253" i="13"/>
  <c r="H256" i="13"/>
  <c r="X258" i="13"/>
  <c r="X260" i="13"/>
  <c r="H262" i="13"/>
  <c r="P263" i="13"/>
  <c r="X264" i="13"/>
  <c r="H266" i="13"/>
  <c r="P267" i="13"/>
  <c r="X268" i="13"/>
  <c r="H270" i="13"/>
  <c r="P271" i="13"/>
  <c r="X272" i="13"/>
  <c r="H274" i="13"/>
  <c r="E275" i="13"/>
  <c r="U275" i="13"/>
  <c r="M276" i="13"/>
  <c r="E277" i="13"/>
  <c r="U277" i="13"/>
  <c r="M278" i="13"/>
  <c r="E279" i="13"/>
  <c r="U279" i="13"/>
  <c r="M280" i="13"/>
  <c r="E281" i="13"/>
  <c r="U281" i="13"/>
  <c r="M282" i="13"/>
  <c r="E283" i="13"/>
  <c r="U283" i="13"/>
  <c r="M284" i="13"/>
  <c r="E285" i="13"/>
  <c r="U285" i="13"/>
  <c r="M286" i="13"/>
  <c r="E287" i="13"/>
  <c r="U287" i="13"/>
  <c r="M288" i="13"/>
  <c r="E289" i="13"/>
  <c r="U289" i="13"/>
  <c r="M290" i="13"/>
  <c r="E291" i="13"/>
  <c r="U291" i="13"/>
  <c r="M292" i="13"/>
  <c r="E293" i="13"/>
  <c r="U293" i="13"/>
  <c r="M294" i="13"/>
  <c r="E295" i="13"/>
  <c r="U295" i="13"/>
  <c r="M296" i="13"/>
  <c r="E297" i="13"/>
  <c r="U297" i="13"/>
  <c r="M298" i="13"/>
  <c r="E299" i="13"/>
  <c r="U299" i="13"/>
  <c r="M300" i="13"/>
  <c r="E301" i="13"/>
  <c r="U301" i="13"/>
  <c r="M302" i="13"/>
  <c r="E303" i="13"/>
  <c r="U303" i="13"/>
  <c r="M304" i="13"/>
  <c r="E305" i="13"/>
  <c r="U305" i="13"/>
  <c r="M306" i="13"/>
  <c r="E307" i="13"/>
  <c r="U307" i="13"/>
  <c r="M308" i="13"/>
  <c r="E309" i="13"/>
  <c r="U309" i="13"/>
  <c r="M310" i="13"/>
  <c r="E311" i="13"/>
  <c r="U311" i="13"/>
  <c r="M312" i="13"/>
  <c r="E313" i="13"/>
  <c r="U313" i="13"/>
  <c r="M314" i="13"/>
  <c r="E315" i="13"/>
  <c r="U315" i="13"/>
  <c r="M316" i="13"/>
  <c r="E317" i="13"/>
  <c r="U317" i="13"/>
  <c r="M318" i="13"/>
  <c r="E319" i="13"/>
  <c r="U319" i="13"/>
  <c r="M320" i="13"/>
  <c r="E321" i="13"/>
  <c r="U321" i="13"/>
  <c r="M322" i="13"/>
  <c r="E323" i="13"/>
  <c r="U323" i="13"/>
  <c r="M324" i="13"/>
  <c r="E325" i="13"/>
  <c r="U325" i="13"/>
  <c r="M326" i="13"/>
  <c r="E327" i="13"/>
  <c r="U327" i="13"/>
  <c r="M328" i="13"/>
  <c r="E329" i="13"/>
  <c r="U329" i="13"/>
  <c r="M330" i="13"/>
  <c r="E331" i="13"/>
  <c r="U331" i="13"/>
  <c r="M332" i="13"/>
  <c r="E333" i="13"/>
  <c r="U333" i="13"/>
  <c r="M334" i="13"/>
  <c r="E335" i="13"/>
  <c r="U335" i="13"/>
  <c r="M336" i="13"/>
  <c r="E337" i="13"/>
  <c r="U337" i="13"/>
  <c r="M338" i="13"/>
  <c r="E339" i="13"/>
  <c r="U339" i="13"/>
  <c r="M340" i="13"/>
  <c r="E341" i="13"/>
  <c r="U341" i="13"/>
  <c r="M342" i="13"/>
  <c r="E343" i="13"/>
  <c r="U343" i="13"/>
  <c r="M344" i="13"/>
  <c r="E345" i="13"/>
  <c r="U345" i="13"/>
  <c r="M346" i="13"/>
  <c r="E347" i="13"/>
  <c r="U347" i="13"/>
  <c r="T252" i="13"/>
  <c r="L255" i="13"/>
  <c r="D258" i="13"/>
  <c r="N260" i="13"/>
  <c r="V261" i="13"/>
  <c r="F263" i="13"/>
  <c r="N264" i="13"/>
  <c r="V265" i="13"/>
  <c r="F267" i="13"/>
  <c r="N268" i="13"/>
  <c r="V269" i="13"/>
  <c r="F271" i="13"/>
  <c r="N272" i="13"/>
  <c r="V273" i="13"/>
  <c r="X274" i="13"/>
  <c r="P275" i="13"/>
  <c r="H276" i="13"/>
  <c r="X276" i="13"/>
  <c r="P277" i="13"/>
  <c r="H278" i="13"/>
  <c r="X278" i="13"/>
  <c r="P279" i="13"/>
  <c r="H280" i="13"/>
  <c r="X280" i="13"/>
  <c r="P281" i="13"/>
  <c r="H282" i="13"/>
  <c r="X282" i="13"/>
  <c r="P283" i="13"/>
  <c r="H284" i="13"/>
  <c r="X284" i="13"/>
  <c r="P285" i="13"/>
  <c r="H286" i="13"/>
  <c r="X286" i="13"/>
  <c r="P287" i="13"/>
  <c r="H288" i="13"/>
  <c r="X288" i="13"/>
  <c r="P289" i="13"/>
  <c r="H290" i="13"/>
  <c r="X290" i="13"/>
  <c r="P291" i="13"/>
  <c r="H292" i="13"/>
  <c r="X292" i="13"/>
  <c r="P293" i="13"/>
  <c r="H294" i="13"/>
  <c r="X294" i="13"/>
  <c r="P295" i="13"/>
  <c r="H296" i="13"/>
  <c r="X296" i="13"/>
  <c r="P297" i="13"/>
  <c r="H298" i="13"/>
  <c r="X298" i="13"/>
  <c r="P299" i="13"/>
  <c r="H300" i="13"/>
  <c r="X300" i="13"/>
  <c r="P301" i="13"/>
  <c r="H302" i="13"/>
  <c r="X302" i="13"/>
  <c r="P303" i="13"/>
  <c r="H304" i="13"/>
  <c r="X304" i="13"/>
  <c r="P305" i="13"/>
  <c r="H306" i="13"/>
  <c r="X306" i="13"/>
  <c r="P307" i="13"/>
  <c r="H308" i="13"/>
  <c r="X308" i="13"/>
  <c r="P309" i="13"/>
  <c r="H310" i="13"/>
  <c r="X310" i="13"/>
  <c r="P311" i="13"/>
  <c r="H312" i="13"/>
  <c r="X312" i="13"/>
  <c r="P313" i="13"/>
  <c r="H314" i="13"/>
  <c r="X314" i="13"/>
  <c r="P315" i="13"/>
  <c r="H316" i="13"/>
  <c r="X316" i="13"/>
  <c r="P317" i="13"/>
  <c r="H318" i="13"/>
  <c r="X318" i="13"/>
  <c r="P319" i="13"/>
  <c r="H320" i="13"/>
  <c r="X320" i="13"/>
  <c r="P321" i="13"/>
  <c r="H322" i="13"/>
  <c r="X322" i="13"/>
  <c r="P323" i="13"/>
  <c r="H324" i="13"/>
  <c r="X324" i="13"/>
  <c r="P325" i="13"/>
  <c r="H326" i="13"/>
  <c r="X326" i="13"/>
  <c r="P327" i="13"/>
  <c r="H328" i="13"/>
  <c r="X328" i="13"/>
  <c r="P329" i="13"/>
  <c r="H330" i="13"/>
  <c r="X330" i="13"/>
  <c r="P331" i="13"/>
  <c r="H332" i="13"/>
  <c r="X332" i="13"/>
  <c r="P333" i="13"/>
  <c r="H334" i="13"/>
  <c r="X334" i="13"/>
  <c r="P335" i="13"/>
  <c r="H336" i="13"/>
  <c r="X336" i="13"/>
  <c r="P337" i="13"/>
  <c r="H338" i="13"/>
  <c r="X338" i="13"/>
  <c r="P339" i="13"/>
  <c r="H340" i="13"/>
  <c r="X340" i="13"/>
  <c r="P341" i="13"/>
  <c r="H342" i="13"/>
  <c r="X342" i="13"/>
  <c r="P343" i="13"/>
  <c r="H344" i="13"/>
  <c r="X344" i="13"/>
  <c r="P345" i="13"/>
  <c r="H346" i="13"/>
  <c r="X346" i="13"/>
  <c r="P347" i="13"/>
  <c r="H348" i="13"/>
  <c r="X348" i="13"/>
  <c r="P349" i="13"/>
  <c r="H350" i="13"/>
  <c r="P252" i="13"/>
  <c r="H255" i="13"/>
  <c r="X257" i="13"/>
  <c r="L260" i="13"/>
  <c r="T261" i="13"/>
  <c r="D263" i="13"/>
  <c r="L264" i="13"/>
  <c r="T265" i="13"/>
  <c r="D267" i="13"/>
  <c r="L268" i="13"/>
  <c r="T269" i="13"/>
  <c r="D271" i="13"/>
  <c r="L272" i="13"/>
  <c r="T273" i="13"/>
  <c r="W274" i="13"/>
  <c r="C276" i="13"/>
  <c r="S278" i="13"/>
  <c r="K281" i="13"/>
  <c r="C284" i="13"/>
  <c r="S286" i="13"/>
  <c r="K289" i="13"/>
  <c r="C292" i="13"/>
  <c r="S294" i="13"/>
  <c r="K297" i="13"/>
  <c r="C300" i="13"/>
  <c r="S302" i="13"/>
  <c r="K305" i="13"/>
  <c r="C308" i="13"/>
  <c r="S310" i="13"/>
  <c r="K313" i="13"/>
  <c r="C316" i="13"/>
  <c r="S318" i="13"/>
  <c r="K321" i="13"/>
  <c r="C324" i="13"/>
  <c r="S326" i="13"/>
  <c r="K329" i="13"/>
  <c r="C332" i="13"/>
  <c r="S334" i="13"/>
  <c r="K337" i="13"/>
  <c r="C340" i="13"/>
  <c r="S342" i="13"/>
  <c r="K345" i="13"/>
  <c r="Y347" i="13"/>
  <c r="Y348" i="13"/>
  <c r="V349" i="13"/>
  <c r="Q350" i="13"/>
  <c r="I351" i="13"/>
  <c r="Y351" i="13"/>
  <c r="Q352" i="13"/>
  <c r="I353" i="13"/>
  <c r="Y353" i="13"/>
  <c r="Q354" i="13"/>
  <c r="I355" i="13"/>
  <c r="Y355" i="13"/>
  <c r="Q356" i="13"/>
  <c r="I357" i="13"/>
  <c r="Y357" i="13"/>
  <c r="Q358" i="13"/>
  <c r="I359" i="13"/>
  <c r="Y359" i="13"/>
  <c r="Q360" i="13"/>
  <c r="I361" i="13"/>
  <c r="Y361" i="13"/>
  <c r="Q362" i="13"/>
  <c r="I363" i="13"/>
  <c r="Y363" i="13"/>
  <c r="Q364" i="13"/>
  <c r="I365" i="13"/>
  <c r="Y365" i="13"/>
  <c r="Q366" i="13"/>
  <c r="I367" i="13"/>
  <c r="Y367" i="13"/>
  <c r="Q368" i="13"/>
  <c r="I369" i="13"/>
  <c r="Y369" i="13"/>
  <c r="Q370" i="13"/>
  <c r="I371" i="13"/>
  <c r="Y371" i="13"/>
  <c r="Q372" i="13"/>
  <c r="I373" i="13"/>
  <c r="Y373" i="13"/>
  <c r="Q374" i="13"/>
  <c r="I375" i="13"/>
  <c r="Y375" i="13"/>
  <c r="Q376" i="13"/>
  <c r="I377" i="13"/>
  <c r="Y377" i="13"/>
  <c r="Q378" i="13"/>
  <c r="I379" i="13"/>
  <c r="Y379" i="13"/>
  <c r="Q380" i="13"/>
  <c r="I381" i="13"/>
  <c r="Y381" i="13"/>
  <c r="Q382" i="13"/>
  <c r="I383" i="13"/>
  <c r="Y383" i="13"/>
  <c r="Q384" i="13"/>
  <c r="I385" i="13"/>
  <c r="Y385" i="13"/>
  <c r="Q386" i="13"/>
  <c r="I387" i="13"/>
  <c r="Y387" i="13"/>
  <c r="Q388" i="13"/>
  <c r="I389" i="13"/>
  <c r="Y389" i="13"/>
  <c r="Q390" i="13"/>
  <c r="I391" i="13"/>
  <c r="Y391" i="13"/>
  <c r="Q392" i="13"/>
  <c r="I393" i="13"/>
  <c r="Y393" i="13"/>
  <c r="Q394" i="13"/>
  <c r="I395" i="13"/>
  <c r="Y395" i="13"/>
  <c r="S31" i="13"/>
  <c r="O276" i="13"/>
  <c r="G279" i="13"/>
  <c r="W281" i="13"/>
  <c r="O284" i="13"/>
  <c r="G287" i="13"/>
  <c r="W289" i="13"/>
  <c r="O292" i="13"/>
  <c r="G295" i="13"/>
  <c r="W297" i="13"/>
  <c r="O300" i="13"/>
  <c r="G303" i="13"/>
  <c r="W305" i="13"/>
  <c r="O308" i="13"/>
  <c r="G311" i="13"/>
  <c r="W313" i="13"/>
  <c r="O316" i="13"/>
  <c r="G319" i="13"/>
  <c r="W321" i="13"/>
  <c r="O324" i="13"/>
  <c r="G327" i="13"/>
  <c r="W329" i="13"/>
  <c r="O332" i="13"/>
  <c r="G335" i="13"/>
  <c r="W337" i="13"/>
  <c r="O340" i="13"/>
  <c r="G343" i="13"/>
  <c r="W345" i="13"/>
  <c r="G348" i="13"/>
  <c r="E349" i="13"/>
  <c r="B350" i="13"/>
  <c r="T350" i="13"/>
  <c r="L351" i="13"/>
  <c r="D352" i="13"/>
  <c r="T352" i="13"/>
  <c r="L353" i="13"/>
  <c r="D354" i="13"/>
  <c r="T354" i="13"/>
  <c r="L355" i="13"/>
  <c r="D356" i="13"/>
  <c r="T356" i="13"/>
  <c r="L357" i="13"/>
  <c r="D358" i="13"/>
  <c r="T358" i="13"/>
  <c r="L359" i="13"/>
  <c r="D360" i="13"/>
  <c r="T360" i="13"/>
  <c r="L361" i="13"/>
  <c r="D362" i="13"/>
  <c r="T362" i="13"/>
  <c r="L363" i="13"/>
  <c r="D364" i="13"/>
  <c r="T364" i="13"/>
  <c r="L365" i="13"/>
  <c r="D366" i="13"/>
  <c r="T366" i="13"/>
  <c r="L367" i="13"/>
  <c r="D368" i="13"/>
  <c r="T368" i="13"/>
  <c r="L369" i="13"/>
  <c r="D370" i="13"/>
  <c r="T370" i="13"/>
  <c r="L371" i="13"/>
  <c r="D372" i="13"/>
  <c r="T372" i="13"/>
  <c r="L373" i="13"/>
  <c r="D374" i="13"/>
  <c r="T374" i="13"/>
  <c r="L375" i="13"/>
  <c r="D376" i="13"/>
  <c r="T376" i="13"/>
  <c r="L377" i="13"/>
  <c r="D378" i="13"/>
  <c r="T378" i="13"/>
  <c r="L379" i="13"/>
  <c r="D380" i="13"/>
  <c r="T380" i="13"/>
  <c r="L381" i="13"/>
  <c r="D382" i="13"/>
  <c r="T382" i="13"/>
  <c r="L383" i="13"/>
  <c r="D384" i="13"/>
  <c r="T384" i="13"/>
  <c r="L385" i="13"/>
  <c r="D386" i="13"/>
  <c r="T386" i="13"/>
  <c r="L387" i="13"/>
  <c r="D388" i="13"/>
  <c r="T388" i="13"/>
  <c r="L389" i="13"/>
  <c r="D390" i="13"/>
  <c r="T390" i="13"/>
  <c r="L391" i="13"/>
  <c r="D392" i="13"/>
  <c r="T392" i="13"/>
  <c r="L393" i="13"/>
  <c r="D394" i="13"/>
  <c r="T394" i="13"/>
  <c r="L395" i="13"/>
  <c r="F31" i="13"/>
  <c r="V31" i="13"/>
  <c r="C277" i="13"/>
  <c r="S279" i="13"/>
  <c r="K282" i="13"/>
  <c r="C285" i="13"/>
  <c r="S287" i="13"/>
  <c r="K290" i="13"/>
  <c r="C293" i="13"/>
  <c r="S295" i="13"/>
  <c r="K298" i="13"/>
  <c r="C301" i="13"/>
  <c r="S303" i="13"/>
  <c r="K306" i="13"/>
  <c r="C309" i="13"/>
  <c r="S311" i="13"/>
  <c r="K314" i="13"/>
  <c r="C317" i="13"/>
  <c r="S319" i="13"/>
  <c r="K322" i="13"/>
  <c r="C325" i="13"/>
  <c r="S327" i="13"/>
  <c r="K330" i="13"/>
  <c r="C333" i="13"/>
  <c r="S335" i="13"/>
  <c r="K338" i="13"/>
  <c r="C341" i="13"/>
  <c r="S343" i="13"/>
  <c r="K346" i="13"/>
  <c r="K348" i="13"/>
  <c r="I349" i="13"/>
  <c r="F350" i="13"/>
  <c r="W350" i="13"/>
  <c r="O351" i="13"/>
  <c r="G352" i="13"/>
  <c r="W352" i="13"/>
  <c r="O353" i="13"/>
  <c r="G354" i="13"/>
  <c r="W354" i="13"/>
  <c r="O355" i="13"/>
  <c r="G356" i="13"/>
  <c r="W356" i="13"/>
  <c r="O357" i="13"/>
  <c r="G358" i="13"/>
  <c r="W358" i="13"/>
  <c r="O359" i="13"/>
  <c r="G360" i="13"/>
  <c r="W360" i="13"/>
  <c r="O361" i="13"/>
  <c r="G362" i="13"/>
  <c r="W362" i="13"/>
  <c r="O363" i="13"/>
  <c r="G364" i="13"/>
  <c r="W364" i="13"/>
  <c r="O365" i="13"/>
  <c r="G366" i="13"/>
  <c r="W366" i="13"/>
  <c r="O367" i="13"/>
  <c r="G368" i="13"/>
  <c r="W368" i="13"/>
  <c r="O369" i="13"/>
  <c r="G370" i="13"/>
  <c r="W370" i="13"/>
  <c r="O371" i="13"/>
  <c r="G372" i="13"/>
  <c r="W372" i="13"/>
  <c r="O373" i="13"/>
  <c r="G374" i="13"/>
  <c r="W374" i="13"/>
  <c r="O375" i="13"/>
  <c r="G376" i="13"/>
  <c r="W376" i="13"/>
  <c r="O377" i="13"/>
  <c r="G378" i="13"/>
  <c r="W378" i="13"/>
  <c r="O379" i="13"/>
  <c r="G380" i="13"/>
  <c r="W380" i="13"/>
  <c r="O381" i="13"/>
  <c r="G382" i="13"/>
  <c r="W382" i="13"/>
  <c r="O383" i="13"/>
  <c r="G384" i="13"/>
  <c r="W384" i="13"/>
  <c r="O385" i="13"/>
  <c r="G386" i="13"/>
  <c r="W386" i="13"/>
  <c r="O387" i="13"/>
  <c r="G388" i="13"/>
  <c r="W388" i="13"/>
  <c r="O389" i="13"/>
  <c r="G390" i="13"/>
  <c r="W390" i="13"/>
  <c r="O391" i="13"/>
  <c r="G392" i="13"/>
  <c r="W392" i="13"/>
  <c r="O393" i="13"/>
  <c r="G394" i="13"/>
  <c r="W394" i="13"/>
  <c r="O395" i="13"/>
  <c r="I31" i="13"/>
  <c r="Y31" i="13"/>
  <c r="O277" i="13"/>
  <c r="G280" i="13"/>
  <c r="W282" i="13"/>
  <c r="O285" i="13"/>
  <c r="G288" i="13"/>
  <c r="W290" i="13"/>
  <c r="O293" i="13"/>
  <c r="G296" i="13"/>
  <c r="W298" i="13"/>
  <c r="O301" i="13"/>
  <c r="G304" i="13"/>
  <c r="W306" i="13"/>
  <c r="O309" i="13"/>
  <c r="G312" i="13"/>
  <c r="W314" i="13"/>
  <c r="O317" i="13"/>
  <c r="G320" i="13"/>
  <c r="W322" i="13"/>
  <c r="O325" i="13"/>
  <c r="G328" i="13"/>
  <c r="W330" i="13"/>
  <c r="O333" i="13"/>
  <c r="G336" i="13"/>
  <c r="W338" i="13"/>
  <c r="O341" i="13"/>
  <c r="G344" i="13"/>
  <c r="W346" i="13"/>
  <c r="O348" i="13"/>
  <c r="M349" i="13"/>
  <c r="J350" i="13"/>
  <c r="B351" i="13"/>
  <c r="R351" i="13"/>
  <c r="J352" i="13"/>
  <c r="B353" i="13"/>
  <c r="R353" i="13"/>
  <c r="J354" i="13"/>
  <c r="B355" i="13"/>
  <c r="R355" i="13"/>
  <c r="J356" i="13"/>
  <c r="B357" i="13"/>
  <c r="R357" i="13"/>
  <c r="J358" i="13"/>
  <c r="B359" i="13"/>
  <c r="R359" i="13"/>
  <c r="J360" i="13"/>
  <c r="B361" i="13"/>
  <c r="R361" i="13"/>
  <c r="J362" i="13"/>
  <c r="B363" i="13"/>
  <c r="R363" i="13"/>
  <c r="J364" i="13"/>
  <c r="B365" i="13"/>
  <c r="R365" i="13"/>
  <c r="J366" i="13"/>
  <c r="B367" i="13"/>
  <c r="R367" i="13"/>
  <c r="J368" i="13"/>
  <c r="B369" i="13"/>
  <c r="R369" i="13"/>
  <c r="J370" i="13"/>
  <c r="B371" i="13"/>
  <c r="R371" i="13"/>
  <c r="J372" i="13"/>
  <c r="B373" i="13"/>
  <c r="R373" i="13"/>
  <c r="J374" i="13"/>
  <c r="B375" i="13"/>
  <c r="R375" i="13"/>
  <c r="J376" i="13"/>
  <c r="B377" i="13"/>
  <c r="R377" i="13"/>
  <c r="J378" i="13"/>
  <c r="B379" i="13"/>
  <c r="B383" i="13"/>
  <c r="J384" i="13"/>
  <c r="J386" i="13"/>
  <c r="R387" i="13"/>
  <c r="R389" i="13"/>
  <c r="B391" i="13"/>
  <c r="B393" i="13"/>
  <c r="J394" i="13"/>
  <c r="R395" i="13"/>
  <c r="G298" i="13"/>
  <c r="V360" i="13"/>
  <c r="V364" i="13"/>
  <c r="V366" i="13"/>
  <c r="N369" i="13"/>
  <c r="F372" i="13"/>
  <c r="F374" i="13"/>
  <c r="V376" i="13"/>
  <c r="N379" i="13"/>
  <c r="F382" i="13"/>
  <c r="Z69" i="13" l="1"/>
  <c r="Z37" i="13"/>
  <c r="Z109" i="13"/>
  <c r="Z306" i="13"/>
  <c r="Z331" i="13"/>
  <c r="Z307" i="13"/>
  <c r="Z289" i="13"/>
  <c r="Z281" i="13"/>
  <c r="Z273" i="13"/>
  <c r="Z265" i="13"/>
  <c r="Z257" i="13"/>
  <c r="Z249" i="13"/>
  <c r="Z241" i="13"/>
  <c r="Z233" i="13"/>
  <c r="Z225" i="13"/>
  <c r="Z139" i="13"/>
  <c r="Z82" i="13"/>
  <c r="Z175" i="13"/>
  <c r="Z132" i="13"/>
  <c r="Z128" i="13"/>
  <c r="Z362" i="13"/>
  <c r="Z314" i="13"/>
  <c r="Z341" i="13"/>
  <c r="Z361" i="13"/>
  <c r="Z333" i="13"/>
  <c r="Z309" i="13"/>
  <c r="Z288" i="13"/>
  <c r="Z236" i="13"/>
  <c r="Z219" i="13"/>
  <c r="Z211" i="13"/>
  <c r="Z195" i="13"/>
  <c r="Z129" i="13"/>
  <c r="Z70" i="13"/>
  <c r="Z57" i="13"/>
  <c r="Z340" i="13"/>
  <c r="Z300" i="13"/>
  <c r="Z271" i="13"/>
  <c r="Z255" i="13"/>
  <c r="Z247" i="13"/>
  <c r="Z177" i="13"/>
  <c r="Z111" i="13"/>
  <c r="Z104" i="13"/>
  <c r="Z88" i="13"/>
  <c r="Z31" i="13"/>
  <c r="Z126" i="13"/>
  <c r="Z118" i="13"/>
  <c r="Z110" i="13"/>
  <c r="Z93" i="13"/>
  <c r="Z85" i="13"/>
  <c r="Z77" i="13"/>
  <c r="Z64" i="13"/>
  <c r="Z34" i="13"/>
  <c r="Z343" i="13"/>
  <c r="Z286" i="13"/>
  <c r="Z389" i="13"/>
  <c r="Z381" i="13"/>
  <c r="Z373" i="13"/>
  <c r="Z365" i="13"/>
  <c r="Z351" i="13"/>
  <c r="Z392" i="13"/>
  <c r="Z384" i="13"/>
  <c r="Z376" i="13"/>
  <c r="Z368" i="13"/>
  <c r="Z303" i="13"/>
  <c r="Z292" i="13"/>
  <c r="Z358" i="13"/>
  <c r="Z334" i="13"/>
  <c r="Z326" i="13"/>
  <c r="Z335" i="13"/>
  <c r="Z327" i="13"/>
  <c r="Z349" i="13"/>
  <c r="Z394" i="13"/>
  <c r="Z386" i="13"/>
  <c r="Z378" i="13"/>
  <c r="Z370" i="13"/>
  <c r="Z290" i="13"/>
  <c r="Z274" i="13"/>
  <c r="Z133" i="13"/>
  <c r="Z106" i="13"/>
  <c r="Z74" i="13"/>
  <c r="Z61" i="13"/>
  <c r="Z198" i="13"/>
  <c r="Z266" i="13"/>
  <c r="Z258" i="13"/>
  <c r="Z250" i="13"/>
  <c r="Z242" i="13"/>
  <c r="Z234" i="13"/>
  <c r="Z226" i="13"/>
  <c r="Z151" i="13"/>
  <c r="Z205" i="13"/>
  <c r="Z173" i="13"/>
  <c r="Z124" i="13"/>
  <c r="Z214" i="13"/>
  <c r="Z216" i="13"/>
  <c r="Z121" i="13"/>
  <c r="Z94" i="13"/>
  <c r="Z49" i="13"/>
  <c r="Z171" i="13"/>
  <c r="Z201" i="13"/>
  <c r="Z169" i="13"/>
  <c r="Z120" i="13"/>
  <c r="Z60" i="13"/>
  <c r="Z103" i="13"/>
  <c r="Z95" i="13"/>
  <c r="Z87" i="13"/>
  <c r="Z79" i="13"/>
  <c r="Z56" i="13"/>
  <c r="Z48" i="13"/>
  <c r="Z40" i="13"/>
  <c r="Z32" i="13"/>
  <c r="Z105" i="13"/>
  <c r="Z184" i="13"/>
  <c r="Z176" i="13"/>
  <c r="Z168" i="13"/>
  <c r="Z160" i="13"/>
  <c r="Z152" i="13"/>
  <c r="Z194" i="13"/>
  <c r="Z186" i="13"/>
  <c r="Z178" i="13"/>
  <c r="Z170" i="13"/>
  <c r="Z162" i="13"/>
  <c r="Z154" i="13"/>
  <c r="Z387" i="13"/>
  <c r="Z322" i="13"/>
  <c r="Z345" i="13"/>
  <c r="Z325" i="13"/>
  <c r="Z317" i="13"/>
  <c r="Z301" i="13"/>
  <c r="Z218" i="13"/>
  <c r="Z181" i="13"/>
  <c r="Z149" i="13"/>
  <c r="Z268" i="13"/>
  <c r="Z252" i="13"/>
  <c r="Z228" i="13"/>
  <c r="Z212" i="13"/>
  <c r="Z203" i="13"/>
  <c r="Z102" i="13"/>
  <c r="Z356" i="13"/>
  <c r="Z332" i="13"/>
  <c r="Z316" i="13"/>
  <c r="Z308" i="13"/>
  <c r="Z287" i="13"/>
  <c r="Z279" i="13"/>
  <c r="Z239" i="13"/>
  <c r="Z231" i="13"/>
  <c r="Z163" i="13"/>
  <c r="Z209" i="13"/>
  <c r="Z135" i="13"/>
  <c r="Z127" i="13"/>
  <c r="Z119" i="13"/>
  <c r="Z96" i="13"/>
  <c r="Z80" i="13"/>
  <c r="Z72" i="13"/>
  <c r="Z71" i="13"/>
  <c r="Z63" i="13"/>
  <c r="Z55" i="13"/>
  <c r="Z47" i="13"/>
  <c r="Z39" i="13"/>
  <c r="Z142" i="13"/>
  <c r="Z134" i="13"/>
  <c r="Z101" i="13"/>
  <c r="Z58" i="13"/>
  <c r="Z50" i="13"/>
  <c r="Z42" i="13"/>
  <c r="Z371" i="13"/>
  <c r="Z294" i="13"/>
  <c r="Z350" i="13"/>
  <c r="Z284" i="13"/>
  <c r="Z310" i="13"/>
  <c r="Z293" i="13"/>
  <c r="Z285" i="13"/>
  <c r="Z277" i="13"/>
  <c r="Z269" i="13"/>
  <c r="Z261" i="13"/>
  <c r="Z253" i="13"/>
  <c r="Z245" i="13"/>
  <c r="Z237" i="13"/>
  <c r="Z229" i="13"/>
  <c r="Z192" i="13"/>
  <c r="Z125" i="13"/>
  <c r="Z98" i="13"/>
  <c r="Z53" i="13"/>
  <c r="Z337" i="13"/>
  <c r="Z329" i="13"/>
  <c r="Z321" i="13"/>
  <c r="Z313" i="13"/>
  <c r="Z305" i="13"/>
  <c r="Z297" i="13"/>
  <c r="Z280" i="13"/>
  <c r="Z210" i="13"/>
  <c r="Z159" i="13"/>
  <c r="Z197" i="13"/>
  <c r="Z165" i="13"/>
  <c r="Z116" i="13"/>
  <c r="Z68" i="13"/>
  <c r="Z264" i="13"/>
  <c r="Z256" i="13"/>
  <c r="Z248" i="13"/>
  <c r="Z240" i="13"/>
  <c r="Z232" i="13"/>
  <c r="Z224" i="13"/>
  <c r="Z220" i="13"/>
  <c r="Z204" i="13"/>
  <c r="Z223" i="13"/>
  <c r="Z215" i="13"/>
  <c r="Z207" i="13"/>
  <c r="Z199" i="13"/>
  <c r="Z191" i="13"/>
  <c r="Z183" i="13"/>
  <c r="Z188" i="13"/>
  <c r="Z113" i="13"/>
  <c r="Z86" i="13"/>
  <c r="Z41" i="13"/>
  <c r="Z360" i="13"/>
  <c r="Z352" i="13"/>
  <c r="Z344" i="13"/>
  <c r="Z336" i="13"/>
  <c r="Z328" i="13"/>
  <c r="Z320" i="13"/>
  <c r="Z312" i="13"/>
  <c r="Z304" i="13"/>
  <c r="Z296" i="13"/>
  <c r="Z291" i="13"/>
  <c r="Z283" i="13"/>
  <c r="Z275" i="13"/>
  <c r="Z267" i="13"/>
  <c r="Z259" i="13"/>
  <c r="Z251" i="13"/>
  <c r="Z243" i="13"/>
  <c r="Z235" i="13"/>
  <c r="Z227" i="13"/>
  <c r="Z179" i="13"/>
  <c r="Z147" i="13"/>
  <c r="Z193" i="13"/>
  <c r="Z161" i="13"/>
  <c r="Z144" i="13"/>
  <c r="Z112" i="13"/>
  <c r="Z131" i="13"/>
  <c r="Z123" i="13"/>
  <c r="Z115" i="13"/>
  <c r="Z100" i="13"/>
  <c r="Z92" i="13"/>
  <c r="Z84" i="13"/>
  <c r="Z76" i="13"/>
  <c r="Z66" i="13"/>
  <c r="Z67" i="13"/>
  <c r="Z59" i="13"/>
  <c r="Z51" i="13"/>
  <c r="Z43" i="13"/>
  <c r="Z35" i="13"/>
  <c r="Z141" i="13"/>
  <c r="Z145" i="13"/>
  <c r="Z146" i="13"/>
  <c r="Z138" i="13"/>
  <c r="Z130" i="13"/>
  <c r="Z122" i="13"/>
  <c r="Z114" i="13"/>
  <c r="Z97" i="13"/>
  <c r="Z89" i="13"/>
  <c r="Z81" i="13"/>
  <c r="Z73" i="13"/>
  <c r="Z62" i="13"/>
  <c r="Z54" i="13"/>
  <c r="Z46" i="13"/>
  <c r="Z38" i="13"/>
  <c r="Z213" i="13"/>
  <c r="Z260" i="13"/>
  <c r="Z244" i="13"/>
  <c r="Z187" i="13"/>
  <c r="Z348" i="13"/>
  <c r="Z324" i="13"/>
  <c r="Z263" i="13"/>
  <c r="Z355" i="13"/>
  <c r="Z354" i="13"/>
  <c r="Z342" i="13"/>
  <c r="Z302" i="13"/>
  <c r="Z278" i="13"/>
  <c r="Z357" i="13"/>
  <c r="Z364" i="13"/>
  <c r="Z383" i="13"/>
  <c r="Z315" i="13"/>
  <c r="Z299" i="13"/>
  <c r="Z375" i="13"/>
  <c r="Z318" i="13"/>
  <c r="Z353" i="13"/>
  <c r="Z395" i="13"/>
  <c r="Z379" i="13"/>
  <c r="Z367" i="13"/>
  <c r="Z363" i="13"/>
  <c r="Z347" i="13"/>
  <c r="Z346" i="13"/>
  <c r="Z338" i="13"/>
  <c r="Z393" i="13"/>
  <c r="Z385" i="13"/>
  <c r="Z377" i="13"/>
  <c r="Z369" i="13"/>
  <c r="Z359" i="13"/>
  <c r="Z388" i="13"/>
  <c r="Z380" i="13"/>
  <c r="Z372" i="13"/>
  <c r="Z311" i="13"/>
  <c r="Z295" i="13"/>
  <c r="Z276" i="13"/>
  <c r="Z391" i="13"/>
  <c r="Z330" i="13"/>
  <c r="Z298" i="13"/>
  <c r="Z339" i="13"/>
  <c r="Z323" i="13"/>
  <c r="Z319" i="13"/>
  <c r="Z390" i="13"/>
  <c r="Z382" i="13"/>
  <c r="Z374" i="13"/>
  <c r="Z366" i="13"/>
  <c r="Z282" i="13"/>
  <c r="Z200" i="13"/>
  <c r="Z117" i="13"/>
  <c r="Z90" i="13"/>
  <c r="Z45" i="13"/>
  <c r="Z270" i="13"/>
  <c r="Z262" i="13"/>
  <c r="Z254" i="13"/>
  <c r="Z246" i="13"/>
  <c r="Z238" i="13"/>
  <c r="Z230" i="13"/>
  <c r="Z167" i="13"/>
  <c r="Z221" i="13"/>
  <c r="Z189" i="13"/>
  <c r="Z157" i="13"/>
  <c r="Z140" i="13"/>
  <c r="Z108" i="13"/>
  <c r="Z272" i="13"/>
  <c r="Z222" i="13"/>
  <c r="Z206" i="13"/>
  <c r="Z208" i="13"/>
  <c r="Z202" i="13"/>
  <c r="Z196" i="13"/>
  <c r="Z78" i="13"/>
  <c r="Z65" i="13"/>
  <c r="Z33" i="13"/>
  <c r="Z155" i="13"/>
  <c r="Z217" i="13"/>
  <c r="Z185" i="13"/>
  <c r="Z153" i="13"/>
  <c r="Z136" i="13"/>
  <c r="Z107" i="13"/>
  <c r="Z99" i="13"/>
  <c r="Z91" i="13"/>
  <c r="Z83" i="13"/>
  <c r="Z75" i="13"/>
  <c r="Z52" i="13"/>
  <c r="Z44" i="13"/>
  <c r="Z36" i="13"/>
  <c r="Z180" i="13"/>
  <c r="Z172" i="13"/>
  <c r="Z164" i="13"/>
  <c r="Z156" i="13"/>
  <c r="Z148" i="13"/>
  <c r="Z143" i="13"/>
  <c r="Z190" i="13"/>
  <c r="Z182" i="13"/>
  <c r="Z174" i="13"/>
  <c r="Z166" i="13"/>
  <c r="Z158" i="13"/>
  <c r="Z150" i="13"/>
  <c r="Z137" i="13"/>
  <c r="Z397" i="13" l="1"/>
  <c r="H6" i="13" s="1"/>
  <c r="L6" i="13" s="1"/>
</calcChain>
</file>

<file path=xl/comments1.xml><?xml version="1.0" encoding="utf-8"?>
<comments xmlns="http://schemas.openxmlformats.org/spreadsheetml/2006/main">
  <authors>
    <author>AJZ</author>
  </authors>
  <commentList>
    <comment ref="L5" authorId="0">
      <text>
        <r>
          <rPr>
            <b/>
            <sz val="12"/>
            <color indexed="81"/>
            <rFont val="Tahoma"/>
            <family val="2"/>
          </rPr>
          <t>AJZ:</t>
        </r>
        <r>
          <rPr>
            <sz val="12"/>
            <color indexed="81"/>
            <rFont val="Tahoma"/>
            <family val="2"/>
          </rPr>
          <t xml:space="preserve">
Taken from Load Forecast (FNG)</t>
        </r>
      </text>
    </comment>
    <comment ref="P6" authorId="0">
      <text>
        <r>
          <rPr>
            <b/>
            <sz val="12"/>
            <color indexed="81"/>
            <rFont val="Tahoma"/>
            <family val="2"/>
          </rPr>
          <t xml:space="preserve">AJZ:
</t>
        </r>
        <r>
          <rPr>
            <sz val="12"/>
            <color indexed="81"/>
            <rFont val="Tahoma"/>
            <family val="2"/>
          </rPr>
          <t>The TX Fleet Losses in 1989 was 909 gWh; not sure why we are showing a comparison of current year to 1989.</t>
        </r>
      </text>
    </comment>
  </commentList>
</comments>
</file>

<file path=xl/comments2.xml><?xml version="1.0" encoding="utf-8"?>
<comments xmlns="http://schemas.openxmlformats.org/spreadsheetml/2006/main">
  <authors>
    <author>Jessica Shrader</author>
  </authors>
  <commentList>
    <comment ref="C82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Blank due to Daylight Savings Time. No "HR-2" occurred. </t>
        </r>
      </text>
    </comment>
    <comment ref="B320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Hour 1 and 2 combined due to the end of DST.</t>
        </r>
      </text>
    </comment>
  </commentList>
</comments>
</file>

<file path=xl/comments3.xml><?xml version="1.0" encoding="utf-8"?>
<comments xmlns="http://schemas.openxmlformats.org/spreadsheetml/2006/main">
  <authors>
    <author>AJZ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AJZ:</t>
        </r>
        <r>
          <rPr>
            <sz val="9"/>
            <color indexed="81"/>
            <rFont val="Tahoma"/>
            <family val="2"/>
          </rPr>
          <t xml:space="preserve">
The ML and WL calculations will remain the same until contracts are renewed for transformers; the TX fleet team will keep COS informed - email from Jow Ortiz 3/13/14.</t>
        </r>
      </text>
    </comment>
  </commentList>
</comments>
</file>

<file path=xl/sharedStrings.xml><?xml version="1.0" encoding="utf-8"?>
<sst xmlns="http://schemas.openxmlformats.org/spreadsheetml/2006/main" count="337" uniqueCount="127">
  <si>
    <t>Date</t>
  </si>
  <si>
    <t xml:space="preserve"> </t>
  </si>
  <si>
    <t>.</t>
  </si>
  <si>
    <t>More generally:</t>
  </si>
  <si>
    <t>Total</t>
  </si>
  <si>
    <t>No Load =</t>
  </si>
  <si>
    <t xml:space="preserve">      Full Load = </t>
  </si>
  <si>
    <t>Total =</t>
  </si>
  <si>
    <t xml:space="preserve">DOE Aerials 2010 Bid </t>
  </si>
  <si>
    <t>Aerial Pop.</t>
  </si>
  <si>
    <t>DOE</t>
  </si>
  <si>
    <t>NEMA TP-1</t>
  </si>
  <si>
    <t>12 Month</t>
  </si>
  <si>
    <t>Sample</t>
  </si>
  <si>
    <t>Losses/Aerial</t>
  </si>
  <si>
    <t>FPL M&amp;S</t>
  </si>
  <si>
    <t>FPL</t>
  </si>
  <si>
    <t>KVA</t>
  </si>
  <si>
    <t>High Volume</t>
  </si>
  <si>
    <t>Unit</t>
  </si>
  <si>
    <t>Losses</t>
  </si>
  <si>
    <t>TX</t>
  </si>
  <si>
    <t>Number</t>
  </si>
  <si>
    <t>SPEC</t>
  </si>
  <si>
    <t>Size</t>
  </si>
  <si>
    <t>(In</t>
  </si>
  <si>
    <t>Watts)</t>
  </si>
  <si>
    <t>Total Losses</t>
  </si>
  <si>
    <t>No Load</t>
  </si>
  <si>
    <t>Full Load</t>
  </si>
  <si>
    <t>(W)</t>
  </si>
  <si>
    <t>(MW)</t>
  </si>
  <si>
    <t>(MW/TX)</t>
  </si>
  <si>
    <t>7-2</t>
  </si>
  <si>
    <t>Totals</t>
  </si>
  <si>
    <t>Blanchard</t>
  </si>
  <si>
    <t>DOE 1P Pads 2010 Bid</t>
  </si>
  <si>
    <t>1P P Pop.</t>
  </si>
  <si>
    <t>Losses/1P P</t>
  </si>
  <si>
    <t>7-8</t>
  </si>
  <si>
    <t>3P P Pop.</t>
  </si>
  <si>
    <t>7-7</t>
  </si>
  <si>
    <t>7-6</t>
  </si>
  <si>
    <t>MLEF</t>
  </si>
  <si>
    <t>ML (MW)</t>
  </si>
  <si>
    <t>WL (MW)</t>
  </si>
  <si>
    <t>WLEF (HL^2)</t>
  </si>
  <si>
    <t>HL (Hourly Load p.u.)</t>
  </si>
  <si>
    <t xml:space="preserve">ML </t>
  </si>
  <si>
    <t>1*WL</t>
  </si>
  <si>
    <t>0.9764*WL</t>
  </si>
  <si>
    <t>0.9290*WL</t>
  </si>
  <si>
    <t>0.8431*WL</t>
  </si>
  <si>
    <t xml:space="preserve">Hourly Energy (MLE + WLE) = MLEF*ML + WLEF*WL </t>
  </si>
  <si>
    <t>HR-1</t>
  </si>
  <si>
    <t>HR-2</t>
  </si>
  <si>
    <t>HR-3</t>
  </si>
  <si>
    <t>HR-4</t>
  </si>
  <si>
    <t>HR-5</t>
  </si>
  <si>
    <t>HR-6</t>
  </si>
  <si>
    <t>HR-7</t>
  </si>
  <si>
    <t>HR-8</t>
  </si>
  <si>
    <t>HR-9</t>
  </si>
  <si>
    <t>HR-10</t>
  </si>
  <si>
    <t>HR-11</t>
  </si>
  <si>
    <t>HR-12</t>
  </si>
  <si>
    <t>HR-13</t>
  </si>
  <si>
    <t>HR-14</t>
  </si>
  <si>
    <t>HR-15</t>
  </si>
  <si>
    <t>HR-16</t>
  </si>
  <si>
    <t>HR-17</t>
  </si>
  <si>
    <t>HR-18</t>
  </si>
  <si>
    <t>HR-19</t>
  </si>
  <si>
    <t>HR-20</t>
  </si>
  <si>
    <t>HR-21</t>
  </si>
  <si>
    <t>HR-22</t>
  </si>
  <si>
    <t>HR-23</t>
  </si>
  <si>
    <t>HR-24</t>
  </si>
  <si>
    <t>Max</t>
  </si>
  <si>
    <t>WLEF*WL (Mwh)</t>
  </si>
  <si>
    <t>MLEF*ML (Mwh)</t>
  </si>
  <si>
    <t>MWH/Day</t>
  </si>
  <si>
    <t xml:space="preserve">  TX Population =</t>
  </si>
  <si>
    <t>GWH</t>
  </si>
  <si>
    <t>Estimated Total TX Fleet Losses (MW)</t>
  </si>
  <si>
    <t xml:space="preserve">TX Losses  % NEL = </t>
  </si>
  <si>
    <t xml:space="preserve">1989 NEL = </t>
  </si>
  <si>
    <t>WLEF = (Hourly Loads p.u of Peak) **2</t>
  </si>
  <si>
    <t>Hourly Loads p.u. of Peak</t>
  </si>
  <si>
    <t xml:space="preserve">(Weighted Average for Aerials, 1P Pads and 3P Units) </t>
  </si>
  <si>
    <t>(Projected 2011 Purchase)</t>
  </si>
  <si>
    <t>Note: The TX population was extracted from the Datawarehouse</t>
  </si>
  <si>
    <t>DOE 3P Unit 2010 Bid</t>
  </si>
  <si>
    <t>Losses/3P Unit</t>
  </si>
  <si>
    <t>Annual MWHs</t>
  </si>
  <si>
    <t xml:space="preserve">Estimated Annual TX Fleet Losses (GWH) = </t>
  </si>
  <si>
    <t>Peak = Summer Peak (April to October)</t>
  </si>
  <si>
    <t>SUMMER PEAK</t>
  </si>
  <si>
    <t>(hourly load/peak)</t>
  </si>
  <si>
    <t>Hourly Energy Losses</t>
  </si>
  <si>
    <t>= 1*ML + WLEF*WL</t>
  </si>
  <si>
    <r>
      <t>WL</t>
    </r>
    <r>
      <rPr>
        <sz val="12"/>
        <rFont val="Arial"/>
        <family val="2"/>
      </rPr>
      <t xml:space="preserve"> = Transformer winding losses </t>
    </r>
    <r>
      <rPr>
        <b/>
        <u/>
        <sz val="12"/>
        <rFont val="Arial"/>
        <family val="2"/>
      </rPr>
      <t xml:space="preserve">at peak </t>
    </r>
    <r>
      <rPr>
        <sz val="12"/>
        <rFont val="Arial"/>
        <family val="2"/>
      </rPr>
      <t xml:space="preserve"> (hour, day, month - mW); winding  losses are proportional to the </t>
    </r>
    <r>
      <rPr>
        <b/>
        <u/>
        <sz val="12"/>
        <rFont val="Arial"/>
        <family val="2"/>
      </rPr>
      <t>square</t>
    </r>
    <r>
      <rPr>
        <sz val="12"/>
        <rFont val="Arial"/>
        <family val="2"/>
      </rPr>
      <t xml:space="preserve"> of the load current (load). Winding losses vary with load over time.</t>
    </r>
  </si>
  <si>
    <r>
      <t>MLE</t>
    </r>
    <r>
      <rPr>
        <sz val="12"/>
        <rFont val="Arial"/>
        <family val="2"/>
      </rPr>
      <t xml:space="preserve"> = mWh associated to magnetization losses: 1 mW at peak  = 1 mW p.u. = 1 mWh at peak, constant over time.</t>
    </r>
  </si>
  <si>
    <r>
      <t>WLE</t>
    </r>
    <r>
      <rPr>
        <sz val="12"/>
        <rFont val="Arial"/>
        <family val="2"/>
      </rPr>
      <t xml:space="preserve"> = mwh associated to winding losses: 1 mW at peak = 1 mW p.u. = 1 mWh at the peak hour, varying over time.</t>
    </r>
  </si>
  <si>
    <r>
      <t>WLEF</t>
    </r>
    <r>
      <rPr>
        <sz val="12"/>
        <rFont val="Arial"/>
        <family val="2"/>
      </rPr>
      <t xml:space="preserve"> = Hourly factor for winding energy. Changes with time over a daily/monthly load cycle. WLEF is the square of the p.u. load.</t>
    </r>
  </si>
  <si>
    <r>
      <t>MLEF</t>
    </r>
    <r>
      <rPr>
        <sz val="12"/>
        <rFont val="Arial"/>
        <family val="2"/>
      </rPr>
      <t xml:space="preserve"> = Hourly factor for magnetization energy; always one.</t>
    </r>
  </si>
  <si>
    <r>
      <t xml:space="preserve">ML </t>
    </r>
    <r>
      <rPr>
        <sz val="12"/>
        <rFont val="Arial"/>
        <family val="2"/>
      </rPr>
      <t xml:space="preserve">= Transformer magnetization losses </t>
    </r>
    <r>
      <rPr>
        <b/>
        <u/>
        <sz val="12"/>
        <rFont val="Arial"/>
        <family val="2"/>
      </rPr>
      <t>at peak</t>
    </r>
    <r>
      <rPr>
        <sz val="12"/>
        <rFont val="Arial"/>
        <family val="2"/>
      </rPr>
      <t xml:space="preserve"> (hour, day, month - mW); magnetizing losses are not proportional to load or time</t>
    </r>
  </si>
  <si>
    <t>FORECASTED</t>
  </si>
  <si>
    <t>Applied above ratio to 2013 historical hourly loads</t>
  </si>
  <si>
    <t>Resulting Total Hourly Load</t>
  </si>
  <si>
    <t>FNG Forecasted Summer Peak</t>
  </si>
  <si>
    <t xml:space="preserve">2017 FCST NEL = </t>
  </si>
  <si>
    <t>2017 Forecasted (FNG) NEL</t>
  </si>
  <si>
    <t>Ratioed 2017 Projected Summer Peak</t>
  </si>
  <si>
    <t>BASED ON 2014 RAW DATA</t>
  </si>
  <si>
    <t>2014 Hourly Load</t>
  </si>
  <si>
    <t>2014 Historical Summer Peak</t>
  </si>
  <si>
    <t/>
  </si>
  <si>
    <t>2017 FCST (RC2016) - ESTIMATED TX ENERGY LOSSES</t>
  </si>
  <si>
    <t>2017 FORECASTED Hourly Loads - RC2016</t>
  </si>
  <si>
    <t>Ratio 2014 to 2017</t>
  </si>
  <si>
    <t>OPC 012941</t>
  </si>
  <si>
    <t>FPL RC-16</t>
  </si>
  <si>
    <t>OPC 012942</t>
  </si>
  <si>
    <t>OPC 012943</t>
  </si>
  <si>
    <t>OPC 012944</t>
  </si>
  <si>
    <t>OPC 012945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</si>
</sst>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"/>
    <numFmt numFmtId="165" formatCode="0.00_)"/>
    <numFmt numFmtId="166" formatCode="0.000_)"/>
    <numFmt numFmtId="167" formatCode="_(* #,##0_);_(* \(#,##0\);_(* &quot;-&quot;??_);_(@_)"/>
    <numFmt numFmtId="168" formatCode="#,##0.00000"/>
    <numFmt numFmtId="169" formatCode="_(* #,##0.000000000_);_(* \(#,##0.000000000\);_(* &quot;-&quot;??_);_(@_)"/>
    <numFmt numFmtId="170" formatCode="_(* #,##0.0000_);_(* \(#,##0.0000\);_(* &quot;-&quot;??_);_(@_)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Tms Rmn"/>
      <family val="1"/>
    </font>
    <font>
      <b/>
      <i/>
      <sz val="16"/>
      <name val="Helv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11"/>
      <color rgb="FFFF0000"/>
      <name val="Arial"/>
      <family val="2"/>
    </font>
    <font>
      <b/>
      <sz val="9"/>
      <color rgb="FF0070C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2"/>
      <color rgb="FF0070C0"/>
      <name val="Arial"/>
      <family val="2"/>
    </font>
    <font>
      <b/>
      <sz val="16"/>
      <color rgb="FFFF0000"/>
      <name val="Arial"/>
      <family val="2"/>
    </font>
    <font>
      <b/>
      <sz val="2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2"/>
      <color rgb="FF0070C0"/>
      <name val="Arial"/>
      <family val="2"/>
    </font>
    <font>
      <b/>
      <sz val="9"/>
      <color rgb="FFFF0000"/>
      <name val="Arial"/>
      <family val="2"/>
    </font>
    <font>
      <sz val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1" fillId="0" borderId="0">
      <alignment horizontal="left" wrapText="1"/>
    </xf>
    <xf numFmtId="43" fontId="1" fillId="0" borderId="0" applyFont="0" applyFill="0" applyBorder="0" applyAlignment="0" applyProtection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5" fontId="4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/>
    <xf numFmtId="1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1" fontId="0" fillId="0" borderId="0" xfId="0" applyNumberForma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0" fontId="0" fillId="0" borderId="2" xfId="0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10" fillId="0" borderId="0" xfId="0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/>
    <xf numFmtId="14" fontId="7" fillId="0" borderId="0" xfId="0" applyNumberFormat="1" applyFont="1"/>
    <xf numFmtId="3" fontId="7" fillId="0" borderId="0" xfId="0" applyNumberFormat="1" applyFont="1" applyFill="1" applyBorder="1"/>
    <xf numFmtId="3" fontId="7" fillId="0" borderId="0" xfId="0" applyNumberFormat="1" applyFont="1"/>
    <xf numFmtId="168" fontId="7" fillId="0" borderId="0" xfId="0" applyNumberFormat="1" applyFont="1" applyFill="1" applyBorder="1"/>
    <xf numFmtId="168" fontId="7" fillId="0" borderId="0" xfId="0" applyNumberFormat="1" applyFont="1"/>
    <xf numFmtId="0" fontId="0" fillId="0" borderId="0" xfId="0" applyFill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1" fontId="10" fillId="0" borderId="0" xfId="0" quotePrefix="1" applyNumberFormat="1" applyFont="1" applyAlignment="1">
      <alignment horizontal="center"/>
    </xf>
    <xf numFmtId="168" fontId="7" fillId="3" borderId="0" xfId="0" applyNumberFormat="1" applyFont="1" applyFill="1" applyBorder="1"/>
    <xf numFmtId="0" fontId="0" fillId="5" borderId="0" xfId="0" applyFill="1" applyAlignment="1">
      <alignment horizontal="left"/>
    </xf>
    <xf numFmtId="1" fontId="0" fillId="4" borderId="0" xfId="0" applyNumberFormat="1" applyFill="1" applyAlignment="1">
      <alignment horizontal="left"/>
    </xf>
    <xf numFmtId="1" fontId="0" fillId="4" borderId="2" xfId="0" applyNumberFormat="1" applyFill="1" applyBorder="1" applyAlignment="1">
      <alignment horizontal="left"/>
    </xf>
    <xf numFmtId="164" fontId="10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left" indent="1"/>
    </xf>
    <xf numFmtId="3" fontId="12" fillId="6" borderId="4" xfId="0" applyNumberFormat="1" applyFont="1" applyFill="1" applyBorder="1"/>
    <xf numFmtId="3" fontId="17" fillId="0" borderId="0" xfId="0" applyNumberFormat="1" applyFont="1"/>
    <xf numFmtId="3" fontId="17" fillId="0" borderId="0" xfId="0" applyNumberFormat="1" applyFont="1" applyFill="1"/>
    <xf numFmtId="0" fontId="17" fillId="0" borderId="0" xfId="0" applyFont="1" applyFill="1"/>
    <xf numFmtId="3" fontId="17" fillId="0" borderId="5" xfId="0" applyNumberFormat="1" applyFont="1" applyFill="1" applyBorder="1"/>
    <xf numFmtId="168" fontId="7" fillId="0" borderId="0" xfId="0" applyNumberFormat="1" applyFont="1" applyFill="1"/>
    <xf numFmtId="168" fontId="7" fillId="0" borderId="5" xfId="0" applyNumberFormat="1" applyFont="1" applyBorder="1"/>
    <xf numFmtId="169" fontId="0" fillId="0" borderId="0" xfId="2" applyNumberFormat="1" applyFont="1" applyAlignment="1">
      <alignment horizontal="center"/>
    </xf>
    <xf numFmtId="169" fontId="0" fillId="0" borderId="0" xfId="2" applyNumberFormat="1" applyFont="1" applyBorder="1" applyAlignment="1">
      <alignment horizontal="center"/>
    </xf>
    <xf numFmtId="169" fontId="0" fillId="0" borderId="2" xfId="2" applyNumberFormat="1" applyFont="1" applyBorder="1" applyAlignment="1">
      <alignment horizontal="center"/>
    </xf>
    <xf numFmtId="169" fontId="0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center" wrapText="1"/>
    </xf>
    <xf numFmtId="167" fontId="8" fillId="0" borderId="0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3" fontId="8" fillId="7" borderId="0" xfId="0" applyNumberFormat="1" applyFont="1" applyFill="1" applyBorder="1" applyAlignment="1">
      <alignment horizontal="center"/>
    </xf>
    <xf numFmtId="2" fontId="8" fillId="7" borderId="0" xfId="0" applyNumberFormat="1" applyFont="1" applyFill="1" applyBorder="1" applyAlignment="1">
      <alignment horizontal="center"/>
    </xf>
    <xf numFmtId="0" fontId="10" fillId="7" borderId="1" xfId="0" applyFont="1" applyFill="1" applyBorder="1"/>
    <xf numFmtId="4" fontId="8" fillId="7" borderId="3" xfId="12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right"/>
    </xf>
    <xf numFmtId="1" fontId="10" fillId="7" borderId="1" xfId="0" applyNumberFormat="1" applyFont="1" applyFill="1" applyBorder="1" applyAlignment="1">
      <alignment horizontal="center"/>
    </xf>
    <xf numFmtId="10" fontId="10" fillId="0" borderId="0" xfId="14" applyNumberFormat="1" applyFont="1" applyFill="1" applyBorder="1"/>
    <xf numFmtId="167" fontId="28" fillId="0" borderId="0" xfId="2" applyNumberFormat="1" applyFont="1" applyFill="1" applyBorder="1" applyAlignment="1">
      <alignment horizontal="center"/>
    </xf>
    <xf numFmtId="0" fontId="10" fillId="0" borderId="0" xfId="0" quotePrefix="1" applyFont="1" applyFill="1" applyBorder="1"/>
    <xf numFmtId="0" fontId="29" fillId="0" borderId="0" xfId="0" applyFont="1" applyFill="1" applyAlignment="1"/>
    <xf numFmtId="0" fontId="13" fillId="0" borderId="0" xfId="0" applyFont="1"/>
    <xf numFmtId="167" fontId="13" fillId="0" borderId="0" xfId="2" applyNumberFormat="1" applyFont="1"/>
    <xf numFmtId="3" fontId="13" fillId="0" borderId="0" xfId="0" applyNumberFormat="1" applyFont="1"/>
    <xf numFmtId="170" fontId="13" fillId="0" borderId="5" xfId="0" applyNumberFormat="1" applyFont="1" applyBorder="1"/>
    <xf numFmtId="3" fontId="13" fillId="0" borderId="5" xfId="0" applyNumberFormat="1" applyFont="1" applyBorder="1"/>
    <xf numFmtId="0" fontId="8" fillId="0" borderId="0" xfId="0" applyFont="1" applyFill="1" applyBorder="1" applyAlignment="1">
      <alignment horizontal="right"/>
    </xf>
    <xf numFmtId="3" fontId="29" fillId="0" borderId="0" xfId="0" applyNumberFormat="1" applyFont="1" applyFill="1" applyBorder="1"/>
    <xf numFmtId="0" fontId="17" fillId="0" borderId="0" xfId="0" applyFont="1"/>
    <xf numFmtId="0" fontId="29" fillId="0" borderId="0" xfId="0" applyFont="1" applyFill="1"/>
    <xf numFmtId="167" fontId="8" fillId="0" borderId="0" xfId="2" applyNumberFormat="1" applyFont="1" applyFill="1" applyBorder="1"/>
    <xf numFmtId="3" fontId="8" fillId="8" borderId="4" xfId="0" applyNumberFormat="1" applyFont="1" applyFill="1" applyBorder="1" applyAlignment="1">
      <alignment horizontal="center"/>
    </xf>
    <xf numFmtId="3" fontId="30" fillId="8" borderId="0" xfId="15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6">
    <cellStyle name="Comma" xfId="2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Normal" xfId="0" builtinId="0"/>
    <cellStyle name="Normal - Style1" xfId="11"/>
    <cellStyle name="Normal 10" xfId="12"/>
    <cellStyle name="Normal 13" xfId="13"/>
    <cellStyle name="Normal_2007 BUDGET FORECAST (Aug 24)" xfId="15"/>
    <cellStyle name="Percent" xfId="14" builtinId="5"/>
    <cellStyle name="Style 1" xfId="1"/>
  </cellStyles>
  <dxfs count="8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31</xdr:row>
      <xdr:rowOff>0</xdr:rowOff>
    </xdr:from>
    <xdr:to>
      <xdr:col>14</xdr:col>
      <xdr:colOff>304800</xdr:colOff>
      <xdr:row>31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 flipV="1">
          <a:off x="128778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9525</xdr:colOff>
      <xdr:row>396</xdr:row>
      <xdr:rowOff>104775</xdr:rowOff>
    </xdr:from>
    <xdr:to>
      <xdr:col>27</xdr:col>
      <xdr:colOff>9525</xdr:colOff>
      <xdr:row>396</xdr:row>
      <xdr:rowOff>104775</xdr:rowOff>
    </xdr:to>
    <xdr:sp macro="" textlink="">
      <xdr:nvSpPr>
        <xdr:cNvPr id="3092" name="Line 20"/>
        <xdr:cNvSpPr>
          <a:spLocks noChangeShapeType="1"/>
        </xdr:cNvSpPr>
      </xdr:nvSpPr>
      <xdr:spPr bwMode="auto">
        <a:xfrm>
          <a:off x="22078950" y="756570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6" tint="0.39997558519241921"/>
    <pageSetUpPr fitToPage="1"/>
  </sheetPr>
  <dimension ref="A1:AB397"/>
  <sheetViews>
    <sheetView showGridLines="0" tabSelected="1" zoomScale="80" zoomScaleNormal="80" workbookViewId="0">
      <selection sqref="A1:A2"/>
    </sheetView>
  </sheetViews>
  <sheetFormatPr defaultColWidth="9.109375" defaultRowHeight="15" x14ac:dyDescent="0.25"/>
  <cols>
    <col min="1" max="1" width="18.33203125" style="8" customWidth="1"/>
    <col min="2" max="2" width="12.33203125" style="8" customWidth="1"/>
    <col min="3" max="3" width="16.44140625" style="8" customWidth="1"/>
    <col min="4" max="4" width="15.44140625" style="8" customWidth="1"/>
    <col min="5" max="5" width="15.6640625" style="8" customWidth="1"/>
    <col min="6" max="6" width="15.44140625" style="8" customWidth="1"/>
    <col min="7" max="8" width="11.6640625" style="8" bestFit="1" customWidth="1"/>
    <col min="9" max="9" width="11.6640625" style="8" customWidth="1"/>
    <col min="10" max="10" width="11.5546875" style="8" customWidth="1"/>
    <col min="11" max="11" width="13.109375" style="8" customWidth="1"/>
    <col min="12" max="12" width="18.33203125" style="8" bestFit="1" customWidth="1"/>
    <col min="13" max="14" width="11.6640625" style="8" customWidth="1"/>
    <col min="15" max="15" width="13.5546875" style="8" customWidth="1"/>
    <col min="16" max="16" width="13.33203125" style="8" bestFit="1" customWidth="1"/>
    <col min="17" max="26" width="11.6640625" style="8" customWidth="1"/>
    <col min="27" max="16384" width="9.109375" style="8"/>
  </cols>
  <sheetData>
    <row r="1" spans="1:26" s="4" customFormat="1" ht="15.6" x14ac:dyDescent="0.3">
      <c r="A1" s="4" t="s">
        <v>121</v>
      </c>
    </row>
    <row r="2" spans="1:26" s="4" customFormat="1" ht="15.6" x14ac:dyDescent="0.3">
      <c r="A2" s="4" t="s">
        <v>122</v>
      </c>
    </row>
    <row r="3" spans="1:26" s="4" customFormat="1" ht="15.6" x14ac:dyDescent="0.3"/>
    <row r="4" spans="1:26" ht="32.25" customHeight="1" x14ac:dyDescent="0.4">
      <c r="A4" s="89" t="s">
        <v>118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ht="21.75" customHeight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80" t="s">
        <v>111</v>
      </c>
      <c r="L5" s="72">
        <f>+'2017 Hourly Load - RC2016'!AE18/1000</f>
        <v>118831.90329271166</v>
      </c>
      <c r="M5" s="43" t="s">
        <v>83</v>
      </c>
      <c r="O5" s="4" t="s">
        <v>86</v>
      </c>
      <c r="P5" s="62">
        <v>69956</v>
      </c>
      <c r="Q5" s="43" t="s">
        <v>83</v>
      </c>
    </row>
    <row r="6" spans="1:26" ht="53.25" customHeight="1" x14ac:dyDescent="0.3">
      <c r="A6" s="27"/>
      <c r="B6" s="27"/>
      <c r="D6" s="60" t="s">
        <v>95</v>
      </c>
      <c r="E6" s="27"/>
      <c r="F6" s="27"/>
      <c r="G6" s="27"/>
      <c r="H6" s="65">
        <f>Z397/10^3</f>
        <v>1912.0450360190146</v>
      </c>
      <c r="I6" s="27"/>
      <c r="J6" s="27"/>
      <c r="K6" s="61" t="s">
        <v>85</v>
      </c>
      <c r="L6" s="66">
        <f>(H6/L5)*100</f>
        <v>1.6090334186680373</v>
      </c>
      <c r="M6" s="27"/>
      <c r="O6" s="61" t="s">
        <v>85</v>
      </c>
      <c r="P6" s="66">
        <f>(909/P5)*100</f>
        <v>1.2993881868603123</v>
      </c>
    </row>
    <row r="7" spans="1:26" x14ac:dyDescent="0.25">
      <c r="L7" s="71"/>
    </row>
    <row r="8" spans="1:26" ht="15.6" x14ac:dyDescent="0.3">
      <c r="A8" s="4" t="s">
        <v>106</v>
      </c>
    </row>
    <row r="9" spans="1:26" ht="15.6" x14ac:dyDescent="0.3">
      <c r="A9" s="26" t="s">
        <v>101</v>
      </c>
    </row>
    <row r="10" spans="1:26" ht="15.6" x14ac:dyDescent="0.3">
      <c r="A10" s="4" t="s">
        <v>102</v>
      </c>
      <c r="Q10" s="42"/>
    </row>
    <row r="11" spans="1:26" ht="15.6" x14ac:dyDescent="0.3">
      <c r="A11" s="4" t="s">
        <v>103</v>
      </c>
      <c r="L11" s="84"/>
      <c r="M11" s="4"/>
    </row>
    <row r="12" spans="1:26" ht="15.6" x14ac:dyDescent="0.3">
      <c r="A12" s="4" t="s">
        <v>105</v>
      </c>
    </row>
    <row r="13" spans="1:26" ht="15.6" x14ac:dyDescent="0.3">
      <c r="A13" s="4" t="s">
        <v>104</v>
      </c>
    </row>
    <row r="15" spans="1:26" x14ac:dyDescent="0.25">
      <c r="A15" s="8" t="s">
        <v>3</v>
      </c>
    </row>
    <row r="16" spans="1:26" ht="30" x14ac:dyDescent="0.25">
      <c r="B16" s="10" t="s">
        <v>47</v>
      </c>
      <c r="C16" s="11" t="s">
        <v>43</v>
      </c>
      <c r="D16" s="10" t="s">
        <v>80</v>
      </c>
      <c r="E16" s="11" t="s">
        <v>46</v>
      </c>
      <c r="F16" s="10" t="s">
        <v>79</v>
      </c>
    </row>
    <row r="17" spans="1:26" ht="15.6" x14ac:dyDescent="0.3">
      <c r="B17" s="12">
        <v>1</v>
      </c>
      <c r="C17" s="13">
        <v>1</v>
      </c>
      <c r="D17" s="13" t="s">
        <v>48</v>
      </c>
      <c r="E17" s="14">
        <v>1</v>
      </c>
      <c r="F17" s="14" t="s">
        <v>49</v>
      </c>
      <c r="G17" s="4"/>
      <c r="H17" s="4"/>
      <c r="I17" s="4"/>
      <c r="J17" s="4"/>
      <c r="K17" s="4"/>
      <c r="L17" s="4"/>
    </row>
    <row r="18" spans="1:26" ht="16.2" thickBot="1" x14ac:dyDescent="0.3">
      <c r="B18" s="12">
        <v>0.98814127352410419</v>
      </c>
      <c r="C18" s="13">
        <v>1</v>
      </c>
      <c r="D18" s="13" t="s">
        <v>48</v>
      </c>
      <c r="E18" s="14">
        <v>0.97642317644183851</v>
      </c>
      <c r="F18" s="14" t="s">
        <v>50</v>
      </c>
      <c r="I18" s="15"/>
      <c r="O18" s="67"/>
      <c r="P18" s="68" t="s">
        <v>44</v>
      </c>
      <c r="Q18" s="68" t="s">
        <v>45</v>
      </c>
    </row>
    <row r="19" spans="1:26" x14ac:dyDescent="0.25">
      <c r="B19" s="12">
        <v>0.96385666408868265</v>
      </c>
      <c r="C19" s="13">
        <v>1</v>
      </c>
      <c r="D19" s="13" t="s">
        <v>48</v>
      </c>
      <c r="E19" s="14">
        <v>0.92901966890816357</v>
      </c>
      <c r="F19" s="14" t="s">
        <v>51</v>
      </c>
      <c r="I19" s="15"/>
      <c r="O19" s="69" t="s">
        <v>4</v>
      </c>
      <c r="P19" s="70">
        <f>'TX-Fleet Losses At Peak'!J8</f>
        <v>82.091719235079566</v>
      </c>
      <c r="Q19" s="70">
        <f>'TX-Fleet Losses At Peak'!J9</f>
        <v>412.04941582544814</v>
      </c>
    </row>
    <row r="20" spans="1:26" x14ac:dyDescent="0.25">
      <c r="B20" s="12">
        <v>0.91822634699664862</v>
      </c>
      <c r="C20" s="13">
        <v>1</v>
      </c>
      <c r="D20" s="13" t="s">
        <v>48</v>
      </c>
      <c r="E20" s="14">
        <v>0.84313962431880973</v>
      </c>
      <c r="F20" s="14" t="s">
        <v>52</v>
      </c>
      <c r="I20" s="15"/>
      <c r="O20" s="24"/>
      <c r="P20" s="25"/>
      <c r="Q20" s="25"/>
    </row>
    <row r="21" spans="1:26" ht="15.6" x14ac:dyDescent="0.3">
      <c r="B21" s="5" t="s">
        <v>2</v>
      </c>
      <c r="C21" s="5" t="s">
        <v>2</v>
      </c>
      <c r="D21" s="5" t="s">
        <v>2</v>
      </c>
      <c r="E21" s="6" t="s">
        <v>2</v>
      </c>
      <c r="F21" s="5" t="s">
        <v>2</v>
      </c>
      <c r="O21" s="24"/>
      <c r="P21" s="25"/>
      <c r="Q21" s="25"/>
    </row>
    <row r="22" spans="1:26" ht="15.6" x14ac:dyDescent="0.3">
      <c r="B22" s="5" t="s">
        <v>2</v>
      </c>
      <c r="C22" s="5" t="s">
        <v>2</v>
      </c>
      <c r="D22" s="5" t="s">
        <v>2</v>
      </c>
      <c r="E22" s="5" t="s">
        <v>2</v>
      </c>
      <c r="F22" s="5" t="s">
        <v>2</v>
      </c>
      <c r="O22" s="24"/>
    </row>
    <row r="23" spans="1:26" ht="15.6" x14ac:dyDescent="0.3">
      <c r="B23" s="5" t="s">
        <v>2</v>
      </c>
      <c r="C23" s="5" t="s">
        <v>2</v>
      </c>
      <c r="D23" s="5" t="s">
        <v>2</v>
      </c>
      <c r="E23" s="5" t="s">
        <v>2</v>
      </c>
      <c r="F23" s="5" t="s">
        <v>2</v>
      </c>
      <c r="P23" s="9"/>
    </row>
    <row r="24" spans="1:26" x14ac:dyDescent="0.25">
      <c r="B24" s="11"/>
      <c r="C24" s="11"/>
      <c r="D24" s="11"/>
      <c r="E24" s="11"/>
      <c r="F24" s="11"/>
    </row>
    <row r="25" spans="1:26" x14ac:dyDescent="0.25">
      <c r="A25" s="8" t="s">
        <v>53</v>
      </c>
      <c r="E25" s="73" t="s">
        <v>100</v>
      </c>
    </row>
    <row r="26" spans="1:26" x14ac:dyDescent="0.25">
      <c r="E26" s="73"/>
    </row>
    <row r="27" spans="1:26" ht="15.6" x14ac:dyDescent="0.3">
      <c r="A27" s="4" t="s">
        <v>96</v>
      </c>
    </row>
    <row r="28" spans="1:26" ht="27.75" customHeight="1" x14ac:dyDescent="0.4">
      <c r="A28" s="88" t="s">
        <v>99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s="35" customFormat="1" ht="15.6" x14ac:dyDescent="0.3">
      <c r="A29" s="63" t="s">
        <v>0</v>
      </c>
      <c r="B29" s="63" t="s">
        <v>54</v>
      </c>
      <c r="C29" s="63" t="s">
        <v>55</v>
      </c>
      <c r="D29" s="63" t="s">
        <v>56</v>
      </c>
      <c r="E29" s="63" t="s">
        <v>57</v>
      </c>
      <c r="F29" s="63" t="s">
        <v>58</v>
      </c>
      <c r="G29" s="63" t="s">
        <v>59</v>
      </c>
      <c r="H29" s="63" t="s">
        <v>60</v>
      </c>
      <c r="I29" s="63" t="s">
        <v>61</v>
      </c>
      <c r="J29" s="63" t="s">
        <v>62</v>
      </c>
      <c r="K29" s="63" t="s">
        <v>63</v>
      </c>
      <c r="L29" s="63" t="s">
        <v>64</v>
      </c>
      <c r="M29" s="63" t="s">
        <v>65</v>
      </c>
      <c r="N29" s="63" t="s">
        <v>66</v>
      </c>
      <c r="O29" s="63" t="s">
        <v>67</v>
      </c>
      <c r="P29" s="63" t="s">
        <v>68</v>
      </c>
      <c r="Q29" s="63" t="s">
        <v>69</v>
      </c>
      <c r="R29" s="64" t="s">
        <v>70</v>
      </c>
      <c r="S29" s="63" t="s">
        <v>71</v>
      </c>
      <c r="T29" s="63" t="s">
        <v>72</v>
      </c>
      <c r="U29" s="63" t="s">
        <v>73</v>
      </c>
      <c r="V29" s="63" t="s">
        <v>74</v>
      </c>
      <c r="W29" s="63" t="s">
        <v>75</v>
      </c>
      <c r="X29" s="63" t="s">
        <v>76</v>
      </c>
      <c r="Y29" s="63" t="s">
        <v>77</v>
      </c>
      <c r="Z29" s="63" t="s">
        <v>81</v>
      </c>
    </row>
    <row r="30" spans="1:26" x14ac:dyDescent="0.25">
      <c r="A30" s="35"/>
      <c r="D30" s="9"/>
    </row>
    <row r="31" spans="1:26" x14ac:dyDescent="0.25">
      <c r="A31" s="36">
        <f>IF('2017 Hourly Load - RC2016'!A12="","",'2017 Hourly Load - RC2016'!A12)</f>
        <v>42736</v>
      </c>
      <c r="B31" s="37">
        <f>IF('2017 Hourly Load - RC2016'!B12="",0,$P$19+$Q$19*(WLEF!B11))</f>
        <v>151.63981257072513</v>
      </c>
      <c r="C31" s="37">
        <f>IF('2017 Hourly Load - RC2016'!C12="",0,$P$19+$Q$19*(WLEF!C11))</f>
        <v>146.6712432588281</v>
      </c>
      <c r="D31" s="37">
        <f>IF('2017 Hourly Load - RC2016'!D12="",0,$P$19+$Q$19*(WLEF!D11))</f>
        <v>140.1595708081075</v>
      </c>
      <c r="E31" s="37">
        <f>IF('2017 Hourly Load - RC2016'!E12="",0,$P$19+$Q$19*(WLEF!E11))</f>
        <v>135.91474204172604</v>
      </c>
      <c r="F31" s="37">
        <f>IF('2017 Hourly Load - RC2016'!F12="",0,$P$19+$Q$19*(WLEF!F11))</f>
        <v>134.11673854139735</v>
      </c>
      <c r="G31" s="37">
        <f>IF('2017 Hourly Load - RC2016'!G12="",0,$P$19+$Q$19*(WLEF!G11))</f>
        <v>134.99332385755207</v>
      </c>
      <c r="H31" s="37">
        <f>IF('2017 Hourly Load - RC2016'!H12="",0,$P$19+$Q$19*(WLEF!H11))</f>
        <v>137.78144433434034</v>
      </c>
      <c r="I31" s="37">
        <f>IF('2017 Hourly Load - RC2016'!I12="",0,$P$19+$Q$19*(WLEF!I11))</f>
        <v>140.13359547782494</v>
      </c>
      <c r="J31" s="37">
        <f>IF('2017 Hourly Load - RC2016'!J12="",0,$P$19+$Q$19*(WLEF!J11))</f>
        <v>151.14316875927551</v>
      </c>
      <c r="K31" s="37">
        <f>IF('2017 Hourly Load - RC2016'!K12="",0,$P$19+$Q$19*(WLEF!K11))</f>
        <v>170.47972543569705</v>
      </c>
      <c r="L31" s="37">
        <f>IF('2017 Hourly Load - RC2016'!L12="",0,$P$19+$Q$19*(WLEF!L11))</f>
        <v>190.73840488439032</v>
      </c>
      <c r="M31" s="37">
        <f>IF('2017 Hourly Load - RC2016'!M12="",0,$P$19+$Q$19*(WLEF!M11))</f>
        <v>205.81492022893528</v>
      </c>
      <c r="N31" s="37">
        <f>IF('2017 Hourly Load - RC2016'!N12="",0,$P$19+$Q$19*(WLEF!N11))</f>
        <v>215.2010273775519</v>
      </c>
      <c r="O31" s="37">
        <f>IF('2017 Hourly Load - RC2016'!O12="",0,$P$19+$Q$19*(WLEF!O11))</f>
        <v>218.98373206461508</v>
      </c>
      <c r="P31" s="37">
        <f>IF('2017 Hourly Load - RC2016'!P12="",0,$P$19+$Q$19*(WLEF!P11))</f>
        <v>217.8493139929858</v>
      </c>
      <c r="Q31" s="37">
        <f>IF('2017 Hourly Load - RC2016'!Q12="",0,$P$19+$Q$19*(WLEF!Q11))</f>
        <v>214.39594249934555</v>
      </c>
      <c r="R31" s="37">
        <f>IF('2017 Hourly Load - RC2016'!R12="",0,$P$19+$Q$19*(WLEF!R11))</f>
        <v>210.87097468566537</v>
      </c>
      <c r="S31" s="37">
        <f>IF('2017 Hourly Load - RC2016'!S12="",0,$P$19+$Q$19*(WLEF!S11))</f>
        <v>213.88666622232148</v>
      </c>
      <c r="T31" s="37">
        <f>IF('2017 Hourly Load - RC2016'!T12="",0,$P$19+$Q$19*(WLEF!T11))</f>
        <v>226.99525611427265</v>
      </c>
      <c r="U31" s="37">
        <f>IF('2017 Hourly Load - RC2016'!U12="",0,$P$19+$Q$19*(WLEF!U11))</f>
        <v>219.12337198264777</v>
      </c>
      <c r="V31" s="37">
        <f>IF('2017 Hourly Load - RC2016'!V12="",0,$P$19+$Q$19*(WLEF!V11))</f>
        <v>207.62267174191473</v>
      </c>
      <c r="W31" s="37">
        <f>IF('2017 Hourly Load - RC2016'!W12="",0,$P$19+$Q$19*(WLEF!W11))</f>
        <v>195.40699109222112</v>
      </c>
      <c r="X31" s="37">
        <f>IF('2017 Hourly Load - RC2016'!X12="",0,$P$19+$Q$19*(WLEF!X11))</f>
        <v>180.13691377516378</v>
      </c>
      <c r="Y31" s="37">
        <f>IF('2017 Hourly Load - RC2016'!Y12="",0,$P$19+$Q$19*(WLEF!Y11))</f>
        <v>162.480427079104</v>
      </c>
      <c r="Z31" s="25">
        <f>SUM(B31:Y31)</f>
        <v>4322.5399788266086</v>
      </c>
    </row>
    <row r="32" spans="1:26" x14ac:dyDescent="0.25">
      <c r="A32" s="36">
        <f>IF('2017 Hourly Load - RC2016'!A13="","",'2017 Hourly Load - RC2016'!A13)</f>
        <v>42737</v>
      </c>
      <c r="B32" s="37">
        <f>IF('2017 Hourly Load - RC2016'!B13="",0,$P$19+$Q$19*(WLEF!B12))</f>
        <v>147.53710430830796</v>
      </c>
      <c r="C32" s="37">
        <f>IF('2017 Hourly Load - RC2016'!C13="",0,$P$19+$Q$19*(WLEF!C12))</f>
        <v>138.76521856516155</v>
      </c>
      <c r="D32" s="37">
        <f>IF('2017 Hourly Load - RC2016'!D13="",0,$P$19+$Q$19*(WLEF!D12))</f>
        <v>133.22309638224226</v>
      </c>
      <c r="E32" s="37">
        <f>IF('2017 Hourly Load - RC2016'!E13="",0,$P$19+$Q$19*(WLEF!E12))</f>
        <v>130.67174946698145</v>
      </c>
      <c r="F32" s="37">
        <f>IF('2017 Hourly Load - RC2016'!F13="",0,$P$19+$Q$19*(WLEF!F12))</f>
        <v>129.9615246644907</v>
      </c>
      <c r="G32" s="37">
        <f>IF('2017 Hourly Load - RC2016'!G13="",0,$P$19+$Q$19*(WLEF!G12))</f>
        <v>132.90668257428919</v>
      </c>
      <c r="H32" s="37">
        <f>IF('2017 Hourly Load - RC2016'!H13="",0,$P$19+$Q$19*(WLEF!H12))</f>
        <v>144.98385209966543</v>
      </c>
      <c r="I32" s="37">
        <f>IF('2017 Hourly Load - RC2016'!I13="",0,$P$19+$Q$19*(WLEF!I12))</f>
        <v>155.73552943062637</v>
      </c>
      <c r="J32" s="37">
        <f>IF('2017 Hourly Load - RC2016'!J13="",0,$P$19+$Q$19*(WLEF!J12))</f>
        <v>173.27385670270036</v>
      </c>
      <c r="K32" s="37">
        <f>IF('2017 Hourly Load - RC2016'!K13="",0,$P$19+$Q$19*(WLEF!K12))</f>
        <v>196.29783814312879</v>
      </c>
      <c r="L32" s="37">
        <f>IF('2017 Hourly Load - RC2016'!L13="",0,$P$19+$Q$19*(WLEF!L12))</f>
        <v>216.69983880107043</v>
      </c>
      <c r="M32" s="37">
        <f>IF('2017 Hourly Load - RC2016'!M13="",0,$P$19+$Q$19*(WLEF!M12))</f>
        <v>231.64875178836121</v>
      </c>
      <c r="N32" s="37">
        <f>IF('2017 Hourly Load - RC2016'!N13="",0,$P$19+$Q$19*(WLEF!N12))</f>
        <v>242.81452934555597</v>
      </c>
      <c r="O32" s="37">
        <f>IF('2017 Hourly Load - RC2016'!O13="",0,$P$19+$Q$19*(WLEF!O12))</f>
        <v>250.8210152271252</v>
      </c>
      <c r="P32" s="37">
        <f>IF('2017 Hourly Load - RC2016'!P13="",0,$P$19+$Q$19*(WLEF!P12))</f>
        <v>254.47175782728226</v>
      </c>
      <c r="Q32" s="37">
        <f>IF('2017 Hourly Load - RC2016'!Q13="",0,$P$19+$Q$19*(WLEF!Q12))</f>
        <v>252.61924245233433</v>
      </c>
      <c r="R32" s="37">
        <f>IF('2017 Hourly Load - RC2016'!R13="",0,$P$19+$Q$19*(WLEF!R12))</f>
        <v>245.81051348048112</v>
      </c>
      <c r="S32" s="37">
        <f>IF('2017 Hourly Load - RC2016'!S13="",0,$P$19+$Q$19*(WLEF!S12))</f>
        <v>242.96583346531338</v>
      </c>
      <c r="T32" s="37">
        <f>IF('2017 Hourly Load - RC2016'!T13="",0,$P$19+$Q$19*(WLEF!T12))</f>
        <v>255.1438041241899</v>
      </c>
      <c r="U32" s="37">
        <f>IF('2017 Hourly Load - RC2016'!U13="",0,$P$19+$Q$19*(WLEF!U12))</f>
        <v>242.21002471841882</v>
      </c>
      <c r="V32" s="37">
        <f>IF('2017 Hourly Load - RC2016'!V13="",0,$P$19+$Q$19*(WLEF!V12))</f>
        <v>225.60333869535094</v>
      </c>
      <c r="W32" s="37">
        <f>IF('2017 Hourly Load - RC2016'!W13="",0,$P$19+$Q$19*(WLEF!W12))</f>
        <v>208.15798436509789</v>
      </c>
      <c r="X32" s="37">
        <f>IF('2017 Hourly Load - RC2016'!X13="",0,$P$19+$Q$19*(WLEF!X12))</f>
        <v>189.95805250117252</v>
      </c>
      <c r="Y32" s="37">
        <f>IF('2017 Hourly Load - RC2016'!Y13="",0,$P$19+$Q$19*(WLEF!Y12))</f>
        <v>170.44767757294352</v>
      </c>
      <c r="Z32" s="25">
        <f t="shared" ref="Z32:Z95" si="0">SUM(B32:Y32)</f>
        <v>4712.7288167022916</v>
      </c>
    </row>
    <row r="33" spans="1:26" x14ac:dyDescent="0.25">
      <c r="A33" s="36">
        <f>IF('2017 Hourly Load - RC2016'!A14="","",'2017 Hourly Load - RC2016'!A14)</f>
        <v>42738</v>
      </c>
      <c r="B33" s="37">
        <f>IF('2017 Hourly Load - RC2016'!B14="",0,$P$19+$Q$19*(WLEF!B13))</f>
        <v>153.57210910971821</v>
      </c>
      <c r="C33" s="37">
        <f>IF('2017 Hourly Load - RC2016'!C14="",0,$P$19+$Q$19*(WLEF!C13))</f>
        <v>142.60067656211766</v>
      </c>
      <c r="D33" s="37">
        <f>IF('2017 Hourly Load - RC2016'!D14="",0,$P$19+$Q$19*(WLEF!D13))</f>
        <v>136.2529159998266</v>
      </c>
      <c r="E33" s="37">
        <f>IF('2017 Hourly Load - RC2016'!E14="",0,$P$19+$Q$19*(WLEF!E13))</f>
        <v>133.29625441816893</v>
      </c>
      <c r="F33" s="37">
        <f>IF('2017 Hourly Load - RC2016'!F14="",0,$P$19+$Q$19*(WLEF!F13))</f>
        <v>133.05259768466837</v>
      </c>
      <c r="G33" s="37">
        <f>IF('2017 Hourly Load - RC2016'!G14="",0,$P$19+$Q$19*(WLEF!G13))</f>
        <v>136.47895367260753</v>
      </c>
      <c r="H33" s="37">
        <f>IF('2017 Hourly Load - RC2016'!H14="",0,$P$19+$Q$19*(WLEF!H13))</f>
        <v>147.1790660505084</v>
      </c>
      <c r="I33" s="37">
        <f>IF('2017 Hourly Load - RC2016'!I14="",0,$P$19+$Q$19*(WLEF!I13))</f>
        <v>158.10943854512007</v>
      </c>
      <c r="J33" s="37">
        <f>IF('2017 Hourly Load - RC2016'!J14="",0,$P$19+$Q$19*(WLEF!J13))</f>
        <v>171.92789368171836</v>
      </c>
      <c r="K33" s="37">
        <f>IF('2017 Hourly Load - RC2016'!K14="",0,$P$19+$Q$19*(WLEF!K13))</f>
        <v>184.55708183198834</v>
      </c>
      <c r="L33" s="37">
        <f>IF('2017 Hourly Load - RC2016'!L14="",0,$P$19+$Q$19*(WLEF!L13))</f>
        <v>192.14655034732328</v>
      </c>
      <c r="M33" s="37">
        <f>IF('2017 Hourly Load - RC2016'!M14="",0,$P$19+$Q$19*(WLEF!M13))</f>
        <v>194.66426879807736</v>
      </c>
      <c r="N33" s="37">
        <f>IF('2017 Hourly Load - RC2016'!N14="",0,$P$19+$Q$19*(WLEF!N13))</f>
        <v>194.68235492080402</v>
      </c>
      <c r="O33" s="37">
        <f>IF('2017 Hourly Load - RC2016'!O14="",0,$P$19+$Q$19*(WLEF!O13))</f>
        <v>192.61197364224961</v>
      </c>
      <c r="P33" s="37">
        <f>IF('2017 Hourly Load - RC2016'!P14="",0,$P$19+$Q$19*(WLEF!P13))</f>
        <v>190.54305311283386</v>
      </c>
      <c r="Q33" s="37">
        <f>IF('2017 Hourly Load - RC2016'!Q14="",0,$P$19+$Q$19*(WLEF!Q13))</f>
        <v>189.26872781552237</v>
      </c>
      <c r="R33" s="37">
        <f>IF('2017 Hourly Load - RC2016'!R14="",0,$P$19+$Q$19*(WLEF!R13))</f>
        <v>188.61679569285556</v>
      </c>
      <c r="S33" s="37">
        <f>IF('2017 Hourly Load - RC2016'!S14="",0,$P$19+$Q$19*(WLEF!S13))</f>
        <v>199.0466033795729</v>
      </c>
      <c r="T33" s="37">
        <f>IF('2017 Hourly Load - RC2016'!T14="",0,$P$19+$Q$19*(WLEF!T13))</f>
        <v>215.67342972654296</v>
      </c>
      <c r="U33" s="37">
        <f>IF('2017 Hourly Load - RC2016'!U14="",0,$P$19+$Q$19*(WLEF!U13))</f>
        <v>211.04512489289613</v>
      </c>
      <c r="V33" s="37">
        <f>IF('2017 Hourly Load - RC2016'!V14="",0,$P$19+$Q$19*(WLEF!V13))</f>
        <v>201.80940444675099</v>
      </c>
      <c r="W33" s="37">
        <f>IF('2017 Hourly Load - RC2016'!W14="",0,$P$19+$Q$19*(WLEF!W13))</f>
        <v>191.09404027886288</v>
      </c>
      <c r="X33" s="37">
        <f>IF('2017 Hourly Load - RC2016'!X14="",0,$P$19+$Q$19*(WLEF!X13))</f>
        <v>177.37179410467854</v>
      </c>
      <c r="Y33" s="37">
        <f>IF('2017 Hourly Load - RC2016'!Y14="",0,$P$19+$Q$19*(WLEF!Y13))</f>
        <v>162.6639279694088</v>
      </c>
      <c r="Z33" s="25">
        <f t="shared" si="0"/>
        <v>4198.265036684822</v>
      </c>
    </row>
    <row r="34" spans="1:26" x14ac:dyDescent="0.25">
      <c r="A34" s="36">
        <f>IF('2017 Hourly Load - RC2016'!A15="","",'2017 Hourly Load - RC2016'!A15)</f>
        <v>42739</v>
      </c>
      <c r="B34" s="37">
        <f>IF('2017 Hourly Load - RC2016'!B15="",0,$P$19+$Q$19*(WLEF!B14))</f>
        <v>150.56364940718666</v>
      </c>
      <c r="C34" s="37">
        <f>IF('2017 Hourly Load - RC2016'!C15="",0,$P$19+$Q$19*(WLEF!C14))</f>
        <v>143.01241387589593</v>
      </c>
      <c r="D34" s="37">
        <f>IF('2017 Hourly Load - RC2016'!D15="",0,$P$19+$Q$19*(WLEF!D14))</f>
        <v>138.70107562498814</v>
      </c>
      <c r="E34" s="37">
        <f>IF('2017 Hourly Load - RC2016'!E15="",0,$P$19+$Q$19*(WLEF!E14))</f>
        <v>136.88196063138955</v>
      </c>
      <c r="F34" s="37">
        <f>IF('2017 Hourly Load - RC2016'!F15="",0,$P$19+$Q$19*(WLEF!F14))</f>
        <v>137.10930578723838</v>
      </c>
      <c r="G34" s="37">
        <f>IF('2017 Hourly Load - RC2016'!G15="",0,$P$19+$Q$19*(WLEF!G14))</f>
        <v>139.87416178197157</v>
      </c>
      <c r="H34" s="37">
        <f>IF('2017 Hourly Load - RC2016'!H15="",0,$P$19+$Q$19*(WLEF!H14))</f>
        <v>146.00178214649745</v>
      </c>
      <c r="I34" s="37">
        <f>IF('2017 Hourly Load - RC2016'!I15="",0,$P$19+$Q$19*(WLEF!I14))</f>
        <v>154.55544097543481</v>
      </c>
      <c r="J34" s="37">
        <f>IF('2017 Hourly Load - RC2016'!J15="",0,$P$19+$Q$19*(WLEF!J14))</f>
        <v>168.78919631717142</v>
      </c>
      <c r="K34" s="37">
        <f>IF('2017 Hourly Load - RC2016'!K15="",0,$P$19+$Q$19*(WLEF!K14))</f>
        <v>182.42870278367971</v>
      </c>
      <c r="L34" s="37">
        <f>IF('2017 Hourly Load - RC2016'!L15="",0,$P$19+$Q$19*(WLEF!L14))</f>
        <v>190.86281117192286</v>
      </c>
      <c r="M34" s="37">
        <f>IF('2017 Hourly Load - RC2016'!M15="",0,$P$19+$Q$19*(WLEF!M14))</f>
        <v>192.75537838513839</v>
      </c>
      <c r="N34" s="37">
        <f>IF('2017 Hourly Load - RC2016'!N15="",0,$P$19+$Q$19*(WLEF!N14))</f>
        <v>190.96950179026464</v>
      </c>
      <c r="O34" s="37">
        <f>IF('2017 Hourly Load - RC2016'!O15="",0,$P$19+$Q$19*(WLEF!O14))</f>
        <v>188.14231662492506</v>
      </c>
      <c r="P34" s="37">
        <f>IF('2017 Hourly Load - RC2016'!P15="",0,$P$19+$Q$19*(WLEF!P14))</f>
        <v>184.5743369765874</v>
      </c>
      <c r="Q34" s="37">
        <f>IF('2017 Hourly Load - RC2016'!Q15="",0,$P$19+$Q$19*(WLEF!Q14))</f>
        <v>181.30496466957675</v>
      </c>
      <c r="R34" s="37">
        <f>IF('2017 Hourly Load - RC2016'!R15="",0,$P$19+$Q$19*(WLEF!R14))</f>
        <v>181.98526263740195</v>
      </c>
      <c r="S34" s="37">
        <f>IF('2017 Hourly Load - RC2016'!S15="",0,$P$19+$Q$19*(WLEF!S14))</f>
        <v>192.30754727489088</v>
      </c>
      <c r="T34" s="37">
        <f>IF('2017 Hourly Load - RC2016'!T15="",0,$P$19+$Q$19*(WLEF!T14))</f>
        <v>201.75345942541338</v>
      </c>
      <c r="U34" s="37">
        <f>IF('2017 Hourly Load - RC2016'!U15="",0,$P$19+$Q$19*(WLEF!U14))</f>
        <v>195.33442287643396</v>
      </c>
      <c r="V34" s="37">
        <f>IF('2017 Hourly Load - RC2016'!V15="",0,$P$19+$Q$19*(WLEF!V14))</f>
        <v>187.4063431225502</v>
      </c>
      <c r="W34" s="37">
        <f>IF('2017 Hourly Load - RC2016'!W15="",0,$P$19+$Q$19*(WLEF!W14))</f>
        <v>178.07189027166987</v>
      </c>
      <c r="X34" s="37">
        <f>IF('2017 Hourly Load - RC2016'!X15="",0,$P$19+$Q$19*(WLEF!X14))</f>
        <v>166.97359264198968</v>
      </c>
      <c r="Y34" s="37">
        <f>IF('2017 Hourly Load - RC2016'!Y15="",0,$P$19+$Q$19*(WLEF!Y14))</f>
        <v>154.74419576853415</v>
      </c>
      <c r="Z34" s="25">
        <f t="shared" si="0"/>
        <v>4085.1037129687529</v>
      </c>
    </row>
    <row r="35" spans="1:26" x14ac:dyDescent="0.25">
      <c r="A35" s="36">
        <f>IF('2017 Hourly Load - RC2016'!A16="","",'2017 Hourly Load - RC2016'!A16)</f>
        <v>42740</v>
      </c>
      <c r="B35" s="37">
        <f>IF('2017 Hourly Load - RC2016'!B16="",0,$P$19+$Q$19*(WLEF!B15))</f>
        <v>143.22546969457147</v>
      </c>
      <c r="C35" s="37">
        <f>IF('2017 Hourly Load - RC2016'!C16="",0,$P$19+$Q$19*(WLEF!C15))</f>
        <v>135.57762714491048</v>
      </c>
      <c r="D35" s="37">
        <f>IF('2017 Hourly Load - RC2016'!D16="",0,$P$19+$Q$19*(WLEF!D15))</f>
        <v>131.01689957362882</v>
      </c>
      <c r="E35" s="37">
        <f>IF('2017 Hourly Load - RC2016'!E16="",0,$P$19+$Q$19*(WLEF!E15))</f>
        <v>128.48707600880434</v>
      </c>
      <c r="F35" s="37">
        <f>IF('2017 Hourly Load - RC2016'!F16="",0,$P$19+$Q$19*(WLEF!F15))</f>
        <v>127.97762249518658</v>
      </c>
      <c r="G35" s="37">
        <f>IF('2017 Hourly Load - RC2016'!G16="",0,$P$19+$Q$19*(WLEF!G15))</f>
        <v>130.15040657399945</v>
      </c>
      <c r="H35" s="37">
        <f>IF('2017 Hourly Load - RC2016'!H16="",0,$P$19+$Q$19*(WLEF!H15))</f>
        <v>135.49039986479357</v>
      </c>
      <c r="I35" s="37">
        <f>IF('2017 Hourly Load - RC2016'!I16="",0,$P$19+$Q$19*(WLEF!I15))</f>
        <v>142.00547758252662</v>
      </c>
      <c r="J35" s="37">
        <f>IF('2017 Hourly Load - RC2016'!J16="",0,$P$19+$Q$19*(WLEF!J15))</f>
        <v>155.75015798701787</v>
      </c>
      <c r="K35" s="37">
        <f>IF('2017 Hourly Load - RC2016'!K16="",0,$P$19+$Q$19*(WLEF!K15))</f>
        <v>170.49575154621226</v>
      </c>
      <c r="L35" s="37">
        <f>IF('2017 Hourly Load - RC2016'!L16="",0,$P$19+$Q$19*(WLEF!L15))</f>
        <v>188.00193362068211</v>
      </c>
      <c r="M35" s="37">
        <f>IF('2017 Hourly Load - RC2016'!M16="",0,$P$19+$Q$19*(WLEF!M15))</f>
        <v>199.60027887606543</v>
      </c>
      <c r="N35" s="37">
        <f>IF('2017 Hourly Load - RC2016'!N16="",0,$P$19+$Q$19*(WLEF!N15))</f>
        <v>205.85284304894066</v>
      </c>
      <c r="O35" s="37">
        <f>IF('2017 Hourly Load - RC2016'!O16="",0,$P$19+$Q$19*(WLEF!O15))</f>
        <v>207.85195197270411</v>
      </c>
      <c r="P35" s="37">
        <f>IF('2017 Hourly Load - RC2016'!P16="",0,$P$19+$Q$19*(WLEF!P15))</f>
        <v>207.67997218736605</v>
      </c>
      <c r="Q35" s="37">
        <f>IF('2017 Hourly Load - RC2016'!Q16="",0,$P$19+$Q$19*(WLEF!Q15))</f>
        <v>205.34137528501878</v>
      </c>
      <c r="R35" s="37">
        <f>IF('2017 Hourly Load - RC2016'!R16="",0,$P$19+$Q$19*(WLEF!R15))</f>
        <v>202.14534914622072</v>
      </c>
      <c r="S35" s="37">
        <f>IF('2017 Hourly Load - RC2016'!S16="",0,$P$19+$Q$19*(WLEF!S15))</f>
        <v>204.83096658238196</v>
      </c>
      <c r="T35" s="37">
        <f>IF('2017 Hourly Load - RC2016'!T16="",0,$P$19+$Q$19*(WLEF!T15))</f>
        <v>220.32320561130331</v>
      </c>
      <c r="U35" s="37">
        <f>IF('2017 Hourly Load - RC2016'!U16="",0,$P$19+$Q$19*(WLEF!U15))</f>
        <v>212.32582199102529</v>
      </c>
      <c r="V35" s="37">
        <f>IF('2017 Hourly Load - RC2016'!V16="",0,$P$19+$Q$19*(WLEF!V15))</f>
        <v>201.52981008836983</v>
      </c>
      <c r="W35" s="37">
        <f>IF('2017 Hourly Load - RC2016'!W16="",0,$P$19+$Q$19*(WLEF!W15))</f>
        <v>186.08109571802035</v>
      </c>
      <c r="X35" s="37">
        <f>IF('2017 Hourly Load - RC2016'!X16="",0,$P$19+$Q$19*(WLEF!X15))</f>
        <v>169.36150780565862</v>
      </c>
      <c r="Y35" s="37">
        <f>IF('2017 Hourly Load - RC2016'!Y16="",0,$P$19+$Q$19*(WLEF!Y15))</f>
        <v>153.03988287295476</v>
      </c>
      <c r="Z35" s="25">
        <f t="shared" si="0"/>
        <v>4164.142883278364</v>
      </c>
    </row>
    <row r="36" spans="1:26" x14ac:dyDescent="0.25">
      <c r="A36" s="36">
        <f>IF('2017 Hourly Load - RC2016'!A17="","",'2017 Hourly Load - RC2016'!A17)</f>
        <v>42741</v>
      </c>
      <c r="B36" s="37">
        <f>IF('2017 Hourly Load - RC2016'!B17="",0,$P$19+$Q$19*(WLEF!B16))</f>
        <v>138.35533133992436</v>
      </c>
      <c r="C36" s="37">
        <f>IF('2017 Hourly Load - RC2016'!C17="",0,$P$19+$Q$19*(WLEF!C16))</f>
        <v>130.99305689350592</v>
      </c>
      <c r="D36" s="37">
        <f>IF('2017 Hourly Load - RC2016'!D17="",0,$P$19+$Q$19*(WLEF!D16))</f>
        <v>126.85303887536637</v>
      </c>
      <c r="E36" s="37">
        <f>IF('2017 Hourly Load - RC2016'!E17="",0,$P$19+$Q$19*(WLEF!E16))</f>
        <v>125.41642660052699</v>
      </c>
      <c r="F36" s="37">
        <f>IF('2017 Hourly Load - RC2016'!F17="",0,$P$19+$Q$19*(WLEF!F16))</f>
        <v>126.55702180327276</v>
      </c>
      <c r="G36" s="37">
        <f>IF('2017 Hourly Load - RC2016'!G17="",0,$P$19+$Q$19*(WLEF!G16))</f>
        <v>133.45494291174211</v>
      </c>
      <c r="H36" s="37">
        <f>IF('2017 Hourly Load - RC2016'!H17="",0,$P$19+$Q$19*(WLEF!H16))</f>
        <v>149.3000977703548</v>
      </c>
      <c r="I36" s="37">
        <f>IF('2017 Hourly Load - RC2016'!I17="",0,$P$19+$Q$19*(WLEF!I16))</f>
        <v>160.40028616582711</v>
      </c>
      <c r="J36" s="37">
        <f>IF('2017 Hourly Load - RC2016'!J17="",0,$P$19+$Q$19*(WLEF!J16))</f>
        <v>171.20233864025633</v>
      </c>
      <c r="K36" s="37">
        <f>IF('2017 Hourly Load - RC2016'!K17="",0,$P$19+$Q$19*(WLEF!K16))</f>
        <v>186.81243201378101</v>
      </c>
      <c r="L36" s="37">
        <f>IF('2017 Hourly Load - RC2016'!L17="",0,$P$19+$Q$19*(WLEF!L16))</f>
        <v>204.20857195497831</v>
      </c>
      <c r="M36" s="37">
        <f>IF('2017 Hourly Load - RC2016'!M17="",0,$P$19+$Q$19*(WLEF!M16))</f>
        <v>215.92966372077734</v>
      </c>
      <c r="N36" s="37">
        <f>IF('2017 Hourly Load - RC2016'!N17="",0,$P$19+$Q$19*(WLEF!N16))</f>
        <v>225.52167039741113</v>
      </c>
      <c r="O36" s="37">
        <f>IF('2017 Hourly Load - RC2016'!O17="",0,$P$19+$Q$19*(WLEF!O16))</f>
        <v>230.77451630983143</v>
      </c>
      <c r="P36" s="37">
        <f>IF('2017 Hourly Load - RC2016'!P17="",0,$P$19+$Q$19*(WLEF!P16))</f>
        <v>229.13706446644773</v>
      </c>
      <c r="Q36" s="37">
        <f>IF('2017 Hourly Load - RC2016'!Q17="",0,$P$19+$Q$19*(WLEF!Q16))</f>
        <v>222.94078671326668</v>
      </c>
      <c r="R36" s="37">
        <f>IF('2017 Hourly Load - RC2016'!R17="",0,$P$19+$Q$19*(WLEF!R16))</f>
        <v>217.19470298278873</v>
      </c>
      <c r="S36" s="37">
        <f>IF('2017 Hourly Load - RC2016'!S17="",0,$P$19+$Q$19*(WLEF!S16))</f>
        <v>225.84848305403102</v>
      </c>
      <c r="T36" s="37">
        <f>IF('2017 Hourly Load - RC2016'!T17="",0,$P$19+$Q$19*(WLEF!T16))</f>
        <v>240.93997561711893</v>
      </c>
      <c r="U36" s="37">
        <f>IF('2017 Hourly Load - RC2016'!U17="",0,$P$19+$Q$19*(WLEF!U16))</f>
        <v>232.17034673502354</v>
      </c>
      <c r="V36" s="37">
        <f>IF('2017 Hourly Load - RC2016'!V17="",0,$P$19+$Q$19*(WLEF!V16))</f>
        <v>213.5151238435688</v>
      </c>
      <c r="W36" s="37">
        <f>IF('2017 Hourly Load - RC2016'!W17="",0,$P$19+$Q$19*(WLEF!W16))</f>
        <v>192.25386855753766</v>
      </c>
      <c r="X36" s="37">
        <f>IF('2017 Hourly Load - RC2016'!X17="",0,$P$19+$Q$19*(WLEF!X16))</f>
        <v>175.83070085788216</v>
      </c>
      <c r="Y36" s="37">
        <f>IF('2017 Hourly Load - RC2016'!Y17="",0,$P$19+$Q$19*(WLEF!Y16))</f>
        <v>159.22815374510378</v>
      </c>
      <c r="Z36" s="25">
        <f t="shared" si="0"/>
        <v>4434.8386019703248</v>
      </c>
    </row>
    <row r="37" spans="1:26" x14ac:dyDescent="0.25">
      <c r="A37" s="36">
        <f>IF('2017 Hourly Load - RC2016'!A18="","",'2017 Hourly Load - RC2016'!A18)</f>
        <v>42742</v>
      </c>
      <c r="B37" s="37">
        <f>IF('2017 Hourly Load - RC2016'!B18="",0,$P$19+$Q$19*(WLEF!B17))</f>
        <v>147.6198679865069</v>
      </c>
      <c r="C37" s="37">
        <f>IF('2017 Hourly Load - RC2016'!C18="",0,$P$19+$Q$19*(WLEF!C17))</f>
        <v>141.59716296886836</v>
      </c>
      <c r="D37" s="37">
        <f>IF('2017 Hourly Load - RC2016'!D18="",0,$P$19+$Q$19*(WLEF!D17))</f>
        <v>140.10762595857824</v>
      </c>
      <c r="E37" s="37">
        <f>IF('2017 Hourly Load - RC2016'!E18="",0,$P$19+$Q$19*(WLEF!E17))</f>
        <v>141.29512203172905</v>
      </c>
      <c r="F37" s="37">
        <f>IF('2017 Hourly Load - RC2016'!F18="",0,$P$19+$Q$19*(WLEF!F17))</f>
        <v>147.01414885287554</v>
      </c>
      <c r="G37" s="37">
        <f>IF('2017 Hourly Load - RC2016'!G18="",0,$P$19+$Q$19*(WLEF!G17))</f>
        <v>160.91398173562078</v>
      </c>
      <c r="H37" s="37">
        <f>IF('2017 Hourly Load - RC2016'!H18="",0,$P$19+$Q$19*(WLEF!H17))</f>
        <v>190.48980586489307</v>
      </c>
      <c r="I37" s="37">
        <f>IF('2017 Hourly Load - RC2016'!I18="",0,$P$19+$Q$19*(WLEF!I17))</f>
        <v>214.31752838148589</v>
      </c>
      <c r="J37" s="37">
        <f>IF('2017 Hourly Load - RC2016'!J18="",0,$P$19+$Q$19*(WLEF!J17))</f>
        <v>225.60333869535094</v>
      </c>
      <c r="K37" s="37">
        <f>IF('2017 Hourly Load - RC2016'!K18="",0,$P$19+$Q$19*(WLEF!K17))</f>
        <v>232.50464400582774</v>
      </c>
      <c r="L37" s="37">
        <f>IF('2017 Hourly Load - RC2016'!L18="",0,$P$19+$Q$19*(WLEF!L17))</f>
        <v>229.75781384432423</v>
      </c>
      <c r="M37" s="37">
        <f>IF('2017 Hourly Load - RC2016'!M18="",0,$P$19+$Q$19*(WLEF!M17))</f>
        <v>222.17310819925387</v>
      </c>
      <c r="N37" s="37">
        <f>IF('2017 Hourly Load - RC2016'!N18="",0,$P$19+$Q$19*(WLEF!N17))</f>
        <v>215.08305753861094</v>
      </c>
      <c r="O37" s="37">
        <f>IF('2017 Hourly Load - RC2016'!O18="",0,$P$19+$Q$19*(WLEF!O17))</f>
        <v>208.23455057355494</v>
      </c>
      <c r="P37" s="37">
        <f>IF('2017 Hourly Load - RC2016'!P18="",0,$P$19+$Q$19*(WLEF!P17))</f>
        <v>202.96852886370755</v>
      </c>
      <c r="Q37" s="37">
        <f>IF('2017 Hourly Load - RC2016'!Q18="",0,$P$19+$Q$19*(WLEF!Q17))</f>
        <v>202.63143357913799</v>
      </c>
      <c r="R37" s="37">
        <f>IF('2017 Hourly Load - RC2016'!R18="",0,$P$19+$Q$19*(WLEF!R17))</f>
        <v>209.84781034828484</v>
      </c>
      <c r="S37" s="37">
        <f>IF('2017 Hourly Load - RC2016'!S18="",0,$P$19+$Q$19*(WLEF!S17))</f>
        <v>234.32889450236536</v>
      </c>
      <c r="T37" s="37">
        <f>IF('2017 Hourly Load - RC2016'!T18="",0,$P$19+$Q$19*(WLEF!T17))</f>
        <v>264.62064406030447</v>
      </c>
      <c r="U37" s="37">
        <f>IF('2017 Hourly Load - RC2016'!U18="",0,$P$19+$Q$19*(WLEF!U17))</f>
        <v>266.79180104907732</v>
      </c>
      <c r="V37" s="37">
        <f>IF('2017 Hourly Load - RC2016'!V18="",0,$P$19+$Q$19*(WLEF!V17))</f>
        <v>258.86343001702113</v>
      </c>
      <c r="W37" s="37">
        <f>IF('2017 Hourly Load - RC2016'!W18="",0,$P$19+$Q$19*(WLEF!W17))</f>
        <v>239.20458602815364</v>
      </c>
      <c r="X37" s="37">
        <f>IF('2017 Hourly Load - RC2016'!X18="",0,$P$19+$Q$19*(WLEF!X17))</f>
        <v>216.26510939754286</v>
      </c>
      <c r="Y37" s="37">
        <f>IF('2017 Hourly Load - RC2016'!Y18="",0,$P$19+$Q$19*(WLEF!Y17))</f>
        <v>195.37070407880961</v>
      </c>
      <c r="Z37" s="25">
        <f t="shared" si="0"/>
        <v>4907.604698561885</v>
      </c>
    </row>
    <row r="38" spans="1:26" x14ac:dyDescent="0.25">
      <c r="A38" s="36">
        <f>IF('2017 Hourly Load - RC2016'!A19="","",'2017 Hourly Load - RC2016'!A19)</f>
        <v>42743</v>
      </c>
      <c r="B38" s="37">
        <f>IF('2017 Hourly Load - RC2016'!B19="",0,$P$19+$Q$19*(WLEF!B18))</f>
        <v>180.50858472308482</v>
      </c>
      <c r="C38" s="37">
        <f>IF('2017 Hourly Load - RC2016'!C19="",0,$P$19+$Q$19*(WLEF!C18))</f>
        <v>173.14368949949471</v>
      </c>
      <c r="D38" s="37">
        <f>IF('2017 Hourly Load - RC2016'!D19="",0,$P$19+$Q$19*(WLEF!D18))</f>
        <v>170.57590389017281</v>
      </c>
      <c r="E38" s="37">
        <f>IF('2017 Hourly Load - RC2016'!E19="",0,$P$19+$Q$19*(WLEF!E18))</f>
        <v>169.44114442018679</v>
      </c>
      <c r="F38" s="37">
        <f>IF('2017 Hourly Load - RC2016'!F19="",0,$P$19+$Q$19*(WLEF!F18))</f>
        <v>172.17039910373967</v>
      </c>
      <c r="G38" s="37">
        <f>IF('2017 Hourly Load - RC2016'!G19="",0,$P$19+$Q$19*(WLEF!G18))</f>
        <v>184.9197449479509</v>
      </c>
      <c r="H38" s="37">
        <f>IF('2017 Hourly Load - RC2016'!H19="",0,$P$19+$Q$19*(WLEF!H18))</f>
        <v>211.04512489289613</v>
      </c>
      <c r="I38" s="37">
        <f>IF('2017 Hourly Load - RC2016'!I19="",0,$P$19+$Q$19*(WLEF!I18))</f>
        <v>224.72662263088949</v>
      </c>
      <c r="J38" s="37">
        <f>IF('2017 Hourly Load - RC2016'!J19="",0,$P$19+$Q$19*(WLEF!J18))</f>
        <v>223.32541263925231</v>
      </c>
      <c r="K38" s="37">
        <f>IF('2017 Hourly Load - RC2016'!K19="",0,$P$19+$Q$19*(WLEF!K18))</f>
        <v>223.32541263925231</v>
      </c>
      <c r="L38" s="37">
        <f>IF('2017 Hourly Load - RC2016'!L19="",0,$P$19+$Q$19*(WLEF!L18))</f>
        <v>221.58865963599902</v>
      </c>
      <c r="M38" s="37">
        <f>IF('2017 Hourly Load - RC2016'!M19="",0,$P$19+$Q$19*(WLEF!M18))</f>
        <v>214.63132431778519</v>
      </c>
      <c r="N38" s="37">
        <f>IF('2017 Hourly Load - RC2016'!N19="",0,$P$19+$Q$19*(WLEF!N18))</f>
        <v>205.39815273724292</v>
      </c>
      <c r="O38" s="37">
        <f>IF('2017 Hourly Load - RC2016'!O19="",0,$P$19+$Q$19*(WLEF!O18))</f>
        <v>196.9545607384805</v>
      </c>
      <c r="P38" s="37">
        <f>IF('2017 Hourly Load - RC2016'!P19="",0,$P$19+$Q$19*(WLEF!P18))</f>
        <v>189.92264876521136</v>
      </c>
      <c r="Q38" s="37">
        <f>IF('2017 Hourly Load - RC2016'!Q19="",0,$P$19+$Q$19*(WLEF!Q18))</f>
        <v>187.21401163688054</v>
      </c>
      <c r="R38" s="37">
        <f>IF('2017 Hourly Load - RC2016'!R19="",0,$P$19+$Q$19*(WLEF!R18))</f>
        <v>189.1981527850343</v>
      </c>
      <c r="S38" s="37">
        <f>IF('2017 Hourly Load - RC2016'!S19="",0,$P$19+$Q$19*(WLEF!S18))</f>
        <v>201.39944458356558</v>
      </c>
      <c r="T38" s="37">
        <f>IF('2017 Hourly Load - RC2016'!T19="",0,$P$19+$Q$19*(WLEF!T18))</f>
        <v>216.44286825804113</v>
      </c>
      <c r="U38" s="37">
        <f>IF('2017 Hourly Load - RC2016'!U19="",0,$P$19+$Q$19*(WLEF!U18))</f>
        <v>211.58767806675769</v>
      </c>
      <c r="V38" s="37">
        <f>IF('2017 Hourly Load - RC2016'!V19="",0,$P$19+$Q$19*(WLEF!V18))</f>
        <v>200.63730471310433</v>
      </c>
      <c r="W38" s="37">
        <f>IF('2017 Hourly Load - RC2016'!W19="",0,$P$19+$Q$19*(WLEF!W18))</f>
        <v>183.91966277137539</v>
      </c>
      <c r="X38" s="37">
        <f>IF('2017 Hourly Load - RC2016'!X19="",0,$P$19+$Q$19*(WLEF!X18))</f>
        <v>166.11205209766979</v>
      </c>
      <c r="Y38" s="37">
        <f>IF('2017 Hourly Load - RC2016'!Y19="",0,$P$19+$Q$19*(WLEF!Y18))</f>
        <v>149.17438981079025</v>
      </c>
      <c r="Z38" s="25">
        <f t="shared" si="0"/>
        <v>4667.3629503048587</v>
      </c>
    </row>
    <row r="39" spans="1:26" x14ac:dyDescent="0.25">
      <c r="A39" s="36">
        <f>IF('2017 Hourly Load - RC2016'!A20="","",'2017 Hourly Load - RC2016'!A20)</f>
        <v>42744</v>
      </c>
      <c r="B39" s="37">
        <f>IF('2017 Hourly Load - RC2016'!B20="",0,$P$19+$Q$19*(WLEF!B19))</f>
        <v>136.80628351141871</v>
      </c>
      <c r="C39" s="37">
        <f>IF('2017 Hourly Load - RC2016'!C20="",0,$P$19+$Q$19*(WLEF!C19))</f>
        <v>130.90965327498321</v>
      </c>
      <c r="D39" s="37">
        <f>IF('2017 Hourly Load - RC2016'!D20="",0,$P$19+$Q$19*(WLEF!D19))</f>
        <v>128.24357689965143</v>
      </c>
      <c r="E39" s="37">
        <f>IF('2017 Hourly Load - RC2016'!E20="",0,$P$19+$Q$19*(WLEF!E19))</f>
        <v>127.28744576640383</v>
      </c>
      <c r="F39" s="37">
        <f>IF('2017 Hourly Load - RC2016'!F20="",0,$P$19+$Q$19*(WLEF!F19))</f>
        <v>129.18631795352462</v>
      </c>
      <c r="G39" s="37">
        <f>IF('2017 Hourly Load - RC2016'!G20="",0,$P$19+$Q$19*(WLEF!G19))</f>
        <v>137.47657414911799</v>
      </c>
      <c r="H39" s="37">
        <f>IF('2017 Hourly Load - RC2016'!H20="",0,$P$19+$Q$19*(WLEF!H19))</f>
        <v>156.43933884953054</v>
      </c>
      <c r="I39" s="37">
        <f>IF('2017 Hourly Load - RC2016'!I20="",0,$P$19+$Q$19*(WLEF!I19))</f>
        <v>170.38359928054405</v>
      </c>
      <c r="J39" s="37">
        <f>IF('2017 Hourly Load - RC2016'!J20="",0,$P$19+$Q$19*(WLEF!J19))</f>
        <v>175.0073497148376</v>
      </c>
      <c r="K39" s="37">
        <f>IF('2017 Hourly Load - RC2016'!K20="",0,$P$19+$Q$19*(WLEF!K19))</f>
        <v>183.6102861278456</v>
      </c>
      <c r="L39" s="37">
        <f>IF('2017 Hourly Load - RC2016'!L20="",0,$P$19+$Q$19*(WLEF!L19))</f>
        <v>189.72803208969086</v>
      </c>
      <c r="M39" s="37">
        <f>IF('2017 Hourly Load - RC2016'!M20="",0,$P$19+$Q$19*(WLEF!M19))</f>
        <v>193.11429701487037</v>
      </c>
      <c r="N39" s="37">
        <f>IF('2017 Hourly Load - RC2016'!N20="",0,$P$19+$Q$19*(WLEF!N19))</f>
        <v>193.41983474283683</v>
      </c>
      <c r="O39" s="37">
        <f>IF('2017 Hourly Load - RC2016'!O20="",0,$P$19+$Q$19*(WLEF!O19))</f>
        <v>191.78920069727283</v>
      </c>
      <c r="P39" s="37">
        <f>IF('2017 Hourly Load - RC2016'!P20="",0,$P$19+$Q$19*(WLEF!P19))</f>
        <v>189.72803208969086</v>
      </c>
      <c r="Q39" s="37">
        <f>IF('2017 Hourly Load - RC2016'!Q20="",0,$P$19+$Q$19*(WLEF!Q19))</f>
        <v>189.00419130380672</v>
      </c>
      <c r="R39" s="37">
        <f>IF('2017 Hourly Load - RC2016'!R20="",0,$P$19+$Q$19*(WLEF!R19))</f>
        <v>190.29467781821708</v>
      </c>
      <c r="S39" s="37">
        <f>IF('2017 Hourly Load - RC2016'!S20="",0,$P$19+$Q$19*(WLEF!S19))</f>
        <v>200.7672532760858</v>
      </c>
      <c r="T39" s="37">
        <f>IF('2017 Hourly Load - RC2016'!T20="",0,$P$19+$Q$19*(WLEF!T19))</f>
        <v>217.43256030250359</v>
      </c>
      <c r="U39" s="37">
        <f>IF('2017 Hourly Load - RC2016'!U20="",0,$P$19+$Q$19*(WLEF!U19))</f>
        <v>214.1999507874653</v>
      </c>
      <c r="V39" s="37">
        <f>IF('2017 Hourly Load - RC2016'!V20="",0,$P$19+$Q$19*(WLEF!V19))</f>
        <v>204.02027986560904</v>
      </c>
      <c r="W39" s="37">
        <f>IF('2017 Hourly Load - RC2016'!W20="",0,$P$19+$Q$19*(WLEF!W19))</f>
        <v>188.68717895916035</v>
      </c>
      <c r="X39" s="37">
        <f>IF('2017 Hourly Load - RC2016'!X20="",0,$P$19+$Q$19*(WLEF!X19))</f>
        <v>171.66958151578547</v>
      </c>
      <c r="Y39" s="37">
        <f>IF('2017 Hourly Load - RC2016'!Y20="",0,$P$19+$Q$19*(WLEF!Y19))</f>
        <v>153.88951079376702</v>
      </c>
      <c r="Z39" s="25">
        <f t="shared" si="0"/>
        <v>4163.0950067846197</v>
      </c>
    </row>
    <row r="40" spans="1:26" x14ac:dyDescent="0.25">
      <c r="A40" s="36">
        <f>IF('2017 Hourly Load - RC2016'!A21="","",'2017 Hourly Load - RC2016'!A21)</f>
        <v>42745</v>
      </c>
      <c r="B40" s="37">
        <f>IF('2017 Hourly Load - RC2016'!B21="",0,$P$19+$Q$19*(WLEF!B20))</f>
        <v>139.78349727414502</v>
      </c>
      <c r="C40" s="37">
        <f>IF('2017 Hourly Load - RC2016'!C21="",0,$P$19+$Q$19*(WLEF!C20))</f>
        <v>131.66284850850093</v>
      </c>
      <c r="D40" s="37">
        <f>IF('2017 Hourly Load - RC2016'!D21="",0,$P$19+$Q$19*(WLEF!D20))</f>
        <v>127.27598713007252</v>
      </c>
      <c r="E40" s="37">
        <f>IF('2017 Hourly Load - RC2016'!E21="",0,$P$19+$Q$19*(WLEF!E20))</f>
        <v>125.67486297735134</v>
      </c>
      <c r="F40" s="37">
        <f>IF('2017 Hourly Load - RC2016'!F21="",0,$P$19+$Q$19*(WLEF!F20))</f>
        <v>126.6252462697565</v>
      </c>
      <c r="G40" s="37">
        <f>IF('2017 Hourly Load - RC2016'!G21="",0,$P$19+$Q$19*(WLEF!G20))</f>
        <v>133.50381953433867</v>
      </c>
      <c r="H40" s="37">
        <f>IF('2017 Hourly Load - RC2016'!H21="",0,$P$19+$Q$19*(WLEF!H20))</f>
        <v>150.81777181626637</v>
      </c>
      <c r="I40" s="37">
        <f>IF('2017 Hourly Load - RC2016'!I21="",0,$P$19+$Q$19*(WLEF!I20))</f>
        <v>163.78473223678327</v>
      </c>
      <c r="J40" s="37">
        <f>IF('2017 Hourly Load - RC2016'!J21="",0,$P$19+$Q$19*(WLEF!J20))</f>
        <v>174.33491189938903</v>
      </c>
      <c r="K40" s="37">
        <f>IF('2017 Hourly Load - RC2016'!K21="",0,$P$19+$Q$19*(WLEF!K20))</f>
        <v>187.94931396461391</v>
      </c>
      <c r="L40" s="37">
        <f>IF('2017 Hourly Load - RC2016'!L21="",0,$P$19+$Q$19*(WLEF!L20))</f>
        <v>199.39711271403971</v>
      </c>
      <c r="M40" s="37">
        <f>IF('2017 Hourly Load - RC2016'!M21="",0,$P$19+$Q$19*(WLEF!M20))</f>
        <v>206.99322978077504</v>
      </c>
      <c r="N40" s="37">
        <f>IF('2017 Hourly Load - RC2016'!N21="",0,$P$19+$Q$19*(WLEF!N20))</f>
        <v>211.31625910944837</v>
      </c>
      <c r="O40" s="37">
        <f>IF('2017 Hourly Load - RC2016'!O21="",0,$P$19+$Q$19*(WLEF!O20))</f>
        <v>214.61170117607429</v>
      </c>
      <c r="P40" s="37">
        <f>IF('2017 Hourly Load - RC2016'!P21="",0,$P$19+$Q$19*(WLEF!P20))</f>
        <v>214.72946181772437</v>
      </c>
      <c r="Q40" s="37">
        <f>IF('2017 Hourly Load - RC2016'!Q21="",0,$P$19+$Q$19*(WLEF!Q20))</f>
        <v>214.00410435148149</v>
      </c>
      <c r="R40" s="37">
        <f>IF('2017 Hourly Load - RC2016'!R21="",0,$P$19+$Q$19*(WLEF!R20))</f>
        <v>212.98804473181599</v>
      </c>
      <c r="S40" s="37">
        <f>IF('2017 Hourly Load - RC2016'!S21="",0,$P$19+$Q$19*(WLEF!S20))</f>
        <v>214.55284046749523</v>
      </c>
      <c r="T40" s="37">
        <f>IF('2017 Hourly Load - RC2016'!T21="",0,$P$19+$Q$19*(WLEF!T20))</f>
        <v>228.86847911549842</v>
      </c>
      <c r="U40" s="37">
        <f>IF('2017 Hourly Load - RC2016'!U21="",0,$P$19+$Q$19*(WLEF!U20))</f>
        <v>220.78452849405272</v>
      </c>
      <c r="V40" s="37">
        <f>IF('2017 Hourly Load - RC2016'!V21="",0,$P$19+$Q$19*(WLEF!V20))</f>
        <v>208.40690952898271</v>
      </c>
      <c r="W40" s="37">
        <f>IF('2017 Hourly Load - RC2016'!W21="",0,$P$19+$Q$19*(WLEF!W20))</f>
        <v>193.76181492942399</v>
      </c>
      <c r="X40" s="37">
        <f>IF('2017 Hourly Load - RC2016'!X21="",0,$P$19+$Q$19*(WLEF!X20))</f>
        <v>179.49659282851954</v>
      </c>
      <c r="Y40" s="37">
        <f>IF('2017 Hourly Load - RC2016'!Y21="",0,$P$19+$Q$19*(WLEF!Y20))</f>
        <v>164.37122846379839</v>
      </c>
      <c r="Z40" s="25">
        <f t="shared" si="0"/>
        <v>4345.695299120348</v>
      </c>
    </row>
    <row r="41" spans="1:26" x14ac:dyDescent="0.25">
      <c r="A41" s="36">
        <f>IF('2017 Hourly Load - RC2016'!A22="","",'2017 Hourly Load - RC2016'!A22)</f>
        <v>42746</v>
      </c>
      <c r="B41" s="37">
        <f>IF('2017 Hourly Load - RC2016'!B22="",0,$P$19+$Q$19*(WLEF!B21))</f>
        <v>148.31159916738153</v>
      </c>
      <c r="C41" s="37">
        <f>IF('2017 Hourly Load - RC2016'!C22="",0,$P$19+$Q$19*(WLEF!C21))</f>
        <v>139.13796382833669</v>
      </c>
      <c r="D41" s="37">
        <f>IF('2017 Hourly Load - RC2016'!D22="",0,$P$19+$Q$19*(WLEF!D21))</f>
        <v>133.32065205221619</v>
      </c>
      <c r="E41" s="37">
        <f>IF('2017 Hourly Load - RC2016'!E22="",0,$P$19+$Q$19*(WLEF!E21))</f>
        <v>130.6123643124163</v>
      </c>
      <c r="F41" s="37">
        <f>IF('2017 Hourly Load - RC2016'!F22="",0,$P$19+$Q$19*(WLEF!F21))</f>
        <v>130.05591913095822</v>
      </c>
      <c r="G41" s="37">
        <f>IF('2017 Hourly Load - RC2016'!G22="",0,$P$19+$Q$19*(WLEF!G21))</f>
        <v>132.68820215364082</v>
      </c>
      <c r="H41" s="37">
        <f>IF('2017 Hourly Load - RC2016'!H22="",0,$P$19+$Q$19*(WLEF!H21))</f>
        <v>138.84223803441546</v>
      </c>
      <c r="I41" s="37">
        <f>IF('2017 Hourly Load - RC2016'!I22="",0,$P$19+$Q$19*(WLEF!I21))</f>
        <v>147.13781713885416</v>
      </c>
      <c r="J41" s="37">
        <f>IF('2017 Hourly Load - RC2016'!J22="",0,$P$19+$Q$19*(WLEF!J21))</f>
        <v>167.74484857495219</v>
      </c>
      <c r="K41" s="37">
        <f>IF('2017 Hourly Load - RC2016'!K22="",0,$P$19+$Q$19*(WLEF!K21))</f>
        <v>192.77331051541481</v>
      </c>
      <c r="L41" s="37">
        <f>IF('2017 Hourly Load - RC2016'!L22="",0,$P$19+$Q$19*(WLEF!L21))</f>
        <v>212.0147688636506</v>
      </c>
      <c r="M41" s="37">
        <f>IF('2017 Hourly Load - RC2016'!M22="",0,$P$19+$Q$19*(WLEF!M21))</f>
        <v>224.74698086863634</v>
      </c>
      <c r="N41" s="37">
        <f>IF('2017 Hourly Load - RC2016'!N22="",0,$P$19+$Q$19*(WLEF!N21))</f>
        <v>234.5813781993333</v>
      </c>
      <c r="O41" s="37">
        <f>IF('2017 Hourly Load - RC2016'!O22="",0,$P$19+$Q$19*(WLEF!O21))</f>
        <v>240.70374611382363</v>
      </c>
      <c r="P41" s="37">
        <f>IF('2017 Hourly Load - RC2016'!P22="",0,$P$19+$Q$19*(WLEF!P21))</f>
        <v>243.22537757084808</v>
      </c>
      <c r="Q41" s="37">
        <f>IF('2017 Hourly Load - RC2016'!Q22="",0,$P$19+$Q$19*(WLEF!Q21))</f>
        <v>241.84355973224655</v>
      </c>
      <c r="R41" s="37">
        <f>IF('2017 Hourly Load - RC2016'!R22="",0,$P$19+$Q$19*(WLEF!R21))</f>
        <v>235.04480830896051</v>
      </c>
      <c r="S41" s="37">
        <f>IF('2017 Hourly Load - RC2016'!S22="",0,$P$19+$Q$19*(WLEF!S21))</f>
        <v>229.61285537572309</v>
      </c>
      <c r="T41" s="37">
        <f>IF('2017 Hourly Load - RC2016'!T22="",0,$P$19+$Q$19*(WLEF!T21))</f>
        <v>238.54294657008711</v>
      </c>
      <c r="U41" s="37">
        <f>IF('2017 Hourly Load - RC2016'!U22="",0,$P$19+$Q$19*(WLEF!U21))</f>
        <v>227.0568189545254</v>
      </c>
      <c r="V41" s="37">
        <f>IF('2017 Hourly Load - RC2016'!V22="",0,$P$19+$Q$19*(WLEF!V21))</f>
        <v>212.77361242402179</v>
      </c>
      <c r="W41" s="37">
        <f>IF('2017 Hourly Load - RC2016'!W22="",0,$P$19+$Q$19*(WLEF!W21))</f>
        <v>196.82671722323835</v>
      </c>
      <c r="X41" s="37">
        <f>IF('2017 Hourly Load - RC2016'!X22="",0,$P$19+$Q$19*(WLEF!X21))</f>
        <v>181.38987479914553</v>
      </c>
      <c r="Y41" s="37">
        <f>IF('2017 Hourly Load - RC2016'!Y22="",0,$P$19+$Q$19*(WLEF!Y21))</f>
        <v>165.41042399635054</v>
      </c>
      <c r="Z41" s="25">
        <f t="shared" si="0"/>
        <v>4544.3987839091769</v>
      </c>
    </row>
    <row r="42" spans="1:26" x14ac:dyDescent="0.25">
      <c r="A42" s="36">
        <f>IF('2017 Hourly Load - RC2016'!A23="","",'2017 Hourly Load - RC2016'!A23)</f>
        <v>42747</v>
      </c>
      <c r="B42" s="37">
        <f>IF('2017 Hourly Load - RC2016'!B23="",0,$P$19+$Q$19*(WLEF!B22))</f>
        <v>149.77605647329054</v>
      </c>
      <c r="C42" s="37">
        <f>IF('2017 Hourly Load - RC2016'!C23="",0,$P$19+$Q$19*(WLEF!C22))</f>
        <v>139.67996785930967</v>
      </c>
      <c r="D42" s="37">
        <f>IF('2017 Hourly Load - RC2016'!D23="",0,$P$19+$Q$19*(WLEF!D22))</f>
        <v>133.78531119592722</v>
      </c>
      <c r="E42" s="37">
        <f>IF('2017 Hourly Load - RC2016'!E23="",0,$P$19+$Q$19*(WLEF!E22))</f>
        <v>130.50556255801376</v>
      </c>
      <c r="F42" s="37">
        <f>IF('2017 Hourly Load - RC2016'!F23="",0,$P$19+$Q$19*(WLEF!F22))</f>
        <v>128.90599358376392</v>
      </c>
      <c r="G42" s="37">
        <f>IF('2017 Hourly Load - RC2016'!G23="",0,$P$19+$Q$19*(WLEF!G22))</f>
        <v>129.87900577617725</v>
      </c>
      <c r="H42" s="37">
        <f>IF('2017 Hourly Load - RC2016'!H23="",0,$P$19+$Q$19*(WLEF!H22))</f>
        <v>133.83434471649193</v>
      </c>
      <c r="I42" s="37">
        <f>IF('2017 Hourly Load - RC2016'!I23="",0,$P$19+$Q$19*(WLEF!I22))</f>
        <v>139.318347097904</v>
      </c>
      <c r="J42" s="37">
        <f>IF('2017 Hourly Load - RC2016'!J23="",0,$P$19+$Q$19*(WLEF!J22))</f>
        <v>153.87506819052294</v>
      </c>
      <c r="K42" s="37">
        <f>IF('2017 Hourly Load - RC2016'!K23="",0,$P$19+$Q$19*(WLEF!K22))</f>
        <v>170.54383859431169</v>
      </c>
      <c r="L42" s="37">
        <f>IF('2017 Hourly Load - RC2016'!L23="",0,$P$19+$Q$19*(WLEF!L22))</f>
        <v>183.42145433852113</v>
      </c>
      <c r="M42" s="37">
        <f>IF('2017 Hourly Load - RC2016'!M23="",0,$P$19+$Q$19*(WLEF!M22))</f>
        <v>191.18303992491627</v>
      </c>
      <c r="N42" s="37">
        <f>IF('2017 Hourly Load - RC2016'!N23="",0,$P$19+$Q$19*(WLEF!N22))</f>
        <v>198.25528193979477</v>
      </c>
      <c r="O42" s="37">
        <f>IF('2017 Hourly Load - RC2016'!O23="",0,$P$19+$Q$19*(WLEF!O22))</f>
        <v>202.83738032182146</v>
      </c>
      <c r="P42" s="37">
        <f>IF('2017 Hourly Load - RC2016'!P23="",0,$P$19+$Q$19*(WLEF!P22))</f>
        <v>204.13323768612304</v>
      </c>
      <c r="Q42" s="37">
        <f>IF('2017 Hourly Load - RC2016'!Q23="",0,$P$19+$Q$19*(WLEF!Q22))</f>
        <v>202.61271986453875</v>
      </c>
      <c r="R42" s="37">
        <f>IF('2017 Hourly Load - RC2016'!R23="",0,$P$19+$Q$19*(WLEF!R22))</f>
        <v>199.10191209248404</v>
      </c>
      <c r="S42" s="37">
        <f>IF('2017 Hourly Load - RC2016'!S23="",0,$P$19+$Q$19*(WLEF!S22))</f>
        <v>196.68069751421376</v>
      </c>
      <c r="T42" s="37">
        <f>IF('2017 Hourly Load - RC2016'!T23="",0,$P$19+$Q$19*(WLEF!T22))</f>
        <v>210.50371068206272</v>
      </c>
      <c r="U42" s="37">
        <f>IF('2017 Hourly Load - RC2016'!U23="",0,$P$19+$Q$19*(WLEF!U22))</f>
        <v>205.56856354289948</v>
      </c>
      <c r="V42" s="37">
        <f>IF('2017 Hourly Load - RC2016'!V23="",0,$P$19+$Q$19*(WLEF!V22))</f>
        <v>194.62810091090091</v>
      </c>
      <c r="W42" s="37">
        <f>IF('2017 Hourly Load - RC2016'!W23="",0,$P$19+$Q$19*(WLEF!W22))</f>
        <v>180.15379265519107</v>
      </c>
      <c r="X42" s="37">
        <f>IF('2017 Hourly Load - RC2016'!X23="",0,$P$19+$Q$19*(WLEF!X22))</f>
        <v>164.91327825667872</v>
      </c>
      <c r="Y42" s="37">
        <f>IF('2017 Hourly Load - RC2016'!Y23="",0,$P$19+$Q$19*(WLEF!Y22))</f>
        <v>148.81189448848806</v>
      </c>
      <c r="Z42" s="25">
        <f t="shared" si="0"/>
        <v>4092.9085602643463</v>
      </c>
    </row>
    <row r="43" spans="1:26" x14ac:dyDescent="0.25">
      <c r="A43" s="36">
        <f>IF('2017 Hourly Load - RC2016'!A24="","",'2017 Hourly Load - RC2016'!A24)</f>
        <v>42748</v>
      </c>
      <c r="B43" s="37">
        <f>IF('2017 Hourly Load - RC2016'!B24="",0,$P$19+$Q$19*(WLEF!B23))</f>
        <v>136.80628351141871</v>
      </c>
      <c r="C43" s="37">
        <f>IF('2017 Hourly Load - RC2016'!C24="",0,$P$19+$Q$19*(WLEF!C23))</f>
        <v>130.65986953055051</v>
      </c>
      <c r="D43" s="37">
        <f>IF('2017 Hourly Load - RC2016'!D24="",0,$P$19+$Q$19*(WLEF!D23))</f>
        <v>127.91990801343042</v>
      </c>
      <c r="E43" s="37">
        <f>IF('2017 Hourly Load - RC2016'!E24="",0,$P$19+$Q$19*(WLEF!E23))</f>
        <v>127.64338406112043</v>
      </c>
      <c r="F43" s="37">
        <f>IF('2017 Hourly Load - RC2016'!F24="",0,$P$19+$Q$19*(WLEF!F23))</f>
        <v>130.1740429623494</v>
      </c>
      <c r="G43" s="37">
        <f>IF('2017 Hourly Load - RC2016'!G24="",0,$P$19+$Q$19*(WLEF!G23))</f>
        <v>140.32855209894313</v>
      </c>
      <c r="H43" s="37">
        <f>IF('2017 Hourly Load - RC2016'!H24="",0,$P$19+$Q$19*(WLEF!H23))</f>
        <v>162.0530718800795</v>
      </c>
      <c r="I43" s="37">
        <f>IF('2017 Hourly Load - RC2016'!I24="",0,$P$19+$Q$19*(WLEF!I23))</f>
        <v>176.69083876342199</v>
      </c>
      <c r="J43" s="37">
        <f>IF('2017 Hourly Load - RC2016'!J24="",0,$P$19+$Q$19*(WLEF!J23))</f>
        <v>182.82179538890955</v>
      </c>
      <c r="K43" s="37">
        <f>IF('2017 Hourly Load - RC2016'!K24="",0,$P$19+$Q$19*(WLEF!K23))</f>
        <v>191.30770044526759</v>
      </c>
      <c r="L43" s="37">
        <f>IF('2017 Hourly Load - RC2016'!L24="",0,$P$19+$Q$19*(WLEF!L23))</f>
        <v>199.08347440208797</v>
      </c>
      <c r="M43" s="37">
        <f>IF('2017 Hourly Load - RC2016'!M24="",0,$P$19+$Q$19*(WLEF!M23))</f>
        <v>205.05768414635821</v>
      </c>
      <c r="N43" s="37">
        <f>IF('2017 Hourly Load - RC2016'!N24="",0,$P$19+$Q$19*(WLEF!N23))</f>
        <v>210.63895745698727</v>
      </c>
      <c r="O43" s="37">
        <f>IF('2017 Hourly Load - RC2016'!O24="",0,$P$19+$Q$19*(WLEF!O23))</f>
        <v>215.02409223138648</v>
      </c>
      <c r="P43" s="37">
        <f>IF('2017 Hourly Load - RC2016'!P24="",0,$P$19+$Q$19*(WLEF!P23))</f>
        <v>217.86917538716682</v>
      </c>
      <c r="Q43" s="37">
        <f>IF('2017 Hourly Load - RC2016'!Q24="",0,$P$19+$Q$19*(WLEF!Q23))</f>
        <v>219.92267996483241</v>
      </c>
      <c r="R43" s="37">
        <f>IF('2017 Hourly Load - RC2016'!R24="",0,$P$19+$Q$19*(WLEF!R23))</f>
        <v>218.72458964693413</v>
      </c>
      <c r="S43" s="37">
        <f>IF('2017 Hourly Load - RC2016'!S24="",0,$P$19+$Q$19*(WLEF!S23))</f>
        <v>221.14609986165362</v>
      </c>
      <c r="T43" s="37">
        <f>IF('2017 Hourly Load - RC2016'!T24="",0,$P$19+$Q$19*(WLEF!T23))</f>
        <v>238.92695434713335</v>
      </c>
      <c r="U43" s="37">
        <f>IF('2017 Hourly Load - RC2016'!U24="",0,$P$19+$Q$19*(WLEF!U23))</f>
        <v>234.89727700423344</v>
      </c>
      <c r="V43" s="37">
        <f>IF('2017 Hourly Load - RC2016'!V24="",0,$P$19+$Q$19*(WLEF!V23))</f>
        <v>219.4627938606987</v>
      </c>
      <c r="W43" s="37">
        <f>IF('2017 Hourly Load - RC2016'!W24="",0,$P$19+$Q$19*(WLEF!W23))</f>
        <v>199.41557510133811</v>
      </c>
      <c r="X43" s="37">
        <f>IF('2017 Hourly Load - RC2016'!X24="",0,$P$19+$Q$19*(WLEF!X23))</f>
        <v>179.27801725215897</v>
      </c>
      <c r="Y43" s="37">
        <f>IF('2017 Hourly Load - RC2016'!Y24="",0,$P$19+$Q$19*(WLEF!Y23))</f>
        <v>158.80954415504465</v>
      </c>
      <c r="Z43" s="25">
        <f t="shared" si="0"/>
        <v>4444.6623614735045</v>
      </c>
    </row>
    <row r="44" spans="1:26" x14ac:dyDescent="0.25">
      <c r="A44" s="36">
        <f>IF('2017 Hourly Load - RC2016'!A25="","",'2017 Hourly Load - RC2016'!A25)</f>
        <v>42749</v>
      </c>
      <c r="B44" s="37">
        <f>IF('2017 Hourly Load - RC2016'!B25="",0,$P$19+$Q$19*(WLEF!B24))</f>
        <v>143.02571896887093</v>
      </c>
      <c r="C44" s="37">
        <f>IF('2017 Hourly Load - RC2016'!C25="",0,$P$19+$Q$19*(WLEF!C24))</f>
        <v>134.30132246351008</v>
      </c>
      <c r="D44" s="37">
        <f>IF('2017 Hourly Load - RC2016'!D25="",0,$P$19+$Q$19*(WLEF!D24))</f>
        <v>129.92615071008828</v>
      </c>
      <c r="E44" s="37">
        <f>IF('2017 Hourly Load - RC2016'!E25="",0,$P$19+$Q$19*(WLEF!E24))</f>
        <v>127.75850068145542</v>
      </c>
      <c r="F44" s="37">
        <f>IF('2017 Hourly Load - RC2016'!F25="",0,$P$19+$Q$19*(WLEF!F24))</f>
        <v>128.61487884679551</v>
      </c>
      <c r="G44" s="37">
        <f>IF('2017 Hourly Load - RC2016'!G25="",0,$P$19+$Q$19*(WLEF!G24))</f>
        <v>136.35331907737066</v>
      </c>
      <c r="H44" s="37">
        <f>IF('2017 Hourly Load - RC2016'!H25="",0,$P$19+$Q$19*(WLEF!H24))</f>
        <v>155.1515784373168</v>
      </c>
      <c r="I44" s="37">
        <f>IF('2017 Hourly Load - RC2016'!I25="",0,$P$19+$Q$19*(WLEF!I24))</f>
        <v>167.66598918646997</v>
      </c>
      <c r="J44" s="37">
        <f>IF('2017 Hourly Load - RC2016'!J25="",0,$P$19+$Q$19*(WLEF!J24))</f>
        <v>178.40617010936649</v>
      </c>
      <c r="K44" s="37">
        <f>IF('2017 Hourly Load - RC2016'!K25="",0,$P$19+$Q$19*(WLEF!K24))</f>
        <v>194.08627992755748</v>
      </c>
      <c r="L44" s="37">
        <f>IF('2017 Hourly Load - RC2016'!L25="",0,$P$19+$Q$19*(WLEF!L24))</f>
        <v>208.02404943151822</v>
      </c>
      <c r="M44" s="37">
        <f>IF('2017 Hourly Load - RC2016'!M25="",0,$P$19+$Q$19*(WLEF!M24))</f>
        <v>216.50214736120188</v>
      </c>
      <c r="N44" s="37">
        <f>IF('2017 Hourly Load - RC2016'!N25="",0,$P$19+$Q$19*(WLEF!N24))</f>
        <v>220.94516876929458</v>
      </c>
      <c r="O44" s="37">
        <f>IF('2017 Hourly Load - RC2016'!O25="",0,$P$19+$Q$19*(WLEF!O24))</f>
        <v>221.16620096106379</v>
      </c>
      <c r="P44" s="37">
        <f>IF('2017 Hourly Load - RC2016'!P25="",0,$P$19+$Q$19*(WLEF!P24))</f>
        <v>219.26308308586971</v>
      </c>
      <c r="Q44" s="37">
        <f>IF('2017 Hourly Load - RC2016'!Q25="",0,$P$19+$Q$19*(WLEF!Q24))</f>
        <v>214.1999507874653</v>
      </c>
      <c r="R44" s="37">
        <f>IF('2017 Hourly Load - RC2016'!R25="",0,$P$19+$Q$19*(WLEF!R24))</f>
        <v>212.83207652940354</v>
      </c>
      <c r="S44" s="37">
        <f>IF('2017 Hourly Load - RC2016'!S25="",0,$P$19+$Q$19*(WLEF!S24))</f>
        <v>218.98373206461508</v>
      </c>
      <c r="T44" s="37">
        <f>IF('2017 Hourly Load - RC2016'!T25="",0,$P$19+$Q$19*(WLEF!T24))</f>
        <v>235.91034975146823</v>
      </c>
      <c r="U44" s="37">
        <f>IF('2017 Hourly Load - RC2016'!U25="",0,$P$19+$Q$19*(WLEF!U24))</f>
        <v>231.37788124756105</v>
      </c>
      <c r="V44" s="37">
        <f>IF('2017 Hourly Load - RC2016'!V25="",0,$P$19+$Q$19*(WLEF!V24))</f>
        <v>217.7301761358375</v>
      </c>
      <c r="W44" s="37">
        <f>IF('2017 Hourly Load - RC2016'!W25="",0,$P$19+$Q$19*(WLEF!W24))</f>
        <v>199.30482256893202</v>
      </c>
      <c r="X44" s="37">
        <f>IF('2017 Hourly Load - RC2016'!X25="",0,$P$19+$Q$19*(WLEF!X24))</f>
        <v>178.27238844185757</v>
      </c>
      <c r="Y44" s="37">
        <f>IF('2017 Hourly Load - RC2016'!Y25="",0,$P$19+$Q$19*(WLEF!Y24))</f>
        <v>157.90151677662453</v>
      </c>
      <c r="Z44" s="25">
        <f t="shared" si="0"/>
        <v>4447.7034523215152</v>
      </c>
    </row>
    <row r="45" spans="1:26" x14ac:dyDescent="0.25">
      <c r="A45" s="36">
        <f>IF('2017 Hourly Load - RC2016'!A26="","",'2017 Hourly Load - RC2016'!A26)</f>
        <v>42750</v>
      </c>
      <c r="B45" s="37">
        <f>IF('2017 Hourly Load - RC2016'!B26="",0,$P$19+$Q$19*(WLEF!B25))</f>
        <v>142.34901149482613</v>
      </c>
      <c r="C45" s="37">
        <f>IF('2017 Hourly Load - RC2016'!C26="",0,$P$19+$Q$19*(WLEF!C25))</f>
        <v>134.43689175092464</v>
      </c>
      <c r="D45" s="37">
        <f>IF('2017 Hourly Load - RC2016'!D26="",0,$P$19+$Q$19*(WLEF!D25))</f>
        <v>130.23315935650615</v>
      </c>
      <c r="E45" s="37">
        <f>IF('2017 Hourly Load - RC2016'!E26="",0,$P$19+$Q$19*(WLEF!E25))</f>
        <v>128.84769799842201</v>
      </c>
      <c r="F45" s="37">
        <f>IF('2017 Hourly Load - RC2016'!F26="",0,$P$19+$Q$19*(WLEF!F25))</f>
        <v>129.79655807305306</v>
      </c>
      <c r="G45" s="37">
        <f>IF('2017 Hourly Load - RC2016'!G26="",0,$P$19+$Q$19*(WLEF!G25))</f>
        <v>138.52166860944484</v>
      </c>
      <c r="H45" s="37">
        <f>IF('2017 Hourly Load - RC2016'!H26="",0,$P$19+$Q$19*(WLEF!H25))</f>
        <v>159.01870657969573</v>
      </c>
      <c r="I45" s="37">
        <f>IF('2017 Hourly Load - RC2016'!I26="",0,$P$19+$Q$19*(WLEF!I25))</f>
        <v>172.39703240769597</v>
      </c>
      <c r="J45" s="37">
        <f>IF('2017 Hourly Load - RC2016'!J26="",0,$P$19+$Q$19*(WLEF!J25))</f>
        <v>177.38843327947671</v>
      </c>
      <c r="K45" s="37">
        <f>IF('2017 Hourly Load - RC2016'!K26="",0,$P$19+$Q$19*(WLEF!K25))</f>
        <v>184.21228401938981</v>
      </c>
      <c r="L45" s="37">
        <f>IF('2017 Hourly Load - RC2016'!L26="",0,$P$19+$Q$19*(WLEF!L25))</f>
        <v>187.84411387696957</v>
      </c>
      <c r="M45" s="37">
        <f>IF('2017 Hourly Load - RC2016'!M26="",0,$P$19+$Q$19*(WLEF!M25))</f>
        <v>188.10721215731053</v>
      </c>
      <c r="N45" s="37">
        <f>IF('2017 Hourly Load - RC2016'!N26="",0,$P$19+$Q$19*(WLEF!N25))</f>
        <v>185.21379861630422</v>
      </c>
      <c r="O45" s="37">
        <f>IF('2017 Hourly Load - RC2016'!O26="",0,$P$19+$Q$19*(WLEF!O25))</f>
        <v>182.39455713698166</v>
      </c>
      <c r="P45" s="37">
        <f>IF('2017 Hourly Load - RC2016'!P26="",0,$P$19+$Q$19*(WLEF!P25))</f>
        <v>179.29482204147908</v>
      </c>
      <c r="Q45" s="37">
        <f>IF('2017 Hourly Load - RC2016'!Q26="",0,$P$19+$Q$19*(WLEF!Q25))</f>
        <v>177.83824014191578</v>
      </c>
      <c r="R45" s="37">
        <f>IF('2017 Hourly Load - RC2016'!R26="",0,$P$19+$Q$19*(WLEF!R25))</f>
        <v>179.36205572634913</v>
      </c>
      <c r="S45" s="37">
        <f>IF('2017 Hourly Load - RC2016'!S26="",0,$P$19+$Q$19*(WLEF!S25))</f>
        <v>190.45431496339404</v>
      </c>
      <c r="T45" s="37">
        <f>IF('2017 Hourly Load - RC2016'!T26="",0,$P$19+$Q$19*(WLEF!T25))</f>
        <v>205.85284304894066</v>
      </c>
      <c r="U45" s="37">
        <f>IF('2017 Hourly Load - RC2016'!U26="",0,$P$19+$Q$19*(WLEF!U25))</f>
        <v>202.29480898847291</v>
      </c>
      <c r="V45" s="37">
        <f>IF('2017 Hourly Load - RC2016'!V26="",0,$P$19+$Q$19*(WLEF!V25))</f>
        <v>193.00656041007426</v>
      </c>
      <c r="W45" s="37">
        <f>IF('2017 Hourly Load - RC2016'!W26="",0,$P$19+$Q$19*(WLEF!W25))</f>
        <v>179.24441203179566</v>
      </c>
      <c r="X45" s="37">
        <f>IF('2017 Hourly Load - RC2016'!X26="",0,$P$19+$Q$19*(WLEF!X25))</f>
        <v>163.00088960015358</v>
      </c>
      <c r="Y45" s="37">
        <f>IF('2017 Hourly Load - RC2016'!Y26="",0,$P$19+$Q$19*(WLEF!Y25))</f>
        <v>146.80829653952475</v>
      </c>
      <c r="Z45" s="25">
        <f t="shared" si="0"/>
        <v>4057.9183688491012</v>
      </c>
    </row>
    <row r="46" spans="1:26" x14ac:dyDescent="0.25">
      <c r="A46" s="36">
        <f>IF('2017 Hourly Load - RC2016'!A27="","",'2017 Hourly Load - RC2016'!A27)</f>
        <v>42751</v>
      </c>
      <c r="B46" s="37">
        <f>IF('2017 Hourly Load - RC2016'!B27="",0,$P$19+$Q$19*(WLEF!B26))</f>
        <v>135.93975564557419</v>
      </c>
      <c r="C46" s="37">
        <f>IF('2017 Hourly Load - RC2016'!C27="",0,$P$19+$Q$19*(WLEF!C26))</f>
        <v>130.55301547682527</v>
      </c>
      <c r="D46" s="37">
        <f>IF('2017 Hourly Load - RC2016'!D27="",0,$P$19+$Q$19*(WLEF!D26))</f>
        <v>129.01101716119408</v>
      </c>
      <c r="E46" s="37">
        <f>IF('2017 Hourly Load - RC2016'!E27="",0,$P$19+$Q$19*(WLEF!E26))</f>
        <v>129.58487656435781</v>
      </c>
      <c r="F46" s="37">
        <f>IF('2017 Hourly Load - RC2016'!F27="",0,$P$19+$Q$19*(WLEF!F26))</f>
        <v>133.01609929482757</v>
      </c>
      <c r="G46" s="37">
        <f>IF('2017 Hourly Load - RC2016'!G27="",0,$P$19+$Q$19*(WLEF!G26))</f>
        <v>145.3900435060973</v>
      </c>
      <c r="H46" s="37">
        <f>IF('2017 Hourly Load - RC2016'!H27="",0,$P$19+$Q$19*(WLEF!H26))</f>
        <v>172.00869250341802</v>
      </c>
      <c r="I46" s="37">
        <f>IF('2017 Hourly Load - RC2016'!I27="",0,$P$19+$Q$19*(WLEF!I26))</f>
        <v>191.69995408219546</v>
      </c>
      <c r="J46" s="37">
        <f>IF('2017 Hourly Load - RC2016'!J27="",0,$P$19+$Q$19*(WLEF!J26))</f>
        <v>195.24374529377675</v>
      </c>
      <c r="K46" s="37">
        <f>IF('2017 Hourly Load - RC2016'!K27="",0,$P$19+$Q$19*(WLEF!K26))</f>
        <v>196.53477078176286</v>
      </c>
      <c r="L46" s="37">
        <f>IF('2017 Hourly Load - RC2016'!L27="",0,$P$19+$Q$19*(WLEF!L26))</f>
        <v>196.49830362623976</v>
      </c>
      <c r="M46" s="37">
        <f>IF('2017 Hourly Load - RC2016'!M27="",0,$P$19+$Q$19*(WLEF!M26))</f>
        <v>193.09633728217358</v>
      </c>
      <c r="N46" s="37">
        <f>IF('2017 Hourly Load - RC2016'!N27="",0,$P$19+$Q$19*(WLEF!N26))</f>
        <v>187.98439228256711</v>
      </c>
      <c r="O46" s="37">
        <f>IF('2017 Hourly Load - RC2016'!O27="",0,$P$19+$Q$19*(WLEF!O26))</f>
        <v>182.70207715455496</v>
      </c>
      <c r="P46" s="37">
        <f>IF('2017 Hourly Load - RC2016'!P27="",0,$P$19+$Q$19*(WLEF!P26))</f>
        <v>178.20553247431823</v>
      </c>
      <c r="Q46" s="37">
        <f>IF('2017 Hourly Load - RC2016'!Q27="",0,$P$19+$Q$19*(WLEF!Q26))</f>
        <v>176.02884555854763</v>
      </c>
      <c r="R46" s="37">
        <f>IF('2017 Hourly Load - RC2016'!R27="",0,$P$19+$Q$19*(WLEF!R26))</f>
        <v>178.25567227083428</v>
      </c>
      <c r="S46" s="37">
        <f>IF('2017 Hourly Load - RC2016'!S27="",0,$P$19+$Q$19*(WLEF!S26))</f>
        <v>192.30754727489088</v>
      </c>
      <c r="T46" s="37">
        <f>IF('2017 Hourly Load - RC2016'!T27="",0,$P$19+$Q$19*(WLEF!T26))</f>
        <v>225.35840353396179</v>
      </c>
      <c r="U46" s="37">
        <f>IF('2017 Hourly Load - RC2016'!U27="",0,$P$19+$Q$19*(WLEF!U26))</f>
        <v>232.21211355524861</v>
      </c>
      <c r="V46" s="37">
        <f>IF('2017 Hourly Load - RC2016'!V27="",0,$P$19+$Q$19*(WLEF!V26))</f>
        <v>230.62905954490549</v>
      </c>
      <c r="W46" s="37">
        <f>IF('2017 Hourly Load - RC2016'!W27="",0,$P$19+$Q$19*(WLEF!W26))</f>
        <v>221.16620096106379</v>
      </c>
      <c r="X46" s="37">
        <f>IF('2017 Hourly Load - RC2016'!X27="",0,$P$19+$Q$19*(WLEF!X26))</f>
        <v>206.5554633846325</v>
      </c>
      <c r="Y46" s="37">
        <f>IF('2017 Hourly Load - RC2016'!Y27="",0,$P$19+$Q$19*(WLEF!Y26))</f>
        <v>191.23645714565592</v>
      </c>
      <c r="Z46" s="25">
        <f t="shared" si="0"/>
        <v>4351.2183763596231</v>
      </c>
    </row>
    <row r="47" spans="1:26" x14ac:dyDescent="0.25">
      <c r="A47" s="36">
        <f>IF('2017 Hourly Load - RC2016'!A28="","",'2017 Hourly Load - RC2016'!A28)</f>
        <v>42752</v>
      </c>
      <c r="B47" s="37">
        <f>IF('2017 Hourly Load - RC2016'!B28="",0,$P$19+$Q$19*(WLEF!B27))</f>
        <v>181.01654189496929</v>
      </c>
      <c r="C47" s="37">
        <f>IF('2017 Hourly Load - RC2016'!C28="",0,$P$19+$Q$19*(WLEF!C27))</f>
        <v>177.12238081378177</v>
      </c>
      <c r="D47" s="37">
        <f>IF('2017 Hourly Load - RC2016'!D28="",0,$P$19+$Q$19*(WLEF!D27))</f>
        <v>177.68818684762664</v>
      </c>
      <c r="E47" s="37">
        <f>IF('2017 Hourly Load - RC2016'!E28="",0,$P$19+$Q$19*(WLEF!E27))</f>
        <v>181.01654189496929</v>
      </c>
      <c r="F47" s="37">
        <f>IF('2017 Hourly Load - RC2016'!F28="",0,$P$19+$Q$19*(WLEF!F27))</f>
        <v>188.63438933029335</v>
      </c>
      <c r="G47" s="37">
        <f>IF('2017 Hourly Load - RC2016'!G28="",0,$P$19+$Q$19*(WLEF!G27))</f>
        <v>209.21280722582958</v>
      </c>
      <c r="H47" s="37">
        <f>IF('2017 Hourly Load - RC2016'!H28="",0,$P$19+$Q$19*(WLEF!H27))</f>
        <v>250.04695256384349</v>
      </c>
      <c r="I47" s="37">
        <f>IF('2017 Hourly Load - RC2016'!I28="",0,$P$19+$Q$19*(WLEF!I27))</f>
        <v>277.48257073407837</v>
      </c>
      <c r="J47" s="37">
        <f>IF('2017 Hourly Load - RC2016'!J28="",0,$P$19+$Q$19*(WLEF!J27))</f>
        <v>273.45302413948536</v>
      </c>
      <c r="K47" s="37">
        <f>IF('2017 Hourly Load - RC2016'!K28="",0,$P$19+$Q$19*(WLEF!K27))</f>
        <v>254.00210337187229</v>
      </c>
      <c r="L47" s="37">
        <f>IF('2017 Hourly Load - RC2016'!L28="",0,$P$19+$Q$19*(WLEF!L27))</f>
        <v>233.78256415519655</v>
      </c>
      <c r="M47" s="37">
        <f>IF('2017 Hourly Load - RC2016'!M28="",0,$P$19+$Q$19*(WLEF!M27))</f>
        <v>214.35673253489779</v>
      </c>
      <c r="N47" s="37">
        <f>IF('2017 Hourly Load - RC2016'!N28="",0,$P$19+$Q$19*(WLEF!N27))</f>
        <v>199.23101660250725</v>
      </c>
      <c r="O47" s="37">
        <f>IF('2017 Hourly Load - RC2016'!O28="",0,$P$19+$Q$19*(WLEF!O27))</f>
        <v>187.66889661827949</v>
      </c>
      <c r="P47" s="37">
        <f>IF('2017 Hourly Load - RC2016'!P28="",0,$P$19+$Q$19*(WLEF!P27))</f>
        <v>179.93448053003559</v>
      </c>
      <c r="Q47" s="37">
        <f>IF('2017 Hourly Load - RC2016'!Q28="",0,$P$19+$Q$19*(WLEF!Q27))</f>
        <v>175.79769707973011</v>
      </c>
      <c r="R47" s="37">
        <f>IF('2017 Hourly Load - RC2016'!R28="",0,$P$19+$Q$19*(WLEF!R27))</f>
        <v>176.54168763244974</v>
      </c>
      <c r="S47" s="37">
        <f>IF('2017 Hourly Load - RC2016'!S28="",0,$P$19+$Q$19*(WLEF!S27))</f>
        <v>188.52884929705132</v>
      </c>
      <c r="T47" s="37">
        <f>IF('2017 Hourly Load - RC2016'!T28="",0,$P$19+$Q$19*(WLEF!T27))</f>
        <v>209.30891812701347</v>
      </c>
      <c r="U47" s="37">
        <f>IF('2017 Hourly Load - RC2016'!U28="",0,$P$19+$Q$19*(WLEF!U27))</f>
        <v>207.73728570764806</v>
      </c>
      <c r="V47" s="37">
        <f>IF('2017 Hourly Load - RC2016'!V28="",0,$P$19+$Q$19*(WLEF!V27))</f>
        <v>202.70630296512468</v>
      </c>
      <c r="W47" s="37">
        <f>IF('2017 Hourly Load - RC2016'!W28="",0,$P$19+$Q$19*(WLEF!W27))</f>
        <v>193.06042217505697</v>
      </c>
      <c r="X47" s="37">
        <f>IF('2017 Hourly Load - RC2016'!X28="",0,$P$19+$Q$19*(WLEF!X27))</f>
        <v>182.42870278367971</v>
      </c>
      <c r="Y47" s="37">
        <f>IF('2017 Hourly Load - RC2016'!Y28="",0,$P$19+$Q$19*(WLEF!Y27))</f>
        <v>170.27151820006509</v>
      </c>
      <c r="Z47" s="25">
        <f t="shared" si="0"/>
        <v>4891.0305732254847</v>
      </c>
    </row>
    <row r="48" spans="1:26" x14ac:dyDescent="0.25">
      <c r="A48" s="36">
        <f>IF('2017 Hourly Load - RC2016'!A29="","",'2017 Hourly Load - RC2016'!A29)</f>
        <v>42753</v>
      </c>
      <c r="B48" s="37">
        <f>IF('2017 Hourly Load - RC2016'!B29="",0,$P$19+$Q$19*(WLEF!B28))</f>
        <v>159.33298410559169</v>
      </c>
      <c r="C48" s="37">
        <f>IF('2017 Hourly Load - RC2016'!C29="",0,$P$19+$Q$19*(WLEF!C28))</f>
        <v>154.70061517874217</v>
      </c>
      <c r="D48" s="37">
        <f>IF('2017 Hourly Load - RC2016'!D29="",0,$P$19+$Q$19*(WLEF!D28))</f>
        <v>153.35610201120662</v>
      </c>
      <c r="E48" s="37">
        <f>IF('2017 Hourly Load - RC2016'!E29="",0,$P$19+$Q$19*(WLEF!E28))</f>
        <v>153.93284732005301</v>
      </c>
      <c r="F48" s="37">
        <f>IF('2017 Hourly Load - RC2016'!F29="",0,$P$19+$Q$19*(WLEF!F28))</f>
        <v>157.11696374086134</v>
      </c>
      <c r="G48" s="37">
        <f>IF('2017 Hourly Load - RC2016'!G29="",0,$P$19+$Q$19*(WLEF!G28))</f>
        <v>164.64977465658671</v>
      </c>
      <c r="H48" s="37">
        <f>IF('2017 Hourly Load - RC2016'!H29="",0,$P$19+$Q$19*(WLEF!H28))</f>
        <v>178.20553247431823</v>
      </c>
      <c r="I48" s="37">
        <f>IF('2017 Hourly Load - RC2016'!I29="",0,$P$19+$Q$19*(WLEF!I28))</f>
        <v>197.00937260782592</v>
      </c>
      <c r="J48" s="37">
        <f>IF('2017 Hourly Load - RC2016'!J29="",0,$P$19+$Q$19*(WLEF!J28))</f>
        <v>210.60030825749971</v>
      </c>
      <c r="K48" s="37">
        <f>IF('2017 Hourly Load - RC2016'!K29="",0,$P$19+$Q$19*(WLEF!K28))</f>
        <v>212.15080884496967</v>
      </c>
      <c r="L48" s="37">
        <f>IF('2017 Hourly Load - RC2016'!L29="",0,$P$19+$Q$19*(WLEF!L28))</f>
        <v>207.31729018553693</v>
      </c>
      <c r="M48" s="37">
        <f>IF('2017 Hourly Load - RC2016'!M29="",0,$P$19+$Q$19*(WLEF!M28))</f>
        <v>197.68646070471939</v>
      </c>
      <c r="N48" s="37">
        <f>IF('2017 Hourly Load - RC2016'!N29="",0,$P$19+$Q$19*(WLEF!N28))</f>
        <v>187.966852397211</v>
      </c>
      <c r="O48" s="37">
        <f>IF('2017 Hourly Load - RC2016'!O29="",0,$P$19+$Q$19*(WLEF!O28))</f>
        <v>179.59755667102385</v>
      </c>
      <c r="P48" s="37">
        <f>IF('2017 Hourly Load - RC2016'!P29="",0,$P$19+$Q$19*(WLEF!P28))</f>
        <v>172.46183707957766</v>
      </c>
      <c r="Q48" s="37">
        <f>IF('2017 Hourly Load - RC2016'!Q29="",0,$P$19+$Q$19*(WLEF!Q28))</f>
        <v>168.69399411671972</v>
      </c>
      <c r="R48" s="37">
        <f>IF('2017 Hourly Load - RC2016'!R29="",0,$P$19+$Q$19*(WLEF!R28))</f>
        <v>168.74158867953025</v>
      </c>
      <c r="S48" s="37">
        <f>IF('2017 Hourly Load - RC2016'!S29="",0,$P$19+$Q$19*(WLEF!S28))</f>
        <v>178.87513813616582</v>
      </c>
      <c r="T48" s="37">
        <f>IF('2017 Hourly Load - RC2016'!T29="",0,$P$19+$Q$19*(WLEF!T28))</f>
        <v>203.17476325266591</v>
      </c>
      <c r="U48" s="37">
        <f>IF('2017 Hourly Load - RC2016'!U29="",0,$P$19+$Q$19*(WLEF!U28))</f>
        <v>207.71817974812842</v>
      </c>
      <c r="V48" s="37">
        <f>IF('2017 Hourly Load - RC2016'!V29="",0,$P$19+$Q$19*(WLEF!V28))</f>
        <v>207.69907524136778</v>
      </c>
      <c r="W48" s="37">
        <f>IF('2017 Hourly Load - RC2016'!W29="",0,$P$19+$Q$19*(WLEF!W28))</f>
        <v>205.64433945047989</v>
      </c>
      <c r="X48" s="37">
        <f>IF('2017 Hourly Load - RC2016'!X29="",0,$P$19+$Q$19*(WLEF!X28))</f>
        <v>200.28494601647589</v>
      </c>
      <c r="Y48" s="37">
        <f>IF('2017 Hourly Load - RC2016'!Y29="",0,$P$19+$Q$19*(WLEF!Y28))</f>
        <v>192.82711562279792</v>
      </c>
      <c r="Z48" s="25">
        <f t="shared" si="0"/>
        <v>4419.7444465000553</v>
      </c>
    </row>
    <row r="49" spans="1:26" x14ac:dyDescent="0.25">
      <c r="A49" s="36">
        <f>IF('2017 Hourly Load - RC2016'!A30="","",'2017 Hourly Load - RC2016'!A30)</f>
        <v>42754</v>
      </c>
      <c r="B49" s="37">
        <f>IF('2017 Hourly Load - RC2016'!B30="",0,$P$19+$Q$19*(WLEF!B29))</f>
        <v>187.63387059964904</v>
      </c>
      <c r="C49" s="37">
        <f>IF('2017 Hourly Load - RC2016'!C30="",0,$P$19+$Q$19*(WLEF!C29))</f>
        <v>185.88997873884495</v>
      </c>
      <c r="D49" s="37">
        <f>IF('2017 Hourly Load - RC2016'!D30="",0,$P$19+$Q$19*(WLEF!D29))</f>
        <v>187.23148905360119</v>
      </c>
      <c r="E49" s="37">
        <f>IF('2017 Hourly Load - RC2016'!E30="",0,$P$19+$Q$19*(WLEF!E29))</f>
        <v>191.27207588994384</v>
      </c>
      <c r="F49" s="37">
        <f>IF('2017 Hourly Load - RC2016'!F30="",0,$P$19+$Q$19*(WLEF!F29))</f>
        <v>197.92482866921023</v>
      </c>
      <c r="G49" s="37">
        <f>IF('2017 Hourly Load - RC2016'!G30="",0,$P$19+$Q$19*(WLEF!G29))</f>
        <v>209.09752208545473</v>
      </c>
      <c r="H49" s="37">
        <f>IF('2017 Hourly Load - RC2016'!H30="",0,$P$19+$Q$19*(WLEF!H29))</f>
        <v>227.42647056748598</v>
      </c>
      <c r="I49" s="37">
        <f>IF('2017 Hourly Load - RC2016'!I30="",0,$P$19+$Q$19*(WLEF!I29))</f>
        <v>251.17546517028279</v>
      </c>
      <c r="J49" s="37">
        <f>IF('2017 Hourly Load - RC2016'!J30="",0,$P$19+$Q$19*(WLEF!J29))</f>
        <v>265.54297167159018</v>
      </c>
      <c r="K49" s="37">
        <f>IF('2017 Hourly Load - RC2016'!K30="",0,$P$19+$Q$19*(WLEF!K29))</f>
        <v>254.29276630080278</v>
      </c>
      <c r="L49" s="37">
        <f>IF('2017 Hourly Load - RC2016'!L30="",0,$P$19+$Q$19*(WLEF!L29))</f>
        <v>230.96163674909587</v>
      </c>
      <c r="M49" s="37">
        <f>IF('2017 Hourly Load - RC2016'!M30="",0,$P$19+$Q$19*(WLEF!M29))</f>
        <v>209.84781034828484</v>
      </c>
      <c r="N49" s="37">
        <f>IF('2017 Hourly Load - RC2016'!N30="",0,$P$19+$Q$19*(WLEF!N29))</f>
        <v>194.14040318915374</v>
      </c>
      <c r="O49" s="37">
        <f>IF('2017 Hourly Load - RC2016'!O30="",0,$P$19+$Q$19*(WLEF!O29))</f>
        <v>183.23279833303133</v>
      </c>
      <c r="P49" s="37">
        <f>IF('2017 Hourly Load - RC2016'!P30="",0,$P$19+$Q$19*(WLEF!P29))</f>
        <v>174.8595322165946</v>
      </c>
      <c r="Q49" s="37">
        <f>IF('2017 Hourly Load - RC2016'!Q30="",0,$P$19+$Q$19*(WLEF!Q29))</f>
        <v>168.37703116587815</v>
      </c>
      <c r="R49" s="37">
        <f>IF('2017 Hourly Load - RC2016'!R30="",0,$P$19+$Q$19*(WLEF!R29))</f>
        <v>166.4874566361292</v>
      </c>
      <c r="S49" s="37">
        <f>IF('2017 Hourly Load - RC2016'!S30="",0,$P$19+$Q$19*(WLEF!S29))</f>
        <v>172.00869250341802</v>
      </c>
      <c r="T49" s="37">
        <f>IF('2017 Hourly Load - RC2016'!T30="",0,$P$19+$Q$19*(WLEF!T29))</f>
        <v>192.48657076206757</v>
      </c>
      <c r="U49" s="37">
        <f>IF('2017 Hourly Load - RC2016'!U30="",0,$P$19+$Q$19*(WLEF!U29))</f>
        <v>191.12963577900734</v>
      </c>
      <c r="V49" s="37">
        <f>IF('2017 Hourly Load - RC2016'!V30="",0,$P$19+$Q$19*(WLEF!V29))</f>
        <v>186.01157829605833</v>
      </c>
      <c r="W49" s="37">
        <f>IF('2017 Hourly Load - RC2016'!W30="",0,$P$19+$Q$19*(WLEF!W29))</f>
        <v>176.01232550998455</v>
      </c>
      <c r="X49" s="37">
        <f>IF('2017 Hourly Load - RC2016'!X30="",0,$P$19+$Q$19*(WLEF!X29))</f>
        <v>166.3465818729768</v>
      </c>
      <c r="Y49" s="37">
        <f>IF('2017 Hourly Load - RC2016'!Y30="",0,$P$19+$Q$19*(WLEF!Y29))</f>
        <v>153.62976620749527</v>
      </c>
      <c r="Z49" s="25">
        <f t="shared" si="0"/>
        <v>4723.0192583160406</v>
      </c>
    </row>
    <row r="50" spans="1:26" x14ac:dyDescent="0.25">
      <c r="A50" s="36">
        <f>IF('2017 Hourly Load - RC2016'!A31="","",'2017 Hourly Load - RC2016'!A31)</f>
        <v>42755</v>
      </c>
      <c r="B50" s="37">
        <f>IF('2017 Hourly Load - RC2016'!B31="",0,$P$19+$Q$19*(WLEF!B30))</f>
        <v>144.98385209966543</v>
      </c>
      <c r="C50" s="37">
        <f>IF('2017 Hourly Load - RC2016'!C31="",0,$P$19+$Q$19*(WLEF!C30))</f>
        <v>141.08545985799427</v>
      </c>
      <c r="D50" s="37">
        <f>IF('2017 Hourly Load - RC2016'!D31="",0,$P$19+$Q$19*(WLEF!D30))</f>
        <v>140.21153890178016</v>
      </c>
      <c r="E50" s="37">
        <f>IF('2017 Hourly Load - RC2016'!E31="",0,$P$19+$Q$19*(WLEF!E30))</f>
        <v>141.32135595310726</v>
      </c>
      <c r="F50" s="37">
        <f>IF('2017 Hourly Load - RC2016'!F31="",0,$P$19+$Q$19*(WLEF!F30))</f>
        <v>146.06993470141248</v>
      </c>
      <c r="G50" s="37">
        <f>IF('2017 Hourly Load - RC2016'!G31="",0,$P$19+$Q$19*(WLEF!G30))</f>
        <v>156.04303419423056</v>
      </c>
      <c r="H50" s="37">
        <f>IF('2017 Hourly Load - RC2016'!H31="",0,$P$19+$Q$19*(WLEF!H30))</f>
        <v>173.97509837013504</v>
      </c>
      <c r="I50" s="37">
        <f>IF('2017 Hourly Load - RC2016'!I31="",0,$P$19+$Q$19*(WLEF!I30))</f>
        <v>192.64781611141802</v>
      </c>
      <c r="J50" s="37">
        <f>IF('2017 Hourly Load - RC2016'!J31="",0,$P$19+$Q$19*(WLEF!J30))</f>
        <v>199.85910822418964</v>
      </c>
      <c r="K50" s="37">
        <f>IF('2017 Hourly Load - RC2016'!K31="",0,$P$19+$Q$19*(WLEF!K30))</f>
        <v>196.58948241073972</v>
      </c>
      <c r="L50" s="37">
        <f>IF('2017 Hourly Load - RC2016'!L31="",0,$P$19+$Q$19*(WLEF!L30))</f>
        <v>192.21809000976367</v>
      </c>
      <c r="M50" s="37">
        <f>IF('2017 Hourly Load - RC2016'!M31="",0,$P$19+$Q$19*(WLEF!M30))</f>
        <v>188.08966210264168</v>
      </c>
      <c r="N50" s="37">
        <f>IF('2017 Hourly Load - RC2016'!N31="",0,$P$19+$Q$19*(WLEF!N30))</f>
        <v>183.31852927141495</v>
      </c>
      <c r="O50" s="37">
        <f>IF('2017 Hourly Load - RC2016'!O31="",0,$P$19+$Q$19*(WLEF!O30))</f>
        <v>179.71541392114506</v>
      </c>
      <c r="P50" s="37">
        <f>IF('2017 Hourly Load - RC2016'!P31="",0,$P$19+$Q$19*(WLEF!P30))</f>
        <v>177.00609980713688</v>
      </c>
      <c r="Q50" s="37">
        <f>IF('2017 Hourly Load - RC2016'!Q31="",0,$P$19+$Q$19*(WLEF!Q30))</f>
        <v>175.51739958601024</v>
      </c>
      <c r="R50" s="37">
        <f>IF('2017 Hourly Load - RC2016'!R31="",0,$P$19+$Q$19*(WLEF!R30))</f>
        <v>175.78119736979252</v>
      </c>
      <c r="S50" s="37">
        <f>IF('2017 Hourly Load - RC2016'!S31="",0,$P$19+$Q$19*(WLEF!S30))</f>
        <v>182.20685995240831</v>
      </c>
      <c r="T50" s="37">
        <f>IF('2017 Hourly Load - RC2016'!T31="",0,$P$19+$Q$19*(WLEF!T30))</f>
        <v>201.43668460685768</v>
      </c>
      <c r="U50" s="37">
        <f>IF('2017 Hourly Load - RC2016'!U31="",0,$P$19+$Q$19*(WLEF!U30))</f>
        <v>199.84061097067604</v>
      </c>
      <c r="V50" s="37">
        <f>IF('2017 Hourly Load - RC2016'!V31="",0,$P$19+$Q$19*(WLEF!V30))</f>
        <v>189.6219516301141</v>
      </c>
      <c r="W50" s="37">
        <f>IF('2017 Hourly Load - RC2016'!W31="",0,$P$19+$Q$19*(WLEF!W30))</f>
        <v>175.48445101269883</v>
      </c>
      <c r="X50" s="37">
        <f>IF('2017 Hourly Load - RC2016'!X31="",0,$P$19+$Q$19*(WLEF!X30))</f>
        <v>159.43788565126886</v>
      </c>
      <c r="Y50" s="37">
        <f>IF('2017 Hourly Load - RC2016'!Y31="",0,$P$19+$Q$19*(WLEF!Y30))</f>
        <v>143.90706715529024</v>
      </c>
      <c r="Z50" s="25">
        <f t="shared" si="0"/>
        <v>4156.368583871892</v>
      </c>
    </row>
    <row r="51" spans="1:26" x14ac:dyDescent="0.25">
      <c r="A51" s="36">
        <f>IF('2017 Hourly Load - RC2016'!A32="","",'2017 Hourly Load - RC2016'!A32)</f>
        <v>42756</v>
      </c>
      <c r="B51" s="37">
        <f>IF('2017 Hourly Load - RC2016'!B32="",0,$P$19+$Q$19*(WLEF!B31))</f>
        <v>133.35725939897929</v>
      </c>
      <c r="C51" s="37">
        <f>IF('2017 Hourly Load - RC2016'!C32="",0,$P$19+$Q$19*(WLEF!C31))</f>
        <v>128.22041992175971</v>
      </c>
      <c r="D51" s="37">
        <f>IF('2017 Hourly Load - RC2016'!D32="",0,$P$19+$Q$19*(WLEF!D31))</f>
        <v>126.18272208800573</v>
      </c>
      <c r="E51" s="37">
        <f>IF('2017 Hourly Load - RC2016'!E32="",0,$P$19+$Q$19*(WLEF!E31))</f>
        <v>126.17140436929398</v>
      </c>
      <c r="F51" s="37">
        <f>IF('2017 Hourly Load - RC2016'!F32="",0,$P$19+$Q$19*(WLEF!F31))</f>
        <v>128.48707600880434</v>
      </c>
      <c r="G51" s="37">
        <f>IF('2017 Hourly Load - RC2016'!G32="",0,$P$19+$Q$19*(WLEF!G31))</f>
        <v>138.43207187945711</v>
      </c>
      <c r="H51" s="37">
        <f>IF('2017 Hourly Load - RC2016'!H32="",0,$P$19+$Q$19*(WLEF!H31))</f>
        <v>160.40028616582711</v>
      </c>
      <c r="I51" s="37">
        <f>IF('2017 Hourly Load - RC2016'!I32="",0,$P$19+$Q$19*(WLEF!I31))</f>
        <v>174.92521435489073</v>
      </c>
      <c r="J51" s="37">
        <f>IF('2017 Hourly Load - RC2016'!J32="",0,$P$19+$Q$19*(WLEF!J31))</f>
        <v>178.22224428706463</v>
      </c>
      <c r="K51" s="37">
        <f>IF('2017 Hourly Load - RC2016'!K32="",0,$P$19+$Q$19*(WLEF!K31))</f>
        <v>179.24441203179566</v>
      </c>
      <c r="L51" s="37">
        <f>IF('2017 Hourly Load - RC2016'!L32="",0,$P$19+$Q$19*(WLEF!L31))</f>
        <v>180.28887599473205</v>
      </c>
      <c r="M51" s="37">
        <f>IF('2017 Hourly Load - RC2016'!M32="",0,$P$19+$Q$19*(WLEF!M31))</f>
        <v>180.25509644329301</v>
      </c>
      <c r="N51" s="37">
        <f>IF('2017 Hourly Load - RC2016'!N32="",0,$P$19+$Q$19*(WLEF!N31))</f>
        <v>179.85019508682149</v>
      </c>
      <c r="O51" s="37">
        <f>IF('2017 Hourly Load - RC2016'!O32="",0,$P$19+$Q$19*(WLEF!O31))</f>
        <v>178.05519153375417</v>
      </c>
      <c r="P51" s="37">
        <f>IF('2017 Hourly Load - RC2016'!P32="",0,$P$19+$Q$19*(WLEF!P31))</f>
        <v>176.49199673845368</v>
      </c>
      <c r="Q51" s="37">
        <f>IF('2017 Hourly Load - RC2016'!Q32="",0,$P$19+$Q$19*(WLEF!Q31))</f>
        <v>174.90879164117825</v>
      </c>
      <c r="R51" s="37">
        <f>IF('2017 Hourly Load - RC2016'!R32="",0,$P$19+$Q$19*(WLEF!R31))</f>
        <v>175.51739958601024</v>
      </c>
      <c r="S51" s="37">
        <f>IF('2017 Hourly Load - RC2016'!S32="",0,$P$19+$Q$19*(WLEF!S31))</f>
        <v>183.95406700916908</v>
      </c>
      <c r="T51" s="37">
        <f>IF('2017 Hourly Load - RC2016'!T32="",0,$P$19+$Q$19*(WLEF!T31))</f>
        <v>201.62297188885611</v>
      </c>
      <c r="U51" s="37">
        <f>IF('2017 Hourly Load - RC2016'!U32="",0,$P$19+$Q$19*(WLEF!U31))</f>
        <v>200.95301756485708</v>
      </c>
      <c r="V51" s="37">
        <f>IF('2017 Hourly Load - RC2016'!V32="",0,$P$19+$Q$19*(WLEF!V31))</f>
        <v>191.27207588994384</v>
      </c>
      <c r="W51" s="37">
        <f>IF('2017 Hourly Load - RC2016'!W32="",0,$P$19+$Q$19*(WLEF!W31))</f>
        <v>176.64110864493389</v>
      </c>
      <c r="X51" s="37">
        <f>IF('2017 Hourly Load - RC2016'!X32="",0,$P$19+$Q$19*(WLEF!X31))</f>
        <v>160.67203344666231</v>
      </c>
      <c r="Y51" s="37">
        <f>IF('2017 Hourly Load - RC2016'!Y32="",0,$P$19+$Q$19*(WLEF!Y31))</f>
        <v>145.86558599358978</v>
      </c>
      <c r="Z51" s="25">
        <f t="shared" si="0"/>
        <v>3979.9915179681329</v>
      </c>
    </row>
    <row r="52" spans="1:26" x14ac:dyDescent="0.25">
      <c r="A52" s="36">
        <f>IF('2017 Hourly Load - RC2016'!A33="","",'2017 Hourly Load - RC2016'!A33)</f>
        <v>42757</v>
      </c>
      <c r="B52" s="37">
        <f>IF('2017 Hourly Load - RC2016'!B33="",0,$P$19+$Q$19*(WLEF!B32))</f>
        <v>135.26642801525995</v>
      </c>
      <c r="C52" s="37">
        <f>IF('2017 Hourly Load - RC2016'!C33="",0,$P$19+$Q$19*(WLEF!C32))</f>
        <v>131.53092274056897</v>
      </c>
      <c r="D52" s="37">
        <f>IF('2017 Hourly Load - RC2016'!D33="",0,$P$19+$Q$19*(WLEF!D32))</f>
        <v>130.93347561648059</v>
      </c>
      <c r="E52" s="37">
        <f>IF('2017 Hourly Load - RC2016'!E33="",0,$P$19+$Q$19*(WLEF!E32))</f>
        <v>132.80952205475356</v>
      </c>
      <c r="F52" s="37">
        <f>IF('2017 Hourly Load - RC2016'!F33="",0,$P$19+$Q$19*(WLEF!F32))</f>
        <v>138.59852246417682</v>
      </c>
      <c r="G52" s="37">
        <f>IF('2017 Hourly Load - RC2016'!G33="",0,$P$19+$Q$19*(WLEF!G32))</f>
        <v>154.20761561315459</v>
      </c>
      <c r="H52" s="37">
        <f>IF('2017 Hourly Load - RC2016'!H33="",0,$P$19+$Q$19*(WLEF!H32))</f>
        <v>186.65550135855466</v>
      </c>
      <c r="I52" s="37">
        <f>IF('2017 Hourly Load - RC2016'!I33="",0,$P$19+$Q$19*(WLEF!I32))</f>
        <v>210.00198875165324</v>
      </c>
      <c r="J52" s="37">
        <f>IF('2017 Hourly Load - RC2016'!J33="",0,$P$19+$Q$19*(WLEF!J32))</f>
        <v>206.38437268778063</v>
      </c>
      <c r="K52" s="37">
        <f>IF('2017 Hourly Load - RC2016'!K33="",0,$P$19+$Q$19*(WLEF!K32))</f>
        <v>210.87097468566537</v>
      </c>
      <c r="L52" s="37">
        <f>IF('2017 Hourly Load - RC2016'!L33="",0,$P$19+$Q$19*(WLEF!L32))</f>
        <v>207.69907524136778</v>
      </c>
      <c r="M52" s="37">
        <f>IF('2017 Hourly Load - RC2016'!M33="",0,$P$19+$Q$19*(WLEF!M32))</f>
        <v>201.45530679764215</v>
      </c>
      <c r="N52" s="37">
        <f>IF('2017 Hourly Load - RC2016'!N33="",0,$P$19+$Q$19*(WLEF!N32))</f>
        <v>194.5196321155868</v>
      </c>
      <c r="O52" s="37">
        <f>IF('2017 Hourly Load - RC2016'!O33="",0,$P$19+$Q$19*(WLEF!O32))</f>
        <v>186.70779850213276</v>
      </c>
      <c r="P52" s="37">
        <f>IF('2017 Hourly Load - RC2016'!P33="",0,$P$19+$Q$19*(WLEF!P32))</f>
        <v>181.37288986771384</v>
      </c>
      <c r="Q52" s="37">
        <f>IF('2017 Hourly Load - RC2016'!Q33="",0,$P$19+$Q$19*(WLEF!Q32))</f>
        <v>178.54004475344917</v>
      </c>
      <c r="R52" s="37">
        <f>IF('2017 Hourly Load - RC2016'!R33="",0,$P$19+$Q$19*(WLEF!R32))</f>
        <v>180.47476739991271</v>
      </c>
      <c r="S52" s="37">
        <f>IF('2017 Hourly Load - RC2016'!S33="",0,$P$19+$Q$19*(WLEF!S32))</f>
        <v>194.03216974079186</v>
      </c>
      <c r="T52" s="37">
        <f>IF('2017 Hourly Load - RC2016'!T33="",0,$P$19+$Q$19*(WLEF!T32))</f>
        <v>227.0362965550155</v>
      </c>
      <c r="U52" s="37">
        <f>IF('2017 Hourly Load - RC2016'!U33="",0,$P$19+$Q$19*(WLEF!U32))</f>
        <v>236.82073641044644</v>
      </c>
      <c r="V52" s="37">
        <f>IF('2017 Hourly Load - RC2016'!V33="",0,$P$19+$Q$19*(WLEF!V32))</f>
        <v>236.52403654163953</v>
      </c>
      <c r="W52" s="37">
        <f>IF('2017 Hourly Load - RC2016'!W33="",0,$P$19+$Q$19*(WLEF!W32))</f>
        <v>227.15945274345916</v>
      </c>
      <c r="X52" s="37">
        <f>IF('2017 Hourly Load - RC2016'!X33="",0,$P$19+$Q$19*(WLEF!X32))</f>
        <v>213.10508189950184</v>
      </c>
      <c r="Y52" s="37">
        <f>IF('2017 Hourly Load - RC2016'!Y33="",0,$P$19+$Q$19*(WLEF!Y32))</f>
        <v>197.24704179525492</v>
      </c>
      <c r="Z52" s="25">
        <f t="shared" si="0"/>
        <v>4499.9536543519616</v>
      </c>
    </row>
    <row r="53" spans="1:26" x14ac:dyDescent="0.25">
      <c r="A53" s="36">
        <f>IF('2017 Hourly Load - RC2016'!A34="","",'2017 Hourly Load - RC2016'!A34)</f>
        <v>42758</v>
      </c>
      <c r="B53" s="37">
        <f>IF('2017 Hourly Load - RC2016'!B34="",0,$P$19+$Q$19*(WLEF!B33))</f>
        <v>188.21254299326159</v>
      </c>
      <c r="C53" s="37">
        <f>IF('2017 Hourly Load - RC2016'!C34="",0,$P$19+$Q$19*(WLEF!C33))</f>
        <v>186.08109571802035</v>
      </c>
      <c r="D53" s="37">
        <f>IF('2017 Hourly Load - RC2016'!D34="",0,$P$19+$Q$19*(WLEF!D33))</f>
        <v>188.33549506907084</v>
      </c>
      <c r="E53" s="37">
        <f>IF('2017 Hourly Load - RC2016'!E34="",0,$P$19+$Q$19*(WLEF!E33))</f>
        <v>193.43782062519495</v>
      </c>
      <c r="F53" s="37">
        <f>IF('2017 Hourly Load - RC2016'!F34="",0,$P$19+$Q$19*(WLEF!F33))</f>
        <v>203.21227930016124</v>
      </c>
      <c r="G53" s="37">
        <f>IF('2017 Hourly Load - RC2016'!G34="",0,$P$19+$Q$19*(WLEF!G33))</f>
        <v>228.88913081055608</v>
      </c>
      <c r="H53" s="37">
        <f>IF('2017 Hourly Load - RC2016'!H34="",0,$P$19+$Q$19*(WLEF!H33))</f>
        <v>278.03096908363301</v>
      </c>
      <c r="I53" s="37">
        <f>IF('2017 Hourly Load - RC2016'!I34="",0,$P$19+$Q$19*(WLEF!I33))</f>
        <v>304.31668495081703</v>
      </c>
      <c r="J53" s="37">
        <f>IF('2017 Hourly Load - RC2016'!J34="",0,$P$19+$Q$19*(WLEF!J33))</f>
        <v>289.18485217680711</v>
      </c>
      <c r="K53" s="37">
        <f>IF('2017 Hourly Load - RC2016'!K34="",0,$P$19+$Q$19*(WLEF!K33))</f>
        <v>265.12763660023666</v>
      </c>
      <c r="L53" s="37">
        <f>IF('2017 Hourly Load - RC2016'!L34="",0,$P$19+$Q$19*(WLEF!L33))</f>
        <v>243.6150859740705</v>
      </c>
      <c r="M53" s="37">
        <f>IF('2017 Hourly Load - RC2016'!M34="",0,$P$19+$Q$19*(WLEF!M33))</f>
        <v>221.34717622990911</v>
      </c>
      <c r="N53" s="37">
        <f>IF('2017 Hourly Load - RC2016'!N34="",0,$P$19+$Q$19*(WLEF!N33))</f>
        <v>204.0014586468464</v>
      </c>
      <c r="O53" s="37">
        <f>IF('2017 Hourly Load - RC2016'!O34="",0,$P$19+$Q$19*(WLEF!O33))</f>
        <v>190.41882987293087</v>
      </c>
      <c r="P53" s="37">
        <f>IF('2017 Hourly Load - RC2016'!P34="",0,$P$19+$Q$19*(WLEF!P33))</f>
        <v>181.7468939465316</v>
      </c>
      <c r="Q53" s="37">
        <f>IF('2017 Hourly Load - RC2016'!Q34="",0,$P$19+$Q$19*(WLEF!Q33))</f>
        <v>177.43835952042502</v>
      </c>
      <c r="R53" s="37">
        <f>IF('2017 Hourly Load - RC2016'!R34="",0,$P$19+$Q$19*(WLEF!R33))</f>
        <v>177.78820930232206</v>
      </c>
      <c r="S53" s="37">
        <f>IF('2017 Hourly Load - RC2016'!S34="",0,$P$19+$Q$19*(WLEF!S33))</f>
        <v>188.08966210264168</v>
      </c>
      <c r="T53" s="37">
        <f>IF('2017 Hourly Load - RC2016'!T34="",0,$P$19+$Q$19*(WLEF!T33))</f>
        <v>214.84727475869715</v>
      </c>
      <c r="U53" s="37">
        <f>IF('2017 Hourly Load - RC2016'!U34="",0,$P$19+$Q$19*(WLEF!U33))</f>
        <v>220.04277664289714</v>
      </c>
      <c r="V53" s="37">
        <f>IF('2017 Hourly Load - RC2016'!V34="",0,$P$19+$Q$19*(WLEF!V33))</f>
        <v>215.71283436069194</v>
      </c>
      <c r="W53" s="37">
        <f>IF('2017 Hourly Load - RC2016'!W34="",0,$P$19+$Q$19*(WLEF!W33))</f>
        <v>203.92618829938561</v>
      </c>
      <c r="X53" s="37">
        <f>IF('2017 Hourly Load - RC2016'!X34="",0,$P$19+$Q$19*(WLEF!X33))</f>
        <v>186.5335255367695</v>
      </c>
      <c r="Y53" s="37">
        <f>IF('2017 Hourly Load - RC2016'!Y34="",0,$P$19+$Q$19*(WLEF!Y33))</f>
        <v>170.52780812551958</v>
      </c>
      <c r="Z53" s="25">
        <f t="shared" si="0"/>
        <v>5120.8645906473985</v>
      </c>
    </row>
    <row r="54" spans="1:26" x14ac:dyDescent="0.25">
      <c r="A54" s="36">
        <f>IF('2017 Hourly Load - RC2016'!A35="","",'2017 Hourly Load - RC2016'!A35)</f>
        <v>42759</v>
      </c>
      <c r="B54" s="37">
        <f>IF('2017 Hourly Load - RC2016'!B35="",0,$P$19+$Q$19*(WLEF!B34))</f>
        <v>159.66291438294905</v>
      </c>
      <c r="C54" s="37">
        <f>IF('2017 Hourly Load - RC2016'!C35="",0,$P$19+$Q$19*(WLEF!C34))</f>
        <v>155.99906571779508</v>
      </c>
      <c r="D54" s="37">
        <f>IF('2017 Hourly Load - RC2016'!D35="",0,$P$19+$Q$19*(WLEF!D34))</f>
        <v>155.76478799616837</v>
      </c>
      <c r="E54" s="37">
        <f>IF('2017 Hourly Load - RC2016'!E35="",0,$P$19+$Q$19*(WLEF!E34))</f>
        <v>157.76800314314454</v>
      </c>
      <c r="F54" s="37">
        <f>IF('2017 Hourly Load - RC2016'!F35="",0,$P$19+$Q$19*(WLEF!F34))</f>
        <v>163.84636989412263</v>
      </c>
      <c r="G54" s="37">
        <f>IF('2017 Hourly Load - RC2016'!G35="",0,$P$19+$Q$19*(WLEF!G34))</f>
        <v>181.76391083866051</v>
      </c>
      <c r="H54" s="37">
        <f>IF('2017 Hourly Load - RC2016'!H35="",0,$P$19+$Q$19*(WLEF!H34))</f>
        <v>217.51189256402876</v>
      </c>
      <c r="I54" s="37">
        <f>IF('2017 Hourly Load - RC2016'!I35="",0,$P$19+$Q$19*(WLEF!I34))</f>
        <v>238.41504857638375</v>
      </c>
      <c r="J54" s="37">
        <f>IF('2017 Hourly Load - RC2016'!J35="",0,$P$19+$Q$19*(WLEF!J34))</f>
        <v>238.20200147426203</v>
      </c>
      <c r="K54" s="37">
        <f>IF('2017 Hourly Load - RC2016'!K35="",0,$P$19+$Q$19*(WLEF!K34))</f>
        <v>231.29458585958116</v>
      </c>
      <c r="L54" s="37">
        <f>IF('2017 Hourly Load - RC2016'!L35="",0,$P$19+$Q$19*(WLEF!L34))</f>
        <v>222.65771372354544</v>
      </c>
      <c r="M54" s="37">
        <f>IF('2017 Hourly Load - RC2016'!M35="",0,$P$19+$Q$19*(WLEF!M34))</f>
        <v>210.58098583689434</v>
      </c>
      <c r="N54" s="37">
        <f>IF('2017 Hourly Load - RC2016'!N35="",0,$P$19+$Q$19*(WLEF!N34))</f>
        <v>200.30347813620457</v>
      </c>
      <c r="O54" s="37">
        <f>IF('2017 Hourly Load - RC2016'!O35="",0,$P$19+$Q$19*(WLEF!O34))</f>
        <v>191.80705437856517</v>
      </c>
      <c r="P54" s="37">
        <f>IF('2017 Hourly Load - RC2016'!P35="",0,$P$19+$Q$19*(WLEF!P34))</f>
        <v>185.05807084550034</v>
      </c>
      <c r="Q54" s="37">
        <f>IF('2017 Hourly Load - RC2016'!Q35="",0,$P$19+$Q$19*(WLEF!Q34))</f>
        <v>181.25403602494305</v>
      </c>
      <c r="R54" s="37">
        <f>IF('2017 Hourly Load - RC2016'!R35="",0,$P$19+$Q$19*(WLEF!R34))</f>
        <v>182.24097363840917</v>
      </c>
      <c r="S54" s="37">
        <f>IF('2017 Hourly Load - RC2016'!S35="",0,$P$19+$Q$19*(WLEF!S34))</f>
        <v>191.4324321508081</v>
      </c>
      <c r="T54" s="37">
        <f>IF('2017 Hourly Load - RC2016'!T35="",0,$P$19+$Q$19*(WLEF!T34))</f>
        <v>213.37837201035717</v>
      </c>
      <c r="U54" s="37">
        <f>IF('2017 Hourly Load - RC2016'!U35="",0,$P$19+$Q$19*(WLEF!U34))</f>
        <v>213.92580645433895</v>
      </c>
      <c r="V54" s="37">
        <f>IF('2017 Hourly Load - RC2016'!V35="",0,$P$19+$Q$19*(WLEF!V34))</f>
        <v>208.04317863518128</v>
      </c>
      <c r="W54" s="37">
        <f>IF('2017 Hourly Load - RC2016'!W35="",0,$P$19+$Q$19*(WLEF!W34))</f>
        <v>198.42068508530116</v>
      </c>
      <c r="X54" s="37">
        <f>IF('2017 Hourly Load - RC2016'!X35="",0,$P$19+$Q$19*(WLEF!X34))</f>
        <v>186.86476838185115</v>
      </c>
      <c r="Y54" s="37">
        <f>IF('2017 Hourly Load - RC2016'!Y35="",0,$P$19+$Q$19*(WLEF!Y34))</f>
        <v>173.30641303109138</v>
      </c>
      <c r="Z54" s="25">
        <f t="shared" si="0"/>
        <v>4659.5025487800867</v>
      </c>
    </row>
    <row r="55" spans="1:26" x14ac:dyDescent="0.25">
      <c r="A55" s="36">
        <f>IF('2017 Hourly Load - RC2016'!A36="","",'2017 Hourly Load - RC2016'!A36)</f>
        <v>42760</v>
      </c>
      <c r="B55" s="37">
        <f>IF('2017 Hourly Load - RC2016'!B36="",0,$P$19+$Q$19*(WLEF!B35))</f>
        <v>162.72514142113059</v>
      </c>
      <c r="C55" s="37">
        <f>IF('2017 Hourly Load - RC2016'!C36="",0,$P$19+$Q$19*(WLEF!C35))</f>
        <v>157.63460718314064</v>
      </c>
      <c r="D55" s="37">
        <f>IF('2017 Hourly Load - RC2016'!D36="",0,$P$19+$Q$19*(WLEF!D35))</f>
        <v>155.63317021313679</v>
      </c>
      <c r="E55" s="37">
        <f>IF('2017 Hourly Load - RC2016'!E36="",0,$P$19+$Q$19*(WLEF!E35))</f>
        <v>156.20436380360096</v>
      </c>
      <c r="F55" s="37">
        <f>IF('2017 Hourly Load - RC2016'!F36="",0,$P$19+$Q$19*(WLEF!F35))</f>
        <v>158.91408977477556</v>
      </c>
      <c r="G55" s="37">
        <f>IF('2017 Hourly Load - RC2016'!G36="",0,$P$19+$Q$19*(WLEF!G35))</f>
        <v>165.39486567422185</v>
      </c>
      <c r="H55" s="37">
        <f>IF('2017 Hourly Load - RC2016'!H36="",0,$P$19+$Q$19*(WLEF!H35))</f>
        <v>177.38843327947671</v>
      </c>
      <c r="I55" s="37">
        <f>IF('2017 Hourly Load - RC2016'!I36="",0,$P$19+$Q$19*(WLEF!I35))</f>
        <v>193.56376247895281</v>
      </c>
      <c r="J55" s="37">
        <f>IF('2017 Hourly Load - RC2016'!J36="",0,$P$19+$Q$19*(WLEF!J35))</f>
        <v>209.80928027503239</v>
      </c>
      <c r="K55" s="37">
        <f>IF('2017 Hourly Load - RC2016'!K36="",0,$P$19+$Q$19*(WLEF!K35))</f>
        <v>208.84791703037467</v>
      </c>
      <c r="L55" s="37">
        <f>IF('2017 Hourly Load - RC2016'!L36="",0,$P$19+$Q$19*(WLEF!L35))</f>
        <v>199.37865177950022</v>
      </c>
      <c r="M55" s="37">
        <f>IF('2017 Hourly Load - RC2016'!M36="",0,$P$19+$Q$19*(WLEF!M35))</f>
        <v>189.44526708487001</v>
      </c>
      <c r="N55" s="37">
        <f>IF('2017 Hourly Load - RC2016'!N36="",0,$P$19+$Q$19*(WLEF!N35))</f>
        <v>181.81497023160097</v>
      </c>
      <c r="O55" s="37">
        <f>IF('2017 Hourly Load - RC2016'!O36="",0,$P$19+$Q$19*(WLEF!O35))</f>
        <v>175.97928977113526</v>
      </c>
      <c r="P55" s="37">
        <f>IF('2017 Hourly Load - RC2016'!P36="",0,$P$19+$Q$19*(WLEF!P35))</f>
        <v>171.6050615846608</v>
      </c>
      <c r="Q55" s="37">
        <f>IF('2017 Hourly Load - RC2016'!Q36="",0,$P$19+$Q$19*(WLEF!Q35))</f>
        <v>168.36119827230519</v>
      </c>
      <c r="R55" s="37">
        <f>IF('2017 Hourly Load - RC2016'!R36="",0,$P$19+$Q$19*(WLEF!R35))</f>
        <v>166.95788904396454</v>
      </c>
      <c r="S55" s="37">
        <f>IF('2017 Hourly Load - RC2016'!S36="",0,$P$19+$Q$19*(WLEF!S35))</f>
        <v>171.15407290280427</v>
      </c>
      <c r="T55" s="37">
        <f>IF('2017 Hourly Load - RC2016'!T36="",0,$P$19+$Q$19*(WLEF!T35))</f>
        <v>186.20280713767397</v>
      </c>
      <c r="U55" s="37">
        <f>IF('2017 Hourly Load - RC2016'!U36="",0,$P$19+$Q$19*(WLEF!U35))</f>
        <v>184.5915935739454</v>
      </c>
      <c r="V55" s="37">
        <f>IF('2017 Hourly Load - RC2016'!V36="",0,$P$19+$Q$19*(WLEF!V35))</f>
        <v>177.73819153755898</v>
      </c>
      <c r="W55" s="37">
        <f>IF('2017 Hourly Load - RC2016'!W36="",0,$P$19+$Q$19*(WLEF!W35))</f>
        <v>169.66432015780799</v>
      </c>
      <c r="X55" s="37">
        <f>IF('2017 Hourly Load - RC2016'!X36="",0,$P$19+$Q$19*(WLEF!X35))</f>
        <v>159.21318379035563</v>
      </c>
      <c r="Y55" s="37">
        <f>IF('2017 Hourly Load - RC2016'!Y36="",0,$P$19+$Q$19*(WLEF!Y35))</f>
        <v>148.08985003906332</v>
      </c>
      <c r="Z55" s="25">
        <f t="shared" si="0"/>
        <v>4196.3119780410889</v>
      </c>
    </row>
    <row r="56" spans="1:26" x14ac:dyDescent="0.25">
      <c r="A56" s="36">
        <f>IF('2017 Hourly Load - RC2016'!A37="","",'2017 Hourly Load - RC2016'!A37)</f>
        <v>42761</v>
      </c>
      <c r="B56" s="37">
        <f>IF('2017 Hourly Load - RC2016'!B37="",0,$P$19+$Q$19*(WLEF!B36))</f>
        <v>139.20235373753405</v>
      </c>
      <c r="C56" s="37">
        <f>IF('2017 Hourly Load - RC2016'!C37="",0,$P$19+$Q$19*(WLEF!C36))</f>
        <v>133.68731388722813</v>
      </c>
      <c r="D56" s="37">
        <f>IF('2017 Hourly Load - RC2016'!D37="",0,$P$19+$Q$19*(WLEF!D36))</f>
        <v>131.41114276395842</v>
      </c>
      <c r="E56" s="37">
        <f>IF('2017 Hourly Load - RC2016'!E37="",0,$P$19+$Q$19*(WLEF!E36))</f>
        <v>130.45813288334571</v>
      </c>
      <c r="F56" s="37">
        <f>IF('2017 Hourly Load - RC2016'!F37="",0,$P$19+$Q$19*(WLEF!F36))</f>
        <v>131.18396104349307</v>
      </c>
      <c r="G56" s="37">
        <f>IF('2017 Hourly Load - RC2016'!G37="",0,$P$19+$Q$19*(WLEF!G36))</f>
        <v>134.63439723764577</v>
      </c>
      <c r="H56" s="37">
        <f>IF('2017 Hourly Load - RC2016'!H37="",0,$P$19+$Q$19*(WLEF!H36))</f>
        <v>141.50515611175874</v>
      </c>
      <c r="I56" s="37">
        <f>IF('2017 Hourly Load - RC2016'!I37="",0,$P$19+$Q$19*(WLEF!I36))</f>
        <v>151.63981257072513</v>
      </c>
      <c r="J56" s="37">
        <f>IF('2017 Hourly Load - RC2016'!J37="",0,$P$19+$Q$19*(WLEF!J36))</f>
        <v>167.1778716173821</v>
      </c>
      <c r="K56" s="37">
        <f>IF('2017 Hourly Load - RC2016'!K37="",0,$P$19+$Q$19*(WLEF!K36))</f>
        <v>175.7646991126139</v>
      </c>
      <c r="L56" s="37">
        <f>IF('2017 Hourly Load - RC2016'!L37="",0,$P$19+$Q$19*(WLEF!L36))</f>
        <v>179.74910049601039</v>
      </c>
      <c r="M56" s="37">
        <f>IF('2017 Hourly Load - RC2016'!M37="",0,$P$19+$Q$19*(WLEF!M36))</f>
        <v>179.32843597839619</v>
      </c>
      <c r="N56" s="37">
        <f>IF('2017 Hourly Load - RC2016'!N37="",0,$P$19+$Q$19*(WLEF!N36))</f>
        <v>179.09326045172952</v>
      </c>
      <c r="O56" s="37">
        <f>IF('2017 Hourly Load - RC2016'!O37="",0,$P$19+$Q$19*(WLEF!O36))</f>
        <v>178.87513813616582</v>
      </c>
      <c r="P56" s="37">
        <f>IF('2017 Hourly Load - RC2016'!P37="",0,$P$19+$Q$19*(WLEF!P36))</f>
        <v>177.58821669225398</v>
      </c>
      <c r="Q56" s="37">
        <f>IF('2017 Hourly Load - RC2016'!Q37="",0,$P$19+$Q$19*(WLEF!Q36))</f>
        <v>176.22719945650391</v>
      </c>
      <c r="R56" s="37">
        <f>IF('2017 Hourly Load - RC2016'!R37="",0,$P$19+$Q$19*(WLEF!R36))</f>
        <v>175.96277408084904</v>
      </c>
      <c r="S56" s="37">
        <f>IF('2017 Hourly Load - RC2016'!S37="",0,$P$19+$Q$19*(WLEF!S36))</f>
        <v>180.76239987364357</v>
      </c>
      <c r="T56" s="37">
        <f>IF('2017 Hourly Load - RC2016'!T37="",0,$P$19+$Q$19*(WLEF!T36))</f>
        <v>196.73544400940577</v>
      </c>
      <c r="U56" s="37">
        <f>IF('2017 Hourly Load - RC2016'!U37="",0,$P$19+$Q$19*(WLEF!U36))</f>
        <v>196.18856742486633</v>
      </c>
      <c r="V56" s="37">
        <f>IF('2017 Hourly Load - RC2016'!V37="",0,$P$19+$Q$19*(WLEF!V36))</f>
        <v>186.2549909660529</v>
      </c>
      <c r="W56" s="37">
        <f>IF('2017 Hourly Load - RC2016'!W37="",0,$P$19+$Q$19*(WLEF!W36))</f>
        <v>172.93236609588416</v>
      </c>
      <c r="X56" s="37">
        <f>IF('2017 Hourly Load - RC2016'!X37="",0,$P$19+$Q$19*(WLEF!X36))</f>
        <v>158.5708500461663</v>
      </c>
      <c r="Y56" s="37">
        <f>IF('2017 Hourly Load - RC2016'!Y37="",0,$P$19+$Q$19*(WLEF!Y36))</f>
        <v>143.35881843990902</v>
      </c>
      <c r="Z56" s="25">
        <f t="shared" si="0"/>
        <v>3918.2924031135226</v>
      </c>
    </row>
    <row r="57" spans="1:26" x14ac:dyDescent="0.25">
      <c r="A57" s="36">
        <f>IF('2017 Hourly Load - RC2016'!A38="","",'2017 Hourly Load - RC2016'!A38)</f>
        <v>42762</v>
      </c>
      <c r="B57" s="37">
        <f>IF('2017 Hourly Load - RC2016'!B38="",0,$P$19+$Q$19*(WLEF!B37))</f>
        <v>132.08378178652356</v>
      </c>
      <c r="C57" s="37">
        <f>IF('2017 Hourly Load - RC2016'!C38="",0,$P$19+$Q$19*(WLEF!C37))</f>
        <v>125.93406786366782</v>
      </c>
      <c r="D57" s="37">
        <f>IF('2017 Hourly Load - RC2016'!D38="",0,$P$19+$Q$19*(WLEF!D37))</f>
        <v>123.36565030419646</v>
      </c>
      <c r="E57" s="37">
        <f>IF('2017 Hourly Load - RC2016'!E38="",0,$P$19+$Q$19*(WLEF!E37))</f>
        <v>122.68948688838384</v>
      </c>
      <c r="F57" s="37">
        <f>IF('2017 Hourly Load - RC2016'!F38="",0,$P$19+$Q$19*(WLEF!F37))</f>
        <v>124.991128508196</v>
      </c>
      <c r="G57" s="37">
        <f>IF('2017 Hourly Load - RC2016'!G38="",0,$P$19+$Q$19*(WLEF!G37))</f>
        <v>133.63835009909371</v>
      </c>
      <c r="H57" s="37">
        <f>IF('2017 Hourly Load - RC2016'!H38="",0,$P$19+$Q$19*(WLEF!H37))</f>
        <v>154.16419627960761</v>
      </c>
      <c r="I57" s="37">
        <f>IF('2017 Hourly Load - RC2016'!I38="",0,$P$19+$Q$19*(WLEF!I37))</f>
        <v>167.06784473807869</v>
      </c>
      <c r="J57" s="37">
        <f>IF('2017 Hourly Load - RC2016'!J38="",0,$P$19+$Q$19*(WLEF!J37))</f>
        <v>172.73751625254988</v>
      </c>
      <c r="K57" s="37">
        <f>IF('2017 Hourly Load - RC2016'!K38="",0,$P$19+$Q$19*(WLEF!K37))</f>
        <v>179.59755667102385</v>
      </c>
      <c r="L57" s="37">
        <f>IF('2017 Hourly Load - RC2016'!L38="",0,$P$19+$Q$19*(WLEF!L37))</f>
        <v>187.68641180673313</v>
      </c>
      <c r="M57" s="37">
        <f>IF('2017 Hourly Load - RC2016'!M38="",0,$P$19+$Q$19*(WLEF!M37))</f>
        <v>193.16818492951444</v>
      </c>
      <c r="N57" s="37">
        <f>IF('2017 Hourly Load - RC2016'!N38="",0,$P$19+$Q$19*(WLEF!N37))</f>
        <v>197.74144690514046</v>
      </c>
      <c r="O57" s="37">
        <f>IF('2017 Hourly Load - RC2016'!O38="",0,$P$19+$Q$19*(WLEF!O37))</f>
        <v>201.56707045028742</v>
      </c>
      <c r="P57" s="37">
        <f>IF('2017 Hourly Load - RC2016'!P38="",0,$P$19+$Q$19*(WLEF!P37))</f>
        <v>203.34363122830234</v>
      </c>
      <c r="Q57" s="37">
        <f>IF('2017 Hourly Load - RC2016'!Q38="",0,$P$19+$Q$19*(WLEF!Q37))</f>
        <v>205.60644859117178</v>
      </c>
      <c r="R57" s="37">
        <f>IF('2017 Hourly Load - RC2016'!R38="",0,$P$19+$Q$19*(WLEF!R37))</f>
        <v>206.63154146607752</v>
      </c>
      <c r="S57" s="37">
        <f>IF('2017 Hourly Load - RC2016'!S38="",0,$P$19+$Q$19*(WLEF!S37))</f>
        <v>208.5218808734212</v>
      </c>
      <c r="T57" s="37">
        <f>IF('2017 Hourly Load - RC2016'!T38="",0,$P$19+$Q$19*(WLEF!T37))</f>
        <v>224.11655103140089</v>
      </c>
      <c r="U57" s="37">
        <f>IF('2017 Hourly Load - RC2016'!U38="",0,$P$19+$Q$19*(WLEF!U37))</f>
        <v>222.27399867743048</v>
      </c>
      <c r="V57" s="37">
        <f>IF('2017 Hourly Load - RC2016'!V38="",0,$P$19+$Q$19*(WLEF!V37))</f>
        <v>207.96667053708282</v>
      </c>
      <c r="W57" s="37">
        <f>IF('2017 Hourly Load - RC2016'!W38="",0,$P$19+$Q$19*(WLEF!W37))</f>
        <v>188.05456635158095</v>
      </c>
      <c r="X57" s="37">
        <f>IF('2017 Hourly Load - RC2016'!X38="",0,$P$19+$Q$19*(WLEF!X37))</f>
        <v>167.93425928872398</v>
      </c>
      <c r="Y57" s="37">
        <f>IF('2017 Hourly Load - RC2016'!Y38="",0,$P$19+$Q$19*(WLEF!Y37))</f>
        <v>148.38097203982659</v>
      </c>
      <c r="Z57" s="25">
        <f t="shared" si="0"/>
        <v>4199.2632135680151</v>
      </c>
    </row>
    <row r="58" spans="1:26" x14ac:dyDescent="0.25">
      <c r="A58" s="36">
        <f>IF('2017 Hourly Load - RC2016'!A39="","",'2017 Hourly Load - RC2016'!A39)</f>
        <v>42763</v>
      </c>
      <c r="B58" s="37">
        <f>IF('2017 Hourly Load - RC2016'!B39="",0,$P$19+$Q$19*(WLEF!B38))</f>
        <v>133.9079385801079</v>
      </c>
      <c r="C58" s="37">
        <f>IF('2017 Hourly Load - RC2016'!C39="",0,$P$19+$Q$19*(WLEF!C38))</f>
        <v>126.71629357957016</v>
      </c>
      <c r="D58" s="37">
        <f>IF('2017 Hourly Load - RC2016'!D39="",0,$P$19+$Q$19*(WLEF!D38))</f>
        <v>123.39850953283158</v>
      </c>
      <c r="E58" s="37">
        <f>IF('2017 Hourly Load - RC2016'!E39="",0,$P$19+$Q$19*(WLEF!E38))</f>
        <v>122.11590350942333</v>
      </c>
      <c r="F58" s="37">
        <f>IF('2017 Hourly Load - RC2016'!F39="",0,$P$19+$Q$19*(WLEF!F38))</f>
        <v>123.7058261641499</v>
      </c>
      <c r="G58" s="37">
        <f>IF('2017 Hourly Load - RC2016'!G39="",0,$P$19+$Q$19*(WLEF!G38))</f>
        <v>131.87910620793389</v>
      </c>
      <c r="H58" s="37">
        <f>IF('2017 Hourly Load - RC2016'!H39="",0,$P$19+$Q$19*(WLEF!H38))</f>
        <v>150.86017131302037</v>
      </c>
      <c r="I58" s="37">
        <f>IF('2017 Hourly Load - RC2016'!I39="",0,$P$19+$Q$19*(WLEF!I38))</f>
        <v>164.3557674765203</v>
      </c>
      <c r="J58" s="37">
        <f>IF('2017 Hourly Load - RC2016'!J39="",0,$P$19+$Q$19*(WLEF!J38))</f>
        <v>170.73631753501618</v>
      </c>
      <c r="K58" s="37">
        <f>IF('2017 Hourly Load - RC2016'!K39="",0,$P$19+$Q$19*(WLEF!K38))</f>
        <v>179.69857281285084</v>
      </c>
      <c r="L58" s="37">
        <f>IF('2017 Hourly Load - RC2016'!L39="",0,$P$19+$Q$19*(WLEF!L38))</f>
        <v>189.3746339440234</v>
      </c>
      <c r="M58" s="37">
        <f>IF('2017 Hourly Load - RC2016'!M39="",0,$P$19+$Q$19*(WLEF!M38))</f>
        <v>196.46184228175255</v>
      </c>
      <c r="N58" s="37">
        <f>IF('2017 Hourly Load - RC2016'!N39="",0,$P$19+$Q$19*(WLEF!N38))</f>
        <v>203.23103950304738</v>
      </c>
      <c r="O58" s="37">
        <f>IF('2017 Hourly Load - RC2016'!O39="",0,$P$19+$Q$19*(WLEF!O38))</f>
        <v>209.00149108601391</v>
      </c>
      <c r="P58" s="37">
        <f>IF('2017 Hourly Load - RC2016'!P39="",0,$P$19+$Q$19*(WLEF!P38))</f>
        <v>213.31978587322243</v>
      </c>
      <c r="Q58" s="37">
        <f>IF('2017 Hourly Load - RC2016'!Q39="",0,$P$19+$Q$19*(WLEF!Q38))</f>
        <v>216.64051611514071</v>
      </c>
      <c r="R58" s="37">
        <f>IF('2017 Hourly Load - RC2016'!R39="",0,$P$19+$Q$19*(WLEF!R38))</f>
        <v>217.78973852699625</v>
      </c>
      <c r="S58" s="37">
        <f>IF('2017 Hourly Load - RC2016'!S39="",0,$P$19+$Q$19*(WLEF!S38))</f>
        <v>218.32638841480616</v>
      </c>
      <c r="T58" s="37">
        <f>IF('2017 Hourly Load - RC2016'!T39="",0,$P$19+$Q$19*(WLEF!T38))</f>
        <v>232.14946550404954</v>
      </c>
      <c r="U58" s="37">
        <f>IF('2017 Hourly Load - RC2016'!U39="",0,$P$19+$Q$19*(WLEF!U38))</f>
        <v>229.65426481724285</v>
      </c>
      <c r="V58" s="37">
        <f>IF('2017 Hourly Load - RC2016'!V39="",0,$P$19+$Q$19*(WLEF!V38))</f>
        <v>216.26510939754286</v>
      </c>
      <c r="W58" s="37">
        <f>IF('2017 Hourly Load - RC2016'!W39="",0,$P$19+$Q$19*(WLEF!W38))</f>
        <v>195.38884685913587</v>
      </c>
      <c r="X58" s="37">
        <f>IF('2017 Hourly Load - RC2016'!X39="",0,$P$19+$Q$19*(WLEF!X38))</f>
        <v>175.50092457297507</v>
      </c>
      <c r="Y58" s="37">
        <f>IF('2017 Hourly Load - RC2016'!Y39="",0,$P$19+$Q$19*(WLEF!Y38))</f>
        <v>155.6624084400533</v>
      </c>
      <c r="Z58" s="25">
        <f t="shared" si="0"/>
        <v>4296.1408620474267</v>
      </c>
    </row>
    <row r="59" spans="1:26" x14ac:dyDescent="0.25">
      <c r="A59" s="36">
        <f>IF('2017 Hourly Load - RC2016'!A40="","",'2017 Hourly Load - RC2016'!A40)</f>
        <v>42764</v>
      </c>
      <c r="B59" s="37">
        <f>IF('2017 Hourly Load - RC2016'!B40="",0,$P$19+$Q$19*(WLEF!B39))</f>
        <v>140.23753166517031</v>
      </c>
      <c r="C59" s="37">
        <f>IF('2017 Hourly Load - RC2016'!C40="",0,$P$19+$Q$19*(WLEF!C39))</f>
        <v>132.33719597560815</v>
      </c>
      <c r="D59" s="37">
        <f>IF('2017 Hourly Load - RC2016'!D40="",0,$P$19+$Q$19*(WLEF!D39))</f>
        <v>128.69629944933189</v>
      </c>
      <c r="E59" s="37">
        <f>IF('2017 Hourly Load - RC2016'!E40="",0,$P$19+$Q$19*(WLEF!E39))</f>
        <v>127.42506271757863</v>
      </c>
      <c r="F59" s="37">
        <f>IF('2017 Hourly Load - RC2016'!F40="",0,$P$19+$Q$19*(WLEF!F39))</f>
        <v>129.16292562868068</v>
      </c>
      <c r="G59" s="37">
        <f>IF('2017 Hourly Load - RC2016'!G40="",0,$P$19+$Q$19*(WLEF!G39))</f>
        <v>138.32976278215182</v>
      </c>
      <c r="H59" s="37">
        <f>IF('2017 Hourly Load - RC2016'!H40="",0,$P$19+$Q$19*(WLEF!H39))</f>
        <v>158.54103943221787</v>
      </c>
      <c r="I59" s="37">
        <f>IF('2017 Hourly Load - RC2016'!I40="",0,$P$19+$Q$19*(WLEF!I39))</f>
        <v>173.76281178733115</v>
      </c>
      <c r="J59" s="37">
        <f>IF('2017 Hourly Load - RC2016'!J40="",0,$P$19+$Q$19*(WLEF!J39))</f>
        <v>180.74546869429355</v>
      </c>
      <c r="K59" s="37">
        <f>IF('2017 Hourly Load - RC2016'!K40="",0,$P$19+$Q$19*(WLEF!K39))</f>
        <v>190.6673475379261</v>
      </c>
      <c r="L59" s="37">
        <f>IF('2017 Hourly Load - RC2016'!L40="",0,$P$19+$Q$19*(WLEF!L39))</f>
        <v>198.31040324679952</v>
      </c>
      <c r="M59" s="37">
        <f>IF('2017 Hourly Load - RC2016'!M40="",0,$P$19+$Q$19*(WLEF!M39))</f>
        <v>204.83096658238196</v>
      </c>
      <c r="N59" s="37">
        <f>IF('2017 Hourly Load - RC2016'!N40="",0,$P$19+$Q$19*(WLEF!N39))</f>
        <v>176.34300250544956</v>
      </c>
      <c r="O59" s="37">
        <f>IF('2017 Hourly Load - RC2016'!O40="",0,$P$19+$Q$19*(WLEF!O39))</f>
        <v>203.71931469648285</v>
      </c>
      <c r="P59" s="37">
        <f>IF('2017 Hourly Load - RC2016'!P40="",0,$P$19+$Q$19*(WLEF!P39))</f>
        <v>201.15752607616588</v>
      </c>
      <c r="Q59" s="37">
        <f>IF('2017 Hourly Load - RC2016'!Q40="",0,$P$19+$Q$19*(WLEF!Q39))</f>
        <v>202.18270539022998</v>
      </c>
      <c r="R59" s="37">
        <f>IF('2017 Hourly Load - RC2016'!R40="",0,$P$19+$Q$19*(WLEF!R39))</f>
        <v>205.98561868086674</v>
      </c>
      <c r="S59" s="37">
        <f>IF('2017 Hourly Load - RC2016'!S40="",0,$P$19+$Q$19*(WLEF!S39))</f>
        <v>216.22562340889186</v>
      </c>
      <c r="T59" s="37">
        <f>IF('2017 Hourly Load - RC2016'!T40="",0,$P$19+$Q$19*(WLEF!T39))</f>
        <v>229.6749717171412</v>
      </c>
      <c r="U59" s="37">
        <f>IF('2017 Hourly Load - RC2016'!U40="",0,$P$19+$Q$19*(WLEF!U39))</f>
        <v>226.29845771013044</v>
      </c>
      <c r="V59" s="37">
        <f>IF('2017 Hourly Load - RC2016'!V40="",0,$P$19+$Q$19*(WLEF!V39))</f>
        <v>217.13527133993671</v>
      </c>
      <c r="W59" s="37">
        <f>IF('2017 Hourly Load - RC2016'!W40="",0,$P$19+$Q$19*(WLEF!W39))</f>
        <v>200.74868483738302</v>
      </c>
      <c r="X59" s="37">
        <f>IF('2017 Hourly Load - RC2016'!X40="",0,$P$19+$Q$19*(WLEF!X39))</f>
        <v>182.10455376062095</v>
      </c>
      <c r="Y59" s="37">
        <f>IF('2017 Hourly Load - RC2016'!Y40="",0,$P$19+$Q$19*(WLEF!Y39))</f>
        <v>162.74044841595844</v>
      </c>
      <c r="Z59" s="25">
        <f t="shared" si="0"/>
        <v>4327.3629940387291</v>
      </c>
    </row>
    <row r="60" spans="1:26" x14ac:dyDescent="0.25">
      <c r="A60" s="36">
        <f>IF('2017 Hourly Load - RC2016'!A41="","",'2017 Hourly Load - RC2016'!A41)</f>
        <v>42765</v>
      </c>
      <c r="B60" s="37">
        <f>IF('2017 Hourly Load - RC2016'!B41="",0,$P$19+$Q$19*(WLEF!B40))</f>
        <v>149.81813345755444</v>
      </c>
      <c r="C60" s="37">
        <f>IF('2017 Hourly Load - RC2016'!C41="",0,$P$19+$Q$19*(WLEF!C40))</f>
        <v>142.60067656211766</v>
      </c>
      <c r="D60" s="37">
        <f>IF('2017 Hourly Load - RC2016'!D41="",0,$P$19+$Q$19*(WLEF!D40))</f>
        <v>139.13796382833669</v>
      </c>
      <c r="E60" s="37">
        <f>IF('2017 Hourly Load - RC2016'!E41="",0,$P$19+$Q$19*(WLEF!E40))</f>
        <v>138.39369507227539</v>
      </c>
      <c r="F60" s="37">
        <f>IF('2017 Hourly Load - RC2016'!F41="",0,$P$19+$Q$19*(WLEF!F40))</f>
        <v>141.04618960404946</v>
      </c>
      <c r="G60" s="37">
        <f>IF('2017 Hourly Load - RC2016'!G41="",0,$P$19+$Q$19*(WLEF!G40))</f>
        <v>151.91016447657506</v>
      </c>
      <c r="H60" s="37">
        <f>IF('2017 Hourly Load - RC2016'!H41="",0,$P$19+$Q$19*(WLEF!H40))</f>
        <v>177.05592580771662</v>
      </c>
      <c r="I60" s="37">
        <f>IF('2017 Hourly Load - RC2016'!I41="",0,$P$19+$Q$19*(WLEF!I40))</f>
        <v>194.15844718187046</v>
      </c>
      <c r="J60" s="37">
        <f>IF('2017 Hourly Load - RC2016'!J41="",0,$P$19+$Q$19*(WLEF!J40))</f>
        <v>203.19352055003412</v>
      </c>
      <c r="K60" s="37">
        <f>IF('2017 Hourly Load - RC2016'!K41="",0,$P$19+$Q$19*(WLEF!K40))</f>
        <v>212.0730629962336</v>
      </c>
      <c r="L60" s="37">
        <f>IF('2017 Hourly Load - RC2016'!L41="",0,$P$19+$Q$19*(WLEF!L40))</f>
        <v>217.07585277191538</v>
      </c>
      <c r="M60" s="37">
        <f>IF('2017 Hourly Load - RC2016'!M41="",0,$P$19+$Q$19*(WLEF!M40))</f>
        <v>216.4231114625054</v>
      </c>
      <c r="N60" s="37">
        <f>IF('2017 Hourly Load - RC2016'!N41="",0,$P$19+$Q$19*(WLEF!N40))</f>
        <v>213.55420887074564</v>
      </c>
      <c r="O60" s="37">
        <f>IF('2017 Hourly Load - RC2016'!O41="",0,$P$19+$Q$19*(WLEF!O40))</f>
        <v>210.21413586959653</v>
      </c>
      <c r="P60" s="37">
        <f>IF('2017 Hourly Load - RC2016'!P41="",0,$P$19+$Q$19*(WLEF!P40))</f>
        <v>206.53644749616865</v>
      </c>
      <c r="Q60" s="37">
        <f>IF('2017 Hourly Load - RC2016'!Q41="",0,$P$19+$Q$19*(WLEF!Q40))</f>
        <v>204.43471422640468</v>
      </c>
      <c r="R60" s="37">
        <f>IF('2017 Hourly Load - RC2016'!R41="",0,$P$19+$Q$19*(WLEF!R40))</f>
        <v>205.85284304894066</v>
      </c>
      <c r="S60" s="37">
        <f>IF('2017 Hourly Load - RC2016'!S41="",0,$P$19+$Q$19*(WLEF!S40))</f>
        <v>214.47437986134867</v>
      </c>
      <c r="T60" s="37">
        <f>IF('2017 Hourly Load - RC2016'!T41="",0,$P$19+$Q$19*(WLEF!T40))</f>
        <v>230.40062845173077</v>
      </c>
      <c r="U60" s="37">
        <f>IF('2017 Hourly Load - RC2016'!U41="",0,$P$19+$Q$19*(WLEF!U40))</f>
        <v>227.85832568740256</v>
      </c>
      <c r="V60" s="37">
        <f>IF('2017 Hourly Load - RC2016'!V41="",0,$P$19+$Q$19*(WLEF!V40))</f>
        <v>216.52190996777341</v>
      </c>
      <c r="W60" s="37">
        <f>IF('2017 Hourly Load - RC2016'!W41="",0,$P$19+$Q$19*(WLEF!W40))</f>
        <v>200.7672532760858</v>
      </c>
      <c r="X60" s="37">
        <f>IF('2017 Hourly Load - RC2016'!X41="",0,$P$19+$Q$19*(WLEF!X40))</f>
        <v>180.44095588777645</v>
      </c>
      <c r="Y60" s="37">
        <f>IF('2017 Hourly Load - RC2016'!Y41="",0,$P$19+$Q$19*(WLEF!Y40))</f>
        <v>161.38381488038334</v>
      </c>
      <c r="Z60" s="25">
        <f t="shared" si="0"/>
        <v>4555.3263612955425</v>
      </c>
    </row>
    <row r="61" spans="1:26" x14ac:dyDescent="0.25">
      <c r="A61" s="36">
        <f>IF('2017 Hourly Load - RC2016'!A42="","",'2017 Hourly Load - RC2016'!A42)</f>
        <v>42766</v>
      </c>
      <c r="B61" s="37">
        <f>IF('2017 Hourly Load - RC2016'!B42="",0,$P$19+$Q$19*(WLEF!B41))</f>
        <v>148.47815507712613</v>
      </c>
      <c r="C61" s="37">
        <f>IF('2017 Hourly Load - RC2016'!C42="",0,$P$19+$Q$19*(WLEF!C41))</f>
        <v>141.51829559021178</v>
      </c>
      <c r="D61" s="37">
        <f>IF('2017 Hourly Load - RC2016'!D42="",0,$P$19+$Q$19*(WLEF!D41))</f>
        <v>138.77805151147311</v>
      </c>
      <c r="E61" s="37">
        <f>IF('2017 Hourly Load - RC2016'!E42="",0,$P$19+$Q$19*(WLEF!E41))</f>
        <v>137.6289046430837</v>
      </c>
      <c r="F61" s="37">
        <f>IF('2017 Hourly Load - RC2016'!F42="",0,$P$19+$Q$19*(WLEF!F41))</f>
        <v>139.40864551047153</v>
      </c>
      <c r="G61" s="37">
        <f>IF('2017 Hourly Load - RC2016'!G42="",0,$P$19+$Q$19*(WLEF!G41))</f>
        <v>149.52386913915134</v>
      </c>
      <c r="H61" s="37">
        <f>IF('2017 Hourly Load - RC2016'!H42="",0,$P$19+$Q$19*(WLEF!H41))</f>
        <v>172.60773257771081</v>
      </c>
      <c r="I61" s="37">
        <f>IF('2017 Hourly Load - RC2016'!I42="",0,$P$19+$Q$19*(WLEF!I41))</f>
        <v>188.03702065518905</v>
      </c>
      <c r="J61" s="37">
        <f>IF('2017 Hourly Load - RC2016'!J42="",0,$P$19+$Q$19*(WLEF!J41))</f>
        <v>194.53770661624173</v>
      </c>
      <c r="K61" s="37">
        <f>IF('2017 Hourly Load - RC2016'!K42="",0,$P$19+$Q$19*(WLEF!K41))</f>
        <v>203.13725301620642</v>
      </c>
      <c r="L61" s="37">
        <f>IF('2017 Hourly Load - RC2016'!L42="",0,$P$19+$Q$19*(WLEF!L41))</f>
        <v>209.59746874440984</v>
      </c>
      <c r="M61" s="37">
        <f>IF('2017 Hourly Load - RC2016'!M42="",0,$P$19+$Q$19*(WLEF!M41))</f>
        <v>213.24169136233496</v>
      </c>
      <c r="N61" s="37">
        <f>IF('2017 Hourly Load - RC2016'!N42="",0,$P$19+$Q$19*(WLEF!N41))</f>
        <v>214.00410435148149</v>
      </c>
      <c r="O61" s="37">
        <f>IF('2017 Hourly Load - RC2016'!O42="",0,$P$19+$Q$19*(WLEF!O41))</f>
        <v>213.02705131000874</v>
      </c>
      <c r="P61" s="37">
        <f>IF('2017 Hourly Load - RC2016'!P42="",0,$P$19+$Q$19*(WLEF!P41))</f>
        <v>211.21939277360303</v>
      </c>
      <c r="Q61" s="37">
        <f>IF('2017 Hourly Load - RC2016'!Q42="",0,$P$19+$Q$19*(WLEF!Q41))</f>
        <v>212.26747120084275</v>
      </c>
      <c r="R61" s="37">
        <f>IF('2017 Hourly Load - RC2016'!R42="",0,$P$19+$Q$19*(WLEF!R41))</f>
        <v>210.77427541710097</v>
      </c>
      <c r="S61" s="37">
        <f>IF('2017 Hourly Load - RC2016'!S42="",0,$P$19+$Q$19*(WLEF!S41))</f>
        <v>213.16362009559083</v>
      </c>
      <c r="T61" s="37">
        <f>IF('2017 Hourly Load - RC2016'!T42="",0,$P$19+$Q$19*(WLEF!T41))</f>
        <v>224.66555663420257</v>
      </c>
      <c r="U61" s="37">
        <f>IF('2017 Hourly Load - RC2016'!U42="",0,$P$19+$Q$19*(WLEF!U41))</f>
        <v>220.16292562028462</v>
      </c>
      <c r="V61" s="37">
        <f>IF('2017 Hourly Load - RC2016'!V42="",0,$P$19+$Q$19*(WLEF!V41))</f>
        <v>208.21540684230226</v>
      </c>
      <c r="W61" s="37">
        <f>IF('2017 Hourly Load - RC2016'!W42="",0,$P$19+$Q$19*(WLEF!W41))</f>
        <v>193.79784335173983</v>
      </c>
      <c r="X61" s="37">
        <f>IF('2017 Hourly Load - RC2016'!X42="",0,$P$19+$Q$19*(WLEF!X41))</f>
        <v>178.12199520197078</v>
      </c>
      <c r="Y61" s="37">
        <f>IF('2017 Hourly Load - RC2016'!Y42="",0,$P$19+$Q$19*(WLEF!Y41))</f>
        <v>161.42935669477725</v>
      </c>
      <c r="Z61" s="25">
        <f t="shared" si="0"/>
        <v>4497.3437939375153</v>
      </c>
    </row>
    <row r="62" spans="1:26" x14ac:dyDescent="0.25">
      <c r="A62" s="36">
        <f>IF('2017 Hourly Load - RC2016'!A43="","",'2017 Hourly Load - RC2016'!A43)</f>
        <v>42767</v>
      </c>
      <c r="B62" s="37">
        <f>IF('2017 Hourly Load - RC2016'!B43="",0,$P$19+$Q$19*(WLEF!B42))</f>
        <v>147.31665685202182</v>
      </c>
      <c r="C62" s="37">
        <f>IF('2017 Hourly Load - RC2016'!C43="",0,$P$19+$Q$19*(WLEF!C42))</f>
        <v>138.52166860944484</v>
      </c>
      <c r="D62" s="37">
        <f>IF('2017 Hourly Load - RC2016'!D43="",0,$P$19+$Q$19*(WLEF!D42))</f>
        <v>133.32065205221619</v>
      </c>
      <c r="E62" s="37">
        <f>IF('2017 Hourly Load - RC2016'!E43="",0,$P$19+$Q$19*(WLEF!E42))</f>
        <v>130.68363085617139</v>
      </c>
      <c r="F62" s="37">
        <f>IF('2017 Hourly Load - RC2016'!F43="",0,$P$19+$Q$19*(WLEF!F42))</f>
        <v>130.20950844056657</v>
      </c>
      <c r="G62" s="37">
        <f>IF('2017 Hourly Load - RC2016'!G43="",0,$P$19+$Q$19*(WLEF!G42))</f>
        <v>132.51859835558895</v>
      </c>
      <c r="H62" s="37">
        <f>IF('2017 Hourly Load - RC2016'!H43="",0,$P$19+$Q$19*(WLEF!H42))</f>
        <v>138.88076738128842</v>
      </c>
      <c r="I62" s="37">
        <f>IF('2017 Hourly Load - RC2016'!I43="",0,$P$19+$Q$19*(WLEF!I42))</f>
        <v>148.75621314290248</v>
      </c>
      <c r="J62" s="37">
        <f>IF('2017 Hourly Load - RC2016'!J43="",0,$P$19+$Q$19*(WLEF!J42))</f>
        <v>168.44037726775963</v>
      </c>
      <c r="K62" s="37">
        <f>IF('2017 Hourly Load - RC2016'!K43="",0,$P$19+$Q$19*(WLEF!K42))</f>
        <v>189.21579436351789</v>
      </c>
      <c r="L62" s="37">
        <f>IF('2017 Hourly Load - RC2016'!L43="",0,$P$19+$Q$19*(WLEF!L42))</f>
        <v>204.28392946797698</v>
      </c>
      <c r="M62" s="37">
        <f>IF('2017 Hourly Load - RC2016'!M43="",0,$P$19+$Q$19*(WLEF!M42))</f>
        <v>212.94904396465915</v>
      </c>
      <c r="N62" s="37">
        <f>IF('2017 Hourly Load - RC2016'!N43="",0,$P$19+$Q$19*(WLEF!N42))</f>
        <v>219.52273542194723</v>
      </c>
      <c r="O62" s="37">
        <f>IF('2017 Hourly Load - RC2016'!O43="",0,$P$19+$Q$19*(WLEF!O42))</f>
        <v>223.54833051215729</v>
      </c>
      <c r="P62" s="37">
        <f>IF('2017 Hourly Load - RC2016'!P43="",0,$P$19+$Q$19*(WLEF!P42))</f>
        <v>226.09383661000192</v>
      </c>
      <c r="Q62" s="37">
        <f>IF('2017 Hourly Load - RC2016'!Q43="",0,$P$19+$Q$19*(WLEF!Q42))</f>
        <v>226.99525611427265</v>
      </c>
      <c r="R62" s="37">
        <f>IF('2017 Hourly Load - RC2016'!R43="",0,$P$19+$Q$19*(WLEF!R42))</f>
        <v>224.78770170240705</v>
      </c>
      <c r="S62" s="37">
        <f>IF('2017 Hourly Load - RC2016'!S43="",0,$P$19+$Q$19*(WLEF!S42))</f>
        <v>219.42284008366119</v>
      </c>
      <c r="T62" s="37">
        <f>IF('2017 Hourly Load - RC2016'!T43="",0,$P$19+$Q$19*(WLEF!T42))</f>
        <v>225.6850302374342</v>
      </c>
      <c r="U62" s="37">
        <f>IF('2017 Hourly Load - RC2016'!U43="",0,$P$19+$Q$19*(WLEF!U42))</f>
        <v>220.08282049099046</v>
      </c>
      <c r="V62" s="37">
        <f>IF('2017 Hourly Load - RC2016'!V43="",0,$P$19+$Q$19*(WLEF!V42))</f>
        <v>205.98561868086674</v>
      </c>
      <c r="W62" s="37">
        <f>IF('2017 Hourly Load - RC2016'!W43="",0,$P$19+$Q$19*(WLEF!W42))</f>
        <v>190.98728864464459</v>
      </c>
      <c r="X62" s="37">
        <f>IF('2017 Hourly Load - RC2016'!X43="",0,$P$19+$Q$19*(WLEF!X42))</f>
        <v>175.84720492609665</v>
      </c>
      <c r="Y62" s="37">
        <f>IF('2017 Hourly Load - RC2016'!Y43="",0,$P$19+$Q$19*(WLEF!Y42))</f>
        <v>159.8732361092537</v>
      </c>
      <c r="Z62" s="25">
        <f t="shared" si="0"/>
        <v>4393.9287402878472</v>
      </c>
    </row>
    <row r="63" spans="1:26" x14ac:dyDescent="0.25">
      <c r="A63" s="36">
        <f>IF('2017 Hourly Load - RC2016'!A44="","",'2017 Hourly Load - RC2016'!A44)</f>
        <v>42768</v>
      </c>
      <c r="B63" s="37">
        <f>IF('2017 Hourly Load - RC2016'!B44="",0,$P$19+$Q$19*(WLEF!B43))</f>
        <v>145.5936295154637</v>
      </c>
      <c r="C63" s="37">
        <f>IF('2017 Hourly Load - RC2016'!C44="",0,$P$19+$Q$19*(WLEF!C43))</f>
        <v>136.76846456367929</v>
      </c>
      <c r="D63" s="37">
        <f>IF('2017 Hourly Load - RC2016'!D44="",0,$P$19+$Q$19*(WLEF!D43))</f>
        <v>131.47101459277664</v>
      </c>
      <c r="E63" s="37">
        <f>IF('2017 Hourly Load - RC2016'!E44="",0,$P$19+$Q$19*(WLEF!E43))</f>
        <v>128.61487884679551</v>
      </c>
      <c r="F63" s="37">
        <f>IF('2017 Hourly Load - RC2016'!F44="",0,$P$19+$Q$19*(WLEF!F43))</f>
        <v>127.63188038926124</v>
      </c>
      <c r="G63" s="37">
        <f>IF('2017 Hourly Load - RC2016'!G44="",0,$P$19+$Q$19*(WLEF!G43))</f>
        <v>128.54514641650678</v>
      </c>
      <c r="H63" s="37">
        <f>IF('2017 Hourly Load - RC2016'!H44="",0,$P$19+$Q$19*(WLEF!H43))</f>
        <v>132.50649469427748</v>
      </c>
      <c r="I63" s="37">
        <f>IF('2017 Hourly Load - RC2016'!I44="",0,$P$19+$Q$19*(WLEF!I43))</f>
        <v>139.78349727414502</v>
      </c>
      <c r="J63" s="37">
        <f>IF('2017 Hourly Load - RC2016'!J44="",0,$P$19+$Q$19*(WLEF!J43))</f>
        <v>160.3701210786914</v>
      </c>
      <c r="K63" s="37">
        <f>IF('2017 Hourly Load - RC2016'!K44="",0,$P$19+$Q$19*(WLEF!K43))</f>
        <v>182.036378687942</v>
      </c>
      <c r="L63" s="37">
        <f>IF('2017 Hourly Load - RC2016'!L44="",0,$P$19+$Q$19*(WLEF!L43))</f>
        <v>196.71719372491611</v>
      </c>
      <c r="M63" s="37">
        <f>IF('2017 Hourly Load - RC2016'!M44="",0,$P$19+$Q$19*(WLEF!M43))</f>
        <v>206.49842007751784</v>
      </c>
      <c r="N63" s="37">
        <f>IF('2017 Hourly Load - RC2016'!N44="",0,$P$19+$Q$19*(WLEF!N43))</f>
        <v>219.20319818222077</v>
      </c>
      <c r="O63" s="37">
        <f>IF('2017 Hourly Load - RC2016'!O44="",0,$P$19+$Q$19*(WLEF!O43))</f>
        <v>228.5382495697944</v>
      </c>
      <c r="P63" s="37">
        <f>IF('2017 Hourly Load - RC2016'!P44="",0,$P$19+$Q$19*(WLEF!P43))</f>
        <v>235.2978847315859</v>
      </c>
      <c r="Q63" s="37">
        <f>IF('2017 Hourly Load - RC2016'!Q44="",0,$P$19+$Q$19*(WLEF!Q43))</f>
        <v>238.4576754299157</v>
      </c>
      <c r="R63" s="37">
        <f>IF('2017 Hourly Load - RC2016'!R44="",0,$P$19+$Q$19*(WLEF!R43))</f>
        <v>238.07424294541926</v>
      </c>
      <c r="S63" s="37">
        <f>IF('2017 Hourly Load - RC2016'!S44="",0,$P$19+$Q$19*(WLEF!S43))</f>
        <v>232.00333756448208</v>
      </c>
      <c r="T63" s="37">
        <f>IF('2017 Hourly Load - RC2016'!T44="",0,$P$19+$Q$19*(WLEF!T43))</f>
        <v>231.89900404755997</v>
      </c>
      <c r="U63" s="37">
        <f>IF('2017 Hourly Load - RC2016'!U44="",0,$P$19+$Q$19*(WLEF!U43))</f>
        <v>218.20704136036699</v>
      </c>
      <c r="V63" s="37">
        <f>IF('2017 Hourly Load - RC2016'!V44="",0,$P$19+$Q$19*(WLEF!V43))</f>
        <v>205.92870612205894</v>
      </c>
      <c r="W63" s="37">
        <f>IF('2017 Hourly Load - RC2016'!W44="",0,$P$19+$Q$19*(WLEF!W43))</f>
        <v>198.71502567354992</v>
      </c>
      <c r="X63" s="37">
        <f>IF('2017 Hourly Load - RC2016'!X44="",0,$P$19+$Q$19*(WLEF!X43))</f>
        <v>189.28637520504179</v>
      </c>
      <c r="Y63" s="37">
        <f>IF('2017 Hourly Load - RC2016'!Y44="",0,$P$19+$Q$19*(WLEF!Y43))</f>
        <v>167.95005295780487</v>
      </c>
      <c r="Z63" s="25">
        <f t="shared" si="0"/>
        <v>4420.0979136517735</v>
      </c>
    </row>
    <row r="64" spans="1:26" x14ac:dyDescent="0.25">
      <c r="A64" s="36">
        <f>IF('2017 Hourly Load - RC2016'!A45="","",'2017 Hourly Load - RC2016'!A45)</f>
        <v>42769</v>
      </c>
      <c r="B64" s="37">
        <f>IF('2017 Hourly Load - RC2016'!B45="",0,$P$19+$Q$19*(WLEF!B44))</f>
        <v>150.67653458975241</v>
      </c>
      <c r="C64" s="37">
        <f>IF('2017 Hourly Load - RC2016'!C45="",0,$P$19+$Q$19*(WLEF!C44))</f>
        <v>137.79416541821163</v>
      </c>
      <c r="D64" s="37">
        <f>IF('2017 Hourly Load - RC2016'!D45="",0,$P$19+$Q$19*(WLEF!D44))</f>
        <v>133.13781144086067</v>
      </c>
      <c r="E64" s="37">
        <f>IF('2017 Hourly Load - RC2016'!E45="",0,$P$19+$Q$19*(WLEF!E44))</f>
        <v>131.21979697524614</v>
      </c>
      <c r="F64" s="37">
        <f>IF('2017 Hourly Load - RC2016'!F45="",0,$P$19+$Q$19*(WLEF!F44))</f>
        <v>132.44599817910461</v>
      </c>
      <c r="G64" s="37">
        <f>IF('2017 Hourly Load - RC2016'!G45="",0,$P$19+$Q$19*(WLEF!G44))</f>
        <v>140.79778162235601</v>
      </c>
      <c r="H64" s="37">
        <f>IF('2017 Hourly Load - RC2016'!H45="",0,$P$19+$Q$19*(WLEF!H44))</f>
        <v>159.57286366578495</v>
      </c>
      <c r="I64" s="37">
        <f>IF('2017 Hourly Load - RC2016'!I45="",0,$P$19+$Q$19*(WLEF!I44))</f>
        <v>172.31605925492062</v>
      </c>
      <c r="J64" s="37">
        <f>IF('2017 Hourly Load - RC2016'!J45="",0,$P$19+$Q$19*(WLEF!J44))</f>
        <v>184.7469683243209</v>
      </c>
      <c r="K64" s="37">
        <f>IF('2017 Hourly Load - RC2016'!K45="",0,$P$19+$Q$19*(WLEF!K44))</f>
        <v>201.69752747890652</v>
      </c>
      <c r="L64" s="37">
        <f>IF('2017 Hourly Load - RC2016'!L45="",0,$P$19+$Q$19*(WLEF!L44))</f>
        <v>219.92267996483241</v>
      </c>
      <c r="M64" s="37">
        <f>IF('2017 Hourly Load - RC2016'!M45="",0,$P$19+$Q$19*(WLEF!M44))</f>
        <v>233.3000905546852</v>
      </c>
      <c r="N64" s="37">
        <f>IF('2017 Hourly Load - RC2016'!N45="",0,$P$19+$Q$19*(WLEF!N44))</f>
        <v>244.11373168737299</v>
      </c>
      <c r="O64" s="37">
        <f>IF('2017 Hourly Load - RC2016'!O45="",0,$P$19+$Q$19*(WLEF!O44))</f>
        <v>252.75282363910623</v>
      </c>
      <c r="P64" s="37">
        <f>IF('2017 Hourly Load - RC2016'!P45="",0,$P$19+$Q$19*(WLEF!P44))</f>
        <v>259.18085494521341</v>
      </c>
      <c r="Q64" s="37">
        <f>IF('2017 Hourly Load - RC2016'!Q45="",0,$P$19+$Q$19*(WLEF!Q44))</f>
        <v>261.82190100996894</v>
      </c>
      <c r="R64" s="37">
        <f>IF('2017 Hourly Load - RC2016'!R45="",0,$P$19+$Q$19*(WLEF!R44))</f>
        <v>257.34826706497944</v>
      </c>
      <c r="S64" s="37">
        <f>IF('2017 Hourly Load - RC2016'!S45="",0,$P$19+$Q$19*(WLEF!S44))</f>
        <v>251.37500669869246</v>
      </c>
      <c r="T64" s="37">
        <f>IF('2017 Hourly Load - RC2016'!T45="",0,$P$19+$Q$19*(WLEF!T44))</f>
        <v>260.7039020201546</v>
      </c>
      <c r="U64" s="37">
        <f>IF('2017 Hourly Load - RC2016'!U45="",0,$P$19+$Q$19*(WLEF!U44))</f>
        <v>256.08686551141483</v>
      </c>
      <c r="V64" s="37">
        <f>IF('2017 Hourly Load - RC2016'!V45="",0,$P$19+$Q$19*(WLEF!V44))</f>
        <v>237.01162240094646</v>
      </c>
      <c r="W64" s="37">
        <f>IF('2017 Hourly Load - RC2016'!W45="",0,$P$19+$Q$19*(WLEF!W44))</f>
        <v>216.38360222971096</v>
      </c>
      <c r="X64" s="37">
        <f>IF('2017 Hourly Load - RC2016'!X45="",0,$P$19+$Q$19*(WLEF!X44))</f>
        <v>192.75537838513839</v>
      </c>
      <c r="Y64" s="37">
        <f>IF('2017 Hourly Load - RC2016'!Y45="",0,$P$19+$Q$19*(WLEF!Y44))</f>
        <v>169.76005406804063</v>
      </c>
      <c r="Z64" s="25">
        <f t="shared" si="0"/>
        <v>4856.9222871297216</v>
      </c>
    </row>
    <row r="65" spans="1:26" x14ac:dyDescent="0.25">
      <c r="A65" s="36">
        <f>IF('2017 Hourly Load - RC2016'!A46="","",'2017 Hourly Load - RC2016'!A46)</f>
        <v>42770</v>
      </c>
      <c r="B65" s="37">
        <f>IF('2017 Hourly Load - RC2016'!B46="",0,$P$19+$Q$19*(WLEF!B45))</f>
        <v>152.25241124443215</v>
      </c>
      <c r="C65" s="37">
        <f>IF('2017 Hourly Load - RC2016'!C46="",0,$P$19+$Q$19*(WLEF!C45))</f>
        <v>142.83957986828688</v>
      </c>
      <c r="D65" s="37">
        <f>IF('2017 Hourly Load - RC2016'!D46="",0,$P$19+$Q$19*(WLEF!D45))</f>
        <v>137.50194803718927</v>
      </c>
      <c r="E65" s="37">
        <f>IF('2017 Hourly Load - RC2016'!E46="",0,$P$19+$Q$19*(WLEF!E45))</f>
        <v>134.99332385755207</v>
      </c>
      <c r="F65" s="37">
        <f>IF('2017 Hourly Load - RC2016'!F46="",0,$P$19+$Q$19*(WLEF!F45))</f>
        <v>135.54023530830659</v>
      </c>
      <c r="G65" s="37">
        <f>IF('2017 Hourly Load - RC2016'!G46="",0,$P$19+$Q$19*(WLEF!G45))</f>
        <v>143.09226622513032</v>
      </c>
      <c r="H65" s="37">
        <f>IF('2017 Hourly Load - RC2016'!H46="",0,$P$19+$Q$19*(WLEF!H45))</f>
        <v>162.22082558959022</v>
      </c>
      <c r="I65" s="37">
        <f>IF('2017 Hourly Load - RC2016'!I46="",0,$P$19+$Q$19*(WLEF!I45))</f>
        <v>174.74464440579652</v>
      </c>
      <c r="J65" s="37">
        <f>IF('2017 Hourly Load - RC2016'!J46="",0,$P$19+$Q$19*(WLEF!J45))</f>
        <v>186.46385702787518</v>
      </c>
      <c r="K65" s="37">
        <f>IF('2017 Hourly Load - RC2016'!K46="",0,$P$19+$Q$19*(WLEF!K45))</f>
        <v>204.56672715987452</v>
      </c>
      <c r="L65" s="37">
        <f>IF('2017 Hourly Load - RC2016'!L46="",0,$P$19+$Q$19*(WLEF!L45))</f>
        <v>222.03192254568313</v>
      </c>
      <c r="M65" s="37">
        <f>IF('2017 Hourly Load - RC2016'!M46="",0,$P$19+$Q$19*(WLEF!M45))</f>
        <v>235.59340496011367</v>
      </c>
      <c r="N65" s="37">
        <f>IF('2017 Hourly Load - RC2016'!N46="",0,$P$19+$Q$19*(WLEF!N45))</f>
        <v>246.6184878962676</v>
      </c>
      <c r="O65" s="37">
        <f>IF('2017 Hourly Load - RC2016'!O46="",0,$P$19+$Q$19*(WLEF!O45))</f>
        <v>253.73401704362726</v>
      </c>
      <c r="P65" s="37">
        <f>IF('2017 Hourly Load - RC2016'!P46="",0,$P$19+$Q$19*(WLEF!P45))</f>
        <v>258.59157813754052</v>
      </c>
      <c r="Q65" s="37">
        <f>IF('2017 Hourly Load - RC2016'!Q46="",0,$P$19+$Q$19*(WLEF!Q45))</f>
        <v>261.41080218375544</v>
      </c>
      <c r="R65" s="37">
        <f>IF('2017 Hourly Load - RC2016'!R46="",0,$P$19+$Q$19*(WLEF!R45))</f>
        <v>258.79544743490499</v>
      </c>
      <c r="S65" s="37">
        <f>IF('2017 Hourly Load - RC2016'!S46="",0,$P$19+$Q$19*(WLEF!S45))</f>
        <v>251.55247573377733</v>
      </c>
      <c r="T65" s="37">
        <f>IF('2017 Hourly Load - RC2016'!T46="",0,$P$19+$Q$19*(WLEF!T45))</f>
        <v>261.04577615533742</v>
      </c>
      <c r="U65" s="37">
        <f>IF('2017 Hourly Load - RC2016'!U46="",0,$P$19+$Q$19*(WLEF!U45))</f>
        <v>259.24891161803674</v>
      </c>
      <c r="V65" s="37">
        <f>IF('2017 Hourly Load - RC2016'!V46="",0,$P$19+$Q$19*(WLEF!V45))</f>
        <v>242.36104409741921</v>
      </c>
      <c r="W65" s="37">
        <f>IF('2017 Hourly Load - RC2016'!W46="",0,$P$19+$Q$19*(WLEF!W45))</f>
        <v>220.24305399372224</v>
      </c>
      <c r="X65" s="37">
        <f>IF('2017 Hourly Load - RC2016'!X46="",0,$P$19+$Q$19*(WLEF!X45))</f>
        <v>197.59484609253013</v>
      </c>
      <c r="Y65" s="37">
        <f>IF('2017 Hourly Load - RC2016'!Y46="",0,$P$19+$Q$19*(WLEF!Y45))</f>
        <v>174.22034950659898</v>
      </c>
      <c r="Z65" s="25">
        <f t="shared" si="0"/>
        <v>4917.2579361233484</v>
      </c>
    </row>
    <row r="66" spans="1:26" x14ac:dyDescent="0.25">
      <c r="A66" s="36">
        <f>IF('2017 Hourly Load - RC2016'!A47="","",'2017 Hourly Load - RC2016'!A47)</f>
        <v>42771</v>
      </c>
      <c r="B66" s="37">
        <f>IF('2017 Hourly Load - RC2016'!B47="",0,$P$19+$Q$19*(WLEF!B46))</f>
        <v>156.51284482122918</v>
      </c>
      <c r="C66" s="37">
        <f>IF('2017 Hourly Load - RC2016'!C47="",0,$P$19+$Q$19*(WLEF!C46))</f>
        <v>145.86558599358978</v>
      </c>
      <c r="D66" s="37">
        <f>IF('2017 Hourly Load - RC2016'!D47="",0,$P$19+$Q$19*(WLEF!D46))</f>
        <v>140.471728032295</v>
      </c>
      <c r="E66" s="37">
        <f>IF('2017 Hourly Load - RC2016'!E47="",0,$P$19+$Q$19*(WLEF!E46))</f>
        <v>137.71786070636819</v>
      </c>
      <c r="F66" s="37">
        <f>IF('2017 Hourly Load - RC2016'!F47="",0,$P$19+$Q$19*(WLEF!F46))</f>
        <v>138.18923958666883</v>
      </c>
      <c r="G66" s="37">
        <f>IF('2017 Hourly Load - RC2016'!G47="",0,$P$19+$Q$19*(WLEF!G46))</f>
        <v>146.80829653952475</v>
      </c>
      <c r="H66" s="37">
        <f>IF('2017 Hourly Load - RC2016'!H47="",0,$P$19+$Q$19*(WLEF!H46))</f>
        <v>167.50837936642779</v>
      </c>
      <c r="I66" s="37">
        <f>IF('2017 Hourly Load - RC2016'!I47="",0,$P$19+$Q$19*(WLEF!I46))</f>
        <v>180.50858472308482</v>
      </c>
      <c r="J66" s="37">
        <f>IF('2017 Hourly Load - RC2016'!J47="",0,$P$19+$Q$19*(WLEF!J46))</f>
        <v>192.70159071086283</v>
      </c>
      <c r="K66" s="37">
        <f>IF('2017 Hourly Load - RC2016'!K47="",0,$P$19+$Q$19*(WLEF!K46))</f>
        <v>212.24802384296646</v>
      </c>
      <c r="L66" s="37">
        <f>IF('2017 Hourly Load - RC2016'!L47="",0,$P$19+$Q$19*(WLEF!L46))</f>
        <v>230.58751354404302</v>
      </c>
      <c r="M66" s="37">
        <f>IF('2017 Hourly Load - RC2016'!M47="",0,$P$19+$Q$19*(WLEF!M46))</f>
        <v>245.04804383373499</v>
      </c>
      <c r="N66" s="37">
        <f>IF('2017 Hourly Load - RC2016'!N47="",0,$P$19+$Q$19*(WLEF!N46))</f>
        <v>254.44937880181595</v>
      </c>
      <c r="O66" s="37">
        <f>IF('2017 Hourly Load - RC2016'!O47="",0,$P$19+$Q$19*(WLEF!O46))</f>
        <v>261.18261733322521</v>
      </c>
      <c r="P66" s="37">
        <f>IF('2017 Hourly Load - RC2016'!P47="",0,$P$19+$Q$19*(WLEF!P46))</f>
        <v>265.38139654595477</v>
      </c>
      <c r="Q66" s="37">
        <f>IF('2017 Hourly Load - RC2016'!Q47="",0,$P$19+$Q$19*(WLEF!Q46))</f>
        <v>263.44804748309207</v>
      </c>
      <c r="R66" s="37">
        <f>IF('2017 Hourly Load - RC2016'!R47="",0,$P$19+$Q$19*(WLEF!R46))</f>
        <v>255.86209464445079</v>
      </c>
      <c r="S66" s="37">
        <f>IF('2017 Hourly Load - RC2016'!S47="",0,$P$19+$Q$19*(WLEF!S46))</f>
        <v>249.62749238341075</v>
      </c>
      <c r="T66" s="37">
        <f>IF('2017 Hourly Load - RC2016'!T47="",0,$P$19+$Q$19*(WLEF!T46))</f>
        <v>258.18419256323995</v>
      </c>
      <c r="U66" s="37">
        <f>IF('2017 Hourly Load - RC2016'!U47="",0,$P$19+$Q$19*(WLEF!U46))</f>
        <v>253.48845501674498</v>
      </c>
      <c r="V66" s="37">
        <f>IF('2017 Hourly Load - RC2016'!V47="",0,$P$19+$Q$19*(WLEF!V46))</f>
        <v>236.84194015391051</v>
      </c>
      <c r="W66" s="37">
        <f>IF('2017 Hourly Load - RC2016'!W47="",0,$P$19+$Q$19*(WLEF!W46))</f>
        <v>215.61433367101171</v>
      </c>
      <c r="X66" s="37">
        <f>IF('2017 Hourly Load - RC2016'!X47="",0,$P$19+$Q$19*(WLEF!X46))</f>
        <v>191.98567109323184</v>
      </c>
      <c r="Y66" s="37">
        <f>IF('2017 Hourly Load - RC2016'!Y47="",0,$P$19+$Q$19*(WLEF!Y46))</f>
        <v>169.1864350964855</v>
      </c>
      <c r="Z66" s="25">
        <f t="shared" si="0"/>
        <v>4969.4197464873696</v>
      </c>
    </row>
    <row r="67" spans="1:26" x14ac:dyDescent="0.25">
      <c r="A67" s="36">
        <f>IF('2017 Hourly Load - RC2016'!A48="","",'2017 Hourly Load - RC2016'!A48)</f>
        <v>42772</v>
      </c>
      <c r="B67" s="37">
        <f>IF('2017 Hourly Load - RC2016'!B48="",0,$P$19+$Q$19*(WLEF!B47))</f>
        <v>151.89592235406809</v>
      </c>
      <c r="C67" s="37">
        <f>IF('2017 Hourly Load - RC2016'!C48="",0,$P$19+$Q$19*(WLEF!C47))</f>
        <v>141.25578204535395</v>
      </c>
      <c r="D67" s="37">
        <f>IF('2017 Hourly Load - RC2016'!D48="",0,$P$19+$Q$19*(WLEF!D47))</f>
        <v>136.03986817132539</v>
      </c>
      <c r="E67" s="37">
        <f>IF('2017 Hourly Load - RC2016'!E48="",0,$P$19+$Q$19*(WLEF!E47))</f>
        <v>133.45494291174211</v>
      </c>
      <c r="F67" s="37">
        <f>IF('2017 Hourly Load - RC2016'!F48="",0,$P$19+$Q$19*(WLEF!F47))</f>
        <v>134.1905328857504</v>
      </c>
      <c r="G67" s="37">
        <f>IF('2017 Hourly Load - RC2016'!G48="",0,$P$19+$Q$19*(WLEF!G47))</f>
        <v>141.8340789007743</v>
      </c>
      <c r="H67" s="37">
        <f>IF('2017 Hourly Load - RC2016'!H48="",0,$P$19+$Q$19*(WLEF!H47))</f>
        <v>161.56606058694297</v>
      </c>
      <c r="I67" s="37">
        <f>IF('2017 Hourly Load - RC2016'!I48="",0,$P$19+$Q$19*(WLEF!I47))</f>
        <v>174.20398926152194</v>
      </c>
      <c r="J67" s="37">
        <f>IF('2017 Hourly Load - RC2016'!J48="",0,$P$19+$Q$19*(WLEF!J47))</f>
        <v>186.48127197596034</v>
      </c>
      <c r="K67" s="37">
        <f>IF('2017 Hourly Load - RC2016'!K48="",0,$P$19+$Q$19*(WLEF!K47))</f>
        <v>201.54843954294918</v>
      </c>
      <c r="L67" s="37">
        <f>IF('2017 Hourly Load - RC2016'!L48="",0,$P$19+$Q$19*(WLEF!L47))</f>
        <v>215.47649372133588</v>
      </c>
      <c r="M67" s="37">
        <f>IF('2017 Hourly Load - RC2016'!M48="",0,$P$19+$Q$19*(WLEF!M47))</f>
        <v>226.1142921825994</v>
      </c>
      <c r="N67" s="37">
        <f>IF('2017 Hourly Load - RC2016'!N48="",0,$P$19+$Q$19*(WLEF!N47))</f>
        <v>235.04480830896051</v>
      </c>
      <c r="O67" s="37">
        <f>IF('2017 Hourly Load - RC2016'!O48="",0,$P$19+$Q$19*(WLEF!O47))</f>
        <v>243.59342315877359</v>
      </c>
      <c r="P67" s="37">
        <f>IF('2017 Hourly Load - RC2016'!P48="",0,$P$19+$Q$19*(WLEF!P47))</f>
        <v>247.23125000535811</v>
      </c>
      <c r="Q67" s="37">
        <f>IF('2017 Hourly Load - RC2016'!Q48="",0,$P$19+$Q$19*(WLEF!Q47))</f>
        <v>249.45103446856513</v>
      </c>
      <c r="R67" s="37">
        <f>IF('2017 Hourly Load - RC2016'!R48="",0,$P$19+$Q$19*(WLEF!R47))</f>
        <v>247.34079166316747</v>
      </c>
      <c r="S67" s="37">
        <f>IF('2017 Hourly Load - RC2016'!S48="",0,$P$19+$Q$19*(WLEF!S47))</f>
        <v>244.67834355334912</v>
      </c>
      <c r="T67" s="37">
        <f>IF('2017 Hourly Load - RC2016'!T48="",0,$P$19+$Q$19*(WLEF!T47))</f>
        <v>254.09151196957419</v>
      </c>
      <c r="U67" s="37">
        <f>IF('2017 Hourly Load - RC2016'!U48="",0,$P$19+$Q$19*(WLEF!U47))</f>
        <v>251.70783740932217</v>
      </c>
      <c r="V67" s="37">
        <f>IF('2017 Hourly Load - RC2016'!V48="",0,$P$19+$Q$19*(WLEF!V47))</f>
        <v>235.44560925325516</v>
      </c>
      <c r="W67" s="37">
        <f>IF('2017 Hourly Load - RC2016'!W48="",0,$P$19+$Q$19*(WLEF!W47))</f>
        <v>214.67057495948399</v>
      </c>
      <c r="X67" s="37">
        <f>IF('2017 Hourly Load - RC2016'!X48="",0,$P$19+$Q$19*(WLEF!X47))</f>
        <v>191.59290608514846</v>
      </c>
      <c r="Y67" s="37">
        <f>IF('2017 Hourly Load - RC2016'!Y48="",0,$P$19+$Q$19*(WLEF!Y47))</f>
        <v>168.15550285692254</v>
      </c>
      <c r="Z67" s="25">
        <f t="shared" si="0"/>
        <v>4787.0652682322043</v>
      </c>
    </row>
    <row r="68" spans="1:26" x14ac:dyDescent="0.25">
      <c r="A68" s="36">
        <f>IF('2017 Hourly Load - RC2016'!A49="","",'2017 Hourly Load - RC2016'!A49)</f>
        <v>42773</v>
      </c>
      <c r="B68" s="37">
        <f>IF('2017 Hourly Load - RC2016'!B49="",0,$P$19+$Q$19*(WLEF!B48))</f>
        <v>150.56364940718666</v>
      </c>
      <c r="C68" s="37">
        <f>IF('2017 Hourly Load - RC2016'!C49="",0,$P$19+$Q$19*(WLEF!C48))</f>
        <v>140.79778162235601</v>
      </c>
      <c r="D68" s="37">
        <f>IF('2017 Hourly Load - RC2016'!D49="",0,$P$19+$Q$19*(WLEF!D48))</f>
        <v>134.53559800599834</v>
      </c>
      <c r="E68" s="37">
        <f>IF('2017 Hourly Load - RC2016'!E49="",0,$P$19+$Q$19*(WLEF!E48))</f>
        <v>131.77091852147936</v>
      </c>
      <c r="F68" s="37">
        <f>IF('2017 Hourly Load - RC2016'!F49="",0,$P$19+$Q$19*(WLEF!F48))</f>
        <v>132.19230941857575</v>
      </c>
      <c r="G68" s="37">
        <f>IF('2017 Hourly Load - RC2016'!G49="",0,$P$19+$Q$19*(WLEF!G48))</f>
        <v>139.88711966555405</v>
      </c>
      <c r="H68" s="37">
        <f>IF('2017 Hourly Load - RC2016'!H49="",0,$P$19+$Q$19*(WLEF!H48))</f>
        <v>159.09347645169331</v>
      </c>
      <c r="I68" s="37">
        <f>IF('2017 Hourly Load - RC2016'!I49="",0,$P$19+$Q$19*(WLEF!I48))</f>
        <v>172.23512242111934</v>
      </c>
      <c r="J68" s="37">
        <f>IF('2017 Hourly Load - RC2016'!J49="",0,$P$19+$Q$19*(WLEF!J48))</f>
        <v>181.11829022731433</v>
      </c>
      <c r="K68" s="37">
        <f>IF('2017 Hourly Load - RC2016'!K49="",0,$P$19+$Q$19*(WLEF!K48))</f>
        <v>193.1861504732471</v>
      </c>
      <c r="L68" s="37">
        <f>IF('2017 Hourly Load - RC2016'!L49="",0,$P$19+$Q$19*(WLEF!L48))</f>
        <v>205.24677525315778</v>
      </c>
      <c r="M68" s="37">
        <f>IF('2017 Hourly Load - RC2016'!M49="",0,$P$19+$Q$19*(WLEF!M48))</f>
        <v>216.99664835317907</v>
      </c>
      <c r="N68" s="37">
        <f>IF('2017 Hourly Load - RC2016'!N49="",0,$P$19+$Q$19*(WLEF!N48))</f>
        <v>224.1978183678666</v>
      </c>
      <c r="O68" s="37">
        <f>IF('2017 Hourly Load - RC2016'!O49="",0,$P$19+$Q$19*(WLEF!O48))</f>
        <v>225.39921153327037</v>
      </c>
      <c r="P68" s="37">
        <f>IF('2017 Hourly Load - RC2016'!P49="",0,$P$19+$Q$19*(WLEF!P48))</f>
        <v>234.98157189038085</v>
      </c>
      <c r="Q68" s="37">
        <f>IF('2017 Hourly Load - RC2016'!Q49="",0,$P$19+$Q$19*(WLEF!Q48))</f>
        <v>237.73380922074966</v>
      </c>
      <c r="R68" s="37">
        <f>IF('2017 Hourly Load - RC2016'!R49="",0,$P$19+$Q$19*(WLEF!R48))</f>
        <v>236.94798066261575</v>
      </c>
      <c r="S68" s="37">
        <f>IF('2017 Hourly Load - RC2016'!S49="",0,$P$19+$Q$19*(WLEF!S48))</f>
        <v>234.93942154178922</v>
      </c>
      <c r="T68" s="37">
        <f>IF('2017 Hourly Load - RC2016'!T49="",0,$P$19+$Q$19*(WLEF!T48))</f>
        <v>235.93149102629684</v>
      </c>
      <c r="U68" s="37">
        <f>IF('2017 Hourly Load - RC2016'!U49="",0,$P$19+$Q$19*(WLEF!U48))</f>
        <v>227.9406564434301</v>
      </c>
      <c r="V68" s="37">
        <f>IF('2017 Hourly Load - RC2016'!V49="",0,$P$19+$Q$19*(WLEF!V48))</f>
        <v>216.64051611514071</v>
      </c>
      <c r="W68" s="37">
        <f>IF('2017 Hourly Load - RC2016'!W49="",0,$P$19+$Q$19*(WLEF!W48))</f>
        <v>198.73343430876665</v>
      </c>
      <c r="X68" s="37">
        <f>IF('2017 Hourly Load - RC2016'!X49="",0,$P$19+$Q$19*(WLEF!X48))</f>
        <v>183.19851612699063</v>
      </c>
      <c r="Y68" s="37">
        <f>IF('2017 Hourly Load - RC2016'!Y49="",0,$P$19+$Q$19*(WLEF!Y48))</f>
        <v>165.4571076792904</v>
      </c>
      <c r="Z68" s="25">
        <f t="shared" si="0"/>
        <v>4579.7253747374489</v>
      </c>
    </row>
    <row r="69" spans="1:26" x14ac:dyDescent="0.25">
      <c r="A69" s="36">
        <f>IF('2017 Hourly Load - RC2016'!A50="","",'2017 Hourly Load - RC2016'!A50)</f>
        <v>42774</v>
      </c>
      <c r="B69" s="37">
        <f>IF('2017 Hourly Load - RC2016'!B50="",0,$P$19+$Q$19*(WLEF!B49))</f>
        <v>150.70477041298349</v>
      </c>
      <c r="C69" s="37">
        <f>IF('2017 Hourly Load - RC2016'!C50="",0,$P$19+$Q$19*(WLEF!C49))</f>
        <v>140.5108065220565</v>
      </c>
      <c r="D69" s="37">
        <f>IF('2017 Hourly Load - RC2016'!D50="",0,$P$19+$Q$19*(WLEF!D49))</f>
        <v>134.81989639790604</v>
      </c>
      <c r="E69" s="37">
        <f>IF('2017 Hourly Load - RC2016'!E50="",0,$P$19+$Q$19*(WLEF!E49))</f>
        <v>132.05968051530499</v>
      </c>
      <c r="F69" s="37">
        <f>IF('2017 Hourly Load - RC2016'!F50="",0,$P$19+$Q$19*(WLEF!F49))</f>
        <v>131.85505433052012</v>
      </c>
      <c r="G69" s="37">
        <f>IF('2017 Hourly Load - RC2016'!G50="",0,$P$19+$Q$19*(WLEF!G49))</f>
        <v>134.11673854139735</v>
      </c>
      <c r="H69" s="37">
        <f>IF('2017 Hourly Load - RC2016'!H50="",0,$P$19+$Q$19*(WLEF!H49))</f>
        <v>140.64116258392752</v>
      </c>
      <c r="I69" s="37">
        <f>IF('2017 Hourly Load - RC2016'!I50="",0,$P$19+$Q$19*(WLEF!I49))</f>
        <v>150.40858409447054</v>
      </c>
      <c r="J69" s="37">
        <f>IF('2017 Hourly Load - RC2016'!J50="",0,$P$19+$Q$19*(WLEF!J49))</f>
        <v>170.52780812551958</v>
      </c>
      <c r="K69" s="37">
        <f>IF('2017 Hourly Load - RC2016'!K50="",0,$P$19+$Q$19*(WLEF!K49))</f>
        <v>193.79784335173983</v>
      </c>
      <c r="L69" s="37">
        <f>IF('2017 Hourly Load - RC2016'!L50="",0,$P$19+$Q$19*(WLEF!L49))</f>
        <v>212.92954576021907</v>
      </c>
      <c r="M69" s="37">
        <f>IF('2017 Hourly Load - RC2016'!M50="",0,$P$19+$Q$19*(WLEF!M49))</f>
        <v>225.37880680723657</v>
      </c>
      <c r="N69" s="37">
        <f>IF('2017 Hourly Load - RC2016'!N50="",0,$P$19+$Q$19*(WLEF!N49))</f>
        <v>233.99257499108279</v>
      </c>
      <c r="O69" s="37">
        <f>IF('2017 Hourly Load - RC2016'!O50="",0,$P$19+$Q$19*(WLEF!O49))</f>
        <v>238.26590035092937</v>
      </c>
      <c r="P69" s="37">
        <f>IF('2017 Hourly Load - RC2016'!P50="",0,$P$19+$Q$19*(WLEF!P49))</f>
        <v>241.00443235322859</v>
      </c>
      <c r="Q69" s="37">
        <f>IF('2017 Hourly Load - RC2016'!Q50="",0,$P$19+$Q$19*(WLEF!Q49))</f>
        <v>239.29006055458007</v>
      </c>
      <c r="R69" s="37">
        <f>IF('2017 Hourly Load - RC2016'!R50="",0,$P$19+$Q$19*(WLEF!R49))</f>
        <v>235.48782933427708</v>
      </c>
      <c r="S69" s="37">
        <f>IF('2017 Hourly Load - RC2016'!S50="",0,$P$19+$Q$19*(WLEF!S49))</f>
        <v>229.96502085540931</v>
      </c>
      <c r="T69" s="37">
        <f>IF('2017 Hourly Load - RC2016'!T50="",0,$P$19+$Q$19*(WLEF!T49))</f>
        <v>233.42587914237225</v>
      </c>
      <c r="U69" s="37">
        <f>IF('2017 Hourly Load - RC2016'!U50="",0,$P$19+$Q$19*(WLEF!U49))</f>
        <v>226.40082273865585</v>
      </c>
      <c r="V69" s="37">
        <f>IF('2017 Hourly Load - RC2016'!V50="",0,$P$19+$Q$19*(WLEF!V49))</f>
        <v>212.32582199102529</v>
      </c>
      <c r="W69" s="37">
        <f>IF('2017 Hourly Load - RC2016'!W50="",0,$P$19+$Q$19*(WLEF!W49))</f>
        <v>197.24704179525492</v>
      </c>
      <c r="X69" s="37">
        <f>IF('2017 Hourly Load - RC2016'!X50="",0,$P$19+$Q$19*(WLEF!X49))</f>
        <v>181.76391083866051</v>
      </c>
      <c r="Y69" s="37">
        <f>IF('2017 Hourly Load - RC2016'!Y50="",0,$P$19+$Q$19*(WLEF!Y49))</f>
        <v>166.23709396724922</v>
      </c>
      <c r="Z69" s="25">
        <f t="shared" si="0"/>
        <v>4553.1570863560064</v>
      </c>
    </row>
    <row r="70" spans="1:26" x14ac:dyDescent="0.25">
      <c r="A70" s="36">
        <f>IF('2017 Hourly Load - RC2016'!A51="","",'2017 Hourly Load - RC2016'!A51)</f>
        <v>42775</v>
      </c>
      <c r="B70" s="37">
        <f>IF('2017 Hourly Load - RC2016'!B51="",0,$P$19+$Q$19*(WLEF!B50))</f>
        <v>151.29906505011922</v>
      </c>
      <c r="C70" s="37">
        <f>IF('2017 Hourly Load - RC2016'!C51="",0,$P$19+$Q$19*(WLEF!C50))</f>
        <v>141.24267162208022</v>
      </c>
      <c r="D70" s="37">
        <f>IF('2017 Hourly Load - RC2016'!D51="",0,$P$19+$Q$19*(WLEF!D50))</f>
        <v>135.5277742682899</v>
      </c>
      <c r="E70" s="37">
        <f>IF('2017 Hourly Load - RC2016'!E51="",0,$P$19+$Q$19*(WLEF!E50))</f>
        <v>132.66395560652583</v>
      </c>
      <c r="F70" s="37">
        <f>IF('2017 Hourly Load - RC2016'!F51="",0,$P$19+$Q$19*(WLEF!F50))</f>
        <v>132.03558505512231</v>
      </c>
      <c r="G70" s="37">
        <f>IF('2017 Hourly Load - RC2016'!G51="",0,$P$19+$Q$19*(WLEF!G50))</f>
        <v>133.95703021103117</v>
      </c>
      <c r="H70" s="37">
        <f>IF('2017 Hourly Load - RC2016'!H51="",0,$P$19+$Q$19*(WLEF!H50))</f>
        <v>138.62415203782587</v>
      </c>
      <c r="I70" s="37">
        <f>IF('2017 Hourly Load - RC2016'!I51="",0,$P$19+$Q$19*(WLEF!I50))</f>
        <v>146.19270082407422</v>
      </c>
      <c r="J70" s="37">
        <f>IF('2017 Hourly Load - RC2016'!J51="",0,$P$19+$Q$19*(WLEF!J50))</f>
        <v>161.26243396339413</v>
      </c>
      <c r="K70" s="37">
        <f>IF('2017 Hourly Load - RC2016'!K51="",0,$P$19+$Q$19*(WLEF!K50))</f>
        <v>176.40920763697289</v>
      </c>
      <c r="L70" s="37">
        <f>IF('2017 Hourly Load - RC2016'!L51="",0,$P$19+$Q$19*(WLEF!L50))</f>
        <v>187.14411649758782</v>
      </c>
      <c r="M70" s="37">
        <f>IF('2017 Hourly Load - RC2016'!M51="",0,$P$19+$Q$19*(WLEF!M50))</f>
        <v>192.91681985694905</v>
      </c>
      <c r="N70" s="37">
        <f>IF('2017 Hourly Load - RC2016'!N51="",0,$P$19+$Q$19*(WLEF!N50))</f>
        <v>198.38391866143144</v>
      </c>
      <c r="O70" s="37">
        <f>IF('2017 Hourly Load - RC2016'!O51="",0,$P$19+$Q$19*(WLEF!O50))</f>
        <v>201.75345942541338</v>
      </c>
      <c r="P70" s="37">
        <f>IF('2017 Hourly Load - RC2016'!P51="",0,$P$19+$Q$19*(WLEF!P50))</f>
        <v>203.24980115869243</v>
      </c>
      <c r="Q70" s="37">
        <f>IF('2017 Hourly Load - RC2016'!Q51="",0,$P$19+$Q$19*(WLEF!Q50))</f>
        <v>201.99598228054225</v>
      </c>
      <c r="R70" s="37">
        <f>IF('2017 Hourly Load - RC2016'!R51="",0,$P$19+$Q$19*(WLEF!R50))</f>
        <v>199.02817004745373</v>
      </c>
      <c r="S70" s="37">
        <f>IF('2017 Hourly Load - RC2016'!S51="",0,$P$19+$Q$19*(WLEF!S50))</f>
        <v>198.12671640334727</v>
      </c>
      <c r="T70" s="37">
        <f>IF('2017 Hourly Load - RC2016'!T51="",0,$P$19+$Q$19*(WLEF!T50))</f>
        <v>209.03989912751337</v>
      </c>
      <c r="U70" s="37">
        <f>IF('2017 Hourly Load - RC2016'!U51="",0,$P$19+$Q$19*(WLEF!U50))</f>
        <v>210.73560587898794</v>
      </c>
      <c r="V70" s="37">
        <f>IF('2017 Hourly Load - RC2016'!V51="",0,$P$19+$Q$19*(WLEF!V50))</f>
        <v>198.42068508530116</v>
      </c>
      <c r="W70" s="37">
        <f>IF('2017 Hourly Load - RC2016'!W51="",0,$P$19+$Q$19*(WLEF!W50))</f>
        <v>182.89023776923793</v>
      </c>
      <c r="X70" s="37">
        <f>IF('2017 Hourly Load - RC2016'!X51="",0,$P$19+$Q$19*(WLEF!X50))</f>
        <v>167.4453761156619</v>
      </c>
      <c r="Y70" s="37">
        <f>IF('2017 Hourly Load - RC2016'!Y51="",0,$P$19+$Q$19*(WLEF!Y50))</f>
        <v>149.8041063433742</v>
      </c>
      <c r="Z70" s="25">
        <f t="shared" si="0"/>
        <v>4150.14947092693</v>
      </c>
    </row>
    <row r="71" spans="1:26" x14ac:dyDescent="0.25">
      <c r="A71" s="36">
        <f>IF('2017 Hourly Load - RC2016'!A52="","",'2017 Hourly Load - RC2016'!A52)</f>
        <v>42776</v>
      </c>
      <c r="B71" s="37">
        <f>IF('2017 Hourly Load - RC2016'!B52="",0,$P$19+$Q$19*(WLEF!B51))</f>
        <v>136.73065869077055</v>
      </c>
      <c r="C71" s="37">
        <f>IF('2017 Hourly Load - RC2016'!C52="",0,$P$19+$Q$19*(WLEF!C51))</f>
        <v>129.9615246644907</v>
      </c>
      <c r="D71" s="37">
        <f>IF('2017 Hourly Load - RC2016'!D52="",0,$P$19+$Q$19*(WLEF!D51))</f>
        <v>127.28744576640383</v>
      </c>
      <c r="E71" s="37">
        <f>IF('2017 Hourly Load - RC2016'!E52="",0,$P$19+$Q$19*(WLEF!E51))</f>
        <v>126.86444375961598</v>
      </c>
      <c r="F71" s="37">
        <f>IF('2017 Hourly Load - RC2016'!F52="",0,$P$19+$Q$19*(WLEF!F51))</f>
        <v>129.02269371137004</v>
      </c>
      <c r="G71" s="37">
        <f>IF('2017 Hourly Load - RC2016'!G52="",0,$P$19+$Q$19*(WLEF!G51))</f>
        <v>138.5600889993955</v>
      </c>
      <c r="H71" s="37">
        <f>IF('2017 Hourly Load - RC2016'!H52="",0,$P$19+$Q$19*(WLEF!H51))</f>
        <v>159.88826998539622</v>
      </c>
      <c r="I71" s="37">
        <f>IF('2017 Hourly Load - RC2016'!I52="",0,$P$19+$Q$19*(WLEF!I51))</f>
        <v>173.82810458622481</v>
      </c>
      <c r="J71" s="37">
        <f>IF('2017 Hourly Load - RC2016'!J52="",0,$P$19+$Q$19*(WLEF!J51))</f>
        <v>180.15379265519107</v>
      </c>
      <c r="K71" s="37">
        <f>IF('2017 Hourly Load - RC2016'!K52="",0,$P$19+$Q$19*(WLEF!K51))</f>
        <v>188.31792612853548</v>
      </c>
      <c r="L71" s="37">
        <f>IF('2017 Hourly Load - RC2016'!L52="",0,$P$19+$Q$19*(WLEF!L51))</f>
        <v>197.72311671890782</v>
      </c>
      <c r="M71" s="37">
        <f>IF('2017 Hourly Load - RC2016'!M52="",0,$P$19+$Q$19*(WLEF!M51))</f>
        <v>204.05792666141119</v>
      </c>
      <c r="N71" s="37">
        <f>IF('2017 Hourly Load - RC2016'!N52="",0,$P$19+$Q$19*(WLEF!N51))</f>
        <v>210.07911281955256</v>
      </c>
      <c r="O71" s="37">
        <f>IF('2017 Hourly Load - RC2016'!O52="",0,$P$19+$Q$19*(WLEF!O51))</f>
        <v>214.86691533351569</v>
      </c>
      <c r="P71" s="37">
        <f>IF('2017 Hourly Load - RC2016'!P52="",0,$P$19+$Q$19*(WLEF!P51))</f>
        <v>216.87788530784354</v>
      </c>
      <c r="Q71" s="37">
        <f>IF('2017 Hourly Load - RC2016'!Q52="",0,$P$19+$Q$19*(WLEF!Q51))</f>
        <v>218.98373206461508</v>
      </c>
      <c r="R71" s="37">
        <f>IF('2017 Hourly Load - RC2016'!R52="",0,$P$19+$Q$19*(WLEF!R51))</f>
        <v>219.36292031379719</v>
      </c>
      <c r="S71" s="37">
        <f>IF('2017 Hourly Load - RC2016'!S52="",0,$P$19+$Q$19*(WLEF!S51))</f>
        <v>217.8493139929858</v>
      </c>
      <c r="T71" s="37">
        <f>IF('2017 Hourly Load - RC2016'!T52="",0,$P$19+$Q$19*(WLEF!T51))</f>
        <v>228.8065327468791</v>
      </c>
      <c r="U71" s="37">
        <f>IF('2017 Hourly Load - RC2016'!U52="",0,$P$19+$Q$19*(WLEF!U51))</f>
        <v>231.5862214106383</v>
      </c>
      <c r="V71" s="37">
        <f>IF('2017 Hourly Load - RC2016'!V52="",0,$P$19+$Q$19*(WLEF!V51))</f>
        <v>217.15508043479508</v>
      </c>
      <c r="W71" s="37">
        <f>IF('2017 Hourly Load - RC2016'!W52="",0,$P$19+$Q$19*(WLEF!W51))</f>
        <v>197.85145853047476</v>
      </c>
      <c r="X71" s="37">
        <f>IF('2017 Hourly Load - RC2016'!X52="",0,$P$19+$Q$19*(WLEF!X51))</f>
        <v>176.9396854783227</v>
      </c>
      <c r="Y71" s="37">
        <f>IF('2017 Hourly Load - RC2016'!Y52="",0,$P$19+$Q$19*(WLEF!Y51))</f>
        <v>156.55696583735593</v>
      </c>
      <c r="Z71" s="25">
        <f t="shared" si="0"/>
        <v>4399.3118165984888</v>
      </c>
    </row>
    <row r="72" spans="1:26" x14ac:dyDescent="0.25">
      <c r="A72" s="36">
        <f>IF('2017 Hourly Load - RC2016'!A53="","",'2017 Hourly Load - RC2016'!A53)</f>
        <v>42777</v>
      </c>
      <c r="B72" s="37">
        <f>IF('2017 Hourly Load - RC2016'!B53="",0,$P$19+$Q$19*(WLEF!B52))</f>
        <v>141.99228435199188</v>
      </c>
      <c r="C72" s="37">
        <f>IF('2017 Hourly Load - RC2016'!C53="",0,$P$19+$Q$19*(WLEF!C52))</f>
        <v>133.69955846615915</v>
      </c>
      <c r="D72" s="37">
        <f>IF('2017 Hourly Load - RC2016'!D53="",0,$P$19+$Q$19*(WLEF!D52))</f>
        <v>129.90257533761485</v>
      </c>
      <c r="E72" s="37">
        <f>IF('2017 Hourly Load - RC2016'!E53="",0,$P$19+$Q$19*(WLEF!E52))</f>
        <v>128.68466357640696</v>
      </c>
      <c r="F72" s="37">
        <f>IF('2017 Hourly Load - RC2016'!F53="",0,$P$19+$Q$19*(WLEF!F52))</f>
        <v>130.2686466261078</v>
      </c>
      <c r="G72" s="37">
        <f>IF('2017 Hourly Load - RC2016'!G53="",0,$P$19+$Q$19*(WLEF!G52))</f>
        <v>139.34413938055704</v>
      </c>
      <c r="H72" s="37">
        <f>IF('2017 Hourly Load - RC2016'!H53="",0,$P$19+$Q$19*(WLEF!H52))</f>
        <v>160.79296110285469</v>
      </c>
      <c r="I72" s="37">
        <f>IF('2017 Hourly Load - RC2016'!I53="",0,$P$19+$Q$19*(WLEF!I52))</f>
        <v>174.71183239182773</v>
      </c>
      <c r="J72" s="37">
        <f>IF('2017 Hourly Load - RC2016'!J53="",0,$P$19+$Q$19*(WLEF!J52))</f>
        <v>182.20685995240831</v>
      </c>
      <c r="K72" s="37">
        <f>IF('2017 Hourly Load - RC2016'!K53="",0,$P$19+$Q$19*(WLEF!K52))</f>
        <v>192.6836643916223</v>
      </c>
      <c r="L72" s="37">
        <f>IF('2017 Hourly Load - RC2016'!L53="",0,$P$19+$Q$19*(WLEF!L52))</f>
        <v>202.53787953373131</v>
      </c>
      <c r="M72" s="37">
        <f>IF('2017 Hourly Load - RC2016'!M53="",0,$P$19+$Q$19*(WLEF!M52))</f>
        <v>211.9564878058984</v>
      </c>
      <c r="N72" s="37">
        <f>IF('2017 Hourly Load - RC2016'!N53="",0,$P$19+$Q$19*(WLEF!N52))</f>
        <v>220.14289715882268</v>
      </c>
      <c r="O72" s="37">
        <f>IF('2017 Hourly Load - RC2016'!O53="",0,$P$19+$Q$19*(WLEF!O52))</f>
        <v>227.57035108893552</v>
      </c>
      <c r="P72" s="37">
        <f>IF('2017 Hourly Load - RC2016'!P53="",0,$P$19+$Q$19*(WLEF!P52))</f>
        <v>232.14946550404954</v>
      </c>
      <c r="Q72" s="37">
        <f>IF('2017 Hourly Load - RC2016'!Q53="",0,$P$19+$Q$19*(WLEF!Q52))</f>
        <v>236.94798066261575</v>
      </c>
      <c r="R72" s="37">
        <f>IF('2017 Hourly Load - RC2016'!R53="",0,$P$19+$Q$19*(WLEF!R52))</f>
        <v>238.35111919177808</v>
      </c>
      <c r="S72" s="37">
        <f>IF('2017 Hourly Load - RC2016'!S53="",0,$P$19+$Q$19*(WLEF!S52))</f>
        <v>235.61452444355791</v>
      </c>
      <c r="T72" s="37">
        <f>IF('2017 Hourly Load - RC2016'!T53="",0,$P$19+$Q$19*(WLEF!T52))</f>
        <v>243.98357610623907</v>
      </c>
      <c r="U72" s="37">
        <f>IF('2017 Hourly Load - RC2016'!U53="",0,$P$19+$Q$19*(WLEF!U52))</f>
        <v>245.04804383373499</v>
      </c>
      <c r="V72" s="37">
        <f>IF('2017 Hourly Load - RC2016'!V53="",0,$P$19+$Q$19*(WLEF!V52))</f>
        <v>231.5862214106383</v>
      </c>
      <c r="W72" s="37">
        <f>IF('2017 Hourly Load - RC2016'!W53="",0,$P$19+$Q$19*(WLEF!W52))</f>
        <v>207.20286798398689</v>
      </c>
      <c r="X72" s="37">
        <f>IF('2017 Hourly Load - RC2016'!X53="",0,$P$19+$Q$19*(WLEF!X52))</f>
        <v>183.71335937636616</v>
      </c>
      <c r="Y72" s="37">
        <f>IF('2017 Hourly Load - RC2016'!Y53="",0,$P$19+$Q$19*(WLEF!Y52))</f>
        <v>161.15630193087415</v>
      </c>
      <c r="Z72" s="25">
        <f t="shared" si="0"/>
        <v>4592.24826160878</v>
      </c>
    </row>
    <row r="73" spans="1:26" x14ac:dyDescent="0.25">
      <c r="A73" s="36">
        <f>IF('2017 Hourly Load - RC2016'!A54="","",'2017 Hourly Load - RC2016'!A54)</f>
        <v>42778</v>
      </c>
      <c r="B73" s="37">
        <f>IF('2017 Hourly Load - RC2016'!B54="",0,$P$19+$Q$19*(WLEF!B53))</f>
        <v>143.89366618022359</v>
      </c>
      <c r="C73" s="37">
        <f>IF('2017 Hourly Load - RC2016'!C54="",0,$P$19+$Q$19*(WLEF!C53))</f>
        <v>135.22914513557839</v>
      </c>
      <c r="D73" s="37">
        <f>IF('2017 Hourly Load - RC2016'!D54="",0,$P$19+$Q$19*(WLEF!D53))</f>
        <v>130.24498699361442</v>
      </c>
      <c r="E73" s="37">
        <f>IF('2017 Hourly Load - RC2016'!E54="",0,$P$19+$Q$19*(WLEF!E53))</f>
        <v>128.23199768432607</v>
      </c>
      <c r="F73" s="37">
        <f>IF('2017 Hourly Load - RC2016'!F54="",0,$P$19+$Q$19*(WLEF!F53))</f>
        <v>129.29165532689109</v>
      </c>
      <c r="G73" s="37">
        <f>IF('2017 Hourly Load - RC2016'!G54="",0,$P$19+$Q$19*(WLEF!G53))</f>
        <v>137.19784490870012</v>
      </c>
      <c r="H73" s="37">
        <f>IF('2017 Hourly Load - RC2016'!H54="",0,$P$19+$Q$19*(WLEF!H53))</f>
        <v>156.95464334987724</v>
      </c>
      <c r="I73" s="37">
        <f>IF('2017 Hourly Load - RC2016'!I54="",0,$P$19+$Q$19*(WLEF!I53))</f>
        <v>169.07511671446281</v>
      </c>
      <c r="J73" s="37">
        <f>IF('2017 Hourly Load - RC2016'!J54="",0,$P$19+$Q$19*(WLEF!J53))</f>
        <v>179.05968719206339</v>
      </c>
      <c r="K73" s="37">
        <f>IF('2017 Hourly Load - RC2016'!K54="",0,$P$19+$Q$19*(WLEF!K53))</f>
        <v>192.61197364224961</v>
      </c>
      <c r="L73" s="37">
        <f>IF('2017 Hourly Load - RC2016'!L54="",0,$P$19+$Q$19*(WLEF!L53))</f>
        <v>205.13330315597042</v>
      </c>
      <c r="M73" s="37">
        <f>IF('2017 Hourly Load - RC2016'!M54="",0,$P$19+$Q$19*(WLEF!M53))</f>
        <v>215.71283436069194</v>
      </c>
      <c r="N73" s="37">
        <f>IF('2017 Hourly Load - RC2016'!N54="",0,$P$19+$Q$19*(WLEF!N53))</f>
        <v>223.85259271775305</v>
      </c>
      <c r="O73" s="37">
        <f>IF('2017 Hourly Load - RC2016'!O54="",0,$P$19+$Q$19*(WLEF!O53))</f>
        <v>230.67061135680382</v>
      </c>
      <c r="P73" s="37">
        <f>IF('2017 Hourly Load - RC2016'!P54="",0,$P$19+$Q$19*(WLEF!P53))</f>
        <v>232.44193493875218</v>
      </c>
      <c r="Q73" s="37">
        <f>IF('2017 Hourly Load - RC2016'!Q54="",0,$P$19+$Q$19*(WLEF!Q53))</f>
        <v>229.69568006979853</v>
      </c>
      <c r="R73" s="37">
        <f>IF('2017 Hourly Load - RC2016'!R54="",0,$P$19+$Q$19*(WLEF!R53))</f>
        <v>226.0324786087632</v>
      </c>
      <c r="S73" s="37">
        <f>IF('2017 Hourly Load - RC2016'!S54="",0,$P$19+$Q$19*(WLEF!S53))</f>
        <v>226.70813573807675</v>
      </c>
      <c r="T73" s="37">
        <f>IF('2017 Hourly Load - RC2016'!T54="",0,$P$19+$Q$19*(WLEF!T53))</f>
        <v>240.38189826096436</v>
      </c>
      <c r="U73" s="37">
        <f>IF('2017 Hourly Load - RC2016'!U54="",0,$P$19+$Q$19*(WLEF!U53))</f>
        <v>236.92676965535679</v>
      </c>
      <c r="V73" s="37">
        <f>IF('2017 Hourly Load - RC2016'!V54="",0,$P$19+$Q$19*(WLEF!V53))</f>
        <v>222.69813528896947</v>
      </c>
      <c r="W73" s="37">
        <f>IF('2017 Hourly Load - RC2016'!W54="",0,$P$19+$Q$19*(WLEF!W53))</f>
        <v>202.81865062687365</v>
      </c>
      <c r="X73" s="37">
        <f>IF('2017 Hourly Load - RC2016'!X54="",0,$P$19+$Q$19*(WLEF!X53))</f>
        <v>177.53825122681366</v>
      </c>
      <c r="Y73" s="37">
        <f>IF('2017 Hourly Load - RC2016'!Y54="",0,$P$19+$Q$19*(WLEF!Y53))</f>
        <v>154.90410312687845</v>
      </c>
      <c r="Z73" s="25">
        <f t="shared" si="0"/>
        <v>4527.3060962604523</v>
      </c>
    </row>
    <row r="74" spans="1:26" x14ac:dyDescent="0.25">
      <c r="A74" s="36">
        <f>IF('2017 Hourly Load - RC2016'!A55="","",'2017 Hourly Load - RC2016'!A55)</f>
        <v>42779</v>
      </c>
      <c r="B74" s="37">
        <f>IF('2017 Hourly Load - RC2016'!B55="",0,$P$19+$Q$19*(WLEF!B54))</f>
        <v>140.36758264765879</v>
      </c>
      <c r="C74" s="37">
        <f>IF('2017 Hourly Load - RC2016'!C55="",0,$P$19+$Q$19*(WLEF!C54))</f>
        <v>132.0114954059755</v>
      </c>
      <c r="D74" s="37">
        <f>IF('2017 Hourly Load - RC2016'!D55="",0,$P$19+$Q$19*(WLEF!D54))</f>
        <v>128.33626292157686</v>
      </c>
      <c r="E74" s="37">
        <f>IF('2017 Hourly Load - RC2016'!E55="",0,$P$19+$Q$19*(WLEF!E54))</f>
        <v>126.94431862661432</v>
      </c>
      <c r="F74" s="37">
        <f>IF('2017 Hourly Load - RC2016'!F55="",0,$P$19+$Q$19*(WLEF!F54))</f>
        <v>128.55676485632415</v>
      </c>
      <c r="G74" s="37">
        <f>IF('2017 Hourly Load - RC2016'!G55="",0,$P$19+$Q$19*(WLEF!G54))</f>
        <v>137.18519210450012</v>
      </c>
      <c r="H74" s="37">
        <f>IF('2017 Hourly Load - RC2016'!H55="",0,$P$19+$Q$19*(WLEF!H54))</f>
        <v>157.90151677662453</v>
      </c>
      <c r="I74" s="37">
        <f>IF('2017 Hourly Load - RC2016'!I55="",0,$P$19+$Q$19*(WLEF!I54))</f>
        <v>172.31605925492062</v>
      </c>
      <c r="J74" s="37">
        <f>IF('2017 Hourly Load - RC2016'!J55="",0,$P$19+$Q$19*(WLEF!J54))</f>
        <v>180.39024951526432</v>
      </c>
      <c r="K74" s="37">
        <f>IF('2017 Hourly Load - RC2016'!K55="",0,$P$19+$Q$19*(WLEF!K54))</f>
        <v>185.71638857019491</v>
      </c>
      <c r="L74" s="37">
        <f>IF('2017 Hourly Load - RC2016'!L55="",0,$P$19+$Q$19*(WLEF!L54))</f>
        <v>190.59631343560531</v>
      </c>
      <c r="M74" s="37">
        <f>IF('2017 Hourly Load - RC2016'!M55="",0,$P$19+$Q$19*(WLEF!M54))</f>
        <v>192.34334035025449</v>
      </c>
      <c r="N74" s="37">
        <f>IF('2017 Hourly Load - RC2016'!N55="",0,$P$19+$Q$19*(WLEF!N54))</f>
        <v>193.31194995662636</v>
      </c>
      <c r="O74" s="37">
        <f>IF('2017 Hourly Load - RC2016'!O55="",0,$P$19+$Q$19*(WLEF!O54))</f>
        <v>193.0245128789762</v>
      </c>
      <c r="P74" s="37">
        <f>IF('2017 Hourly Load - RC2016'!P55="",0,$P$19+$Q$19*(WLEF!P54))</f>
        <v>192.03928443643167</v>
      </c>
      <c r="Q74" s="37">
        <f>IF('2017 Hourly Load - RC2016'!Q55="",0,$P$19+$Q$19*(WLEF!Q54))</f>
        <v>190.50755349478104</v>
      </c>
      <c r="R74" s="37">
        <f>IF('2017 Hourly Load - RC2016'!R55="",0,$P$19+$Q$19*(WLEF!R54))</f>
        <v>188.98656715843072</v>
      </c>
      <c r="S74" s="37">
        <f>IF('2017 Hourly Load - RC2016'!S55="",0,$P$19+$Q$19*(WLEF!S54))</f>
        <v>189.02181690194163</v>
      </c>
      <c r="T74" s="37">
        <f>IF('2017 Hourly Load - RC2016'!T55="",0,$P$19+$Q$19*(WLEF!T54))</f>
        <v>201.80940444675099</v>
      </c>
      <c r="U74" s="37">
        <f>IF('2017 Hourly Load - RC2016'!U55="",0,$P$19+$Q$19*(WLEF!U54))</f>
        <v>206.95513262969394</v>
      </c>
      <c r="V74" s="37">
        <f>IF('2017 Hourly Load - RC2016'!V55="",0,$P$19+$Q$19*(WLEF!V54))</f>
        <v>199.13879183155302</v>
      </c>
      <c r="W74" s="37">
        <f>IF('2017 Hourly Load - RC2016'!W55="",0,$P$19+$Q$19*(WLEF!W54))</f>
        <v>186.23759490383424</v>
      </c>
      <c r="X74" s="37">
        <f>IF('2017 Hourly Load - RC2016'!X55="",0,$P$19+$Q$19*(WLEF!X54))</f>
        <v>170.11152585532136</v>
      </c>
      <c r="Y74" s="37">
        <f>IF('2017 Hourly Load - RC2016'!Y55="",0,$P$19+$Q$19*(WLEF!Y54))</f>
        <v>153.32732576164079</v>
      </c>
      <c r="Z74" s="25">
        <f t="shared" si="0"/>
        <v>4137.1369447214965</v>
      </c>
    </row>
    <row r="75" spans="1:26" x14ac:dyDescent="0.25">
      <c r="A75" s="36">
        <f>IF('2017 Hourly Load - RC2016'!A56="","",'2017 Hourly Load - RC2016'!A56)</f>
        <v>42780</v>
      </c>
      <c r="B75" s="37">
        <f>IF('2017 Hourly Load - RC2016'!B56="",0,$P$19+$Q$19*(WLEF!B55))</f>
        <v>141.34759568552133</v>
      </c>
      <c r="C75" s="37">
        <f>IF('2017 Hourly Load - RC2016'!C56="",0,$P$19+$Q$19*(WLEF!C55))</f>
        <v>135.82724019016487</v>
      </c>
      <c r="D75" s="37">
        <f>IF('2017 Hourly Load - RC2016'!D56="",0,$P$19+$Q$19*(WLEF!D55))</f>
        <v>134.03071124018501</v>
      </c>
      <c r="E75" s="37">
        <f>IF('2017 Hourly Load - RC2016'!E56="",0,$P$19+$Q$19*(WLEF!E55))</f>
        <v>134.63439723764577</v>
      </c>
      <c r="F75" s="37">
        <f>IF('2017 Hourly Load - RC2016'!F56="",0,$P$19+$Q$19*(WLEF!F55))</f>
        <v>138.58570985649075</v>
      </c>
      <c r="G75" s="37">
        <f>IF('2017 Hourly Load - RC2016'!G56="",0,$P$19+$Q$19*(WLEF!G55))</f>
        <v>152.23813425571004</v>
      </c>
      <c r="H75" s="37">
        <f>IF('2017 Hourly Load - RC2016'!H56="",0,$P$19+$Q$19*(WLEF!H55))</f>
        <v>182.47993214941903</v>
      </c>
      <c r="I75" s="37">
        <f>IF('2017 Hourly Load - RC2016'!I56="",0,$P$19+$Q$19*(WLEF!I55))</f>
        <v>204.51014147183361</v>
      </c>
      <c r="J75" s="37">
        <f>IF('2017 Hourly Load - RC2016'!J56="",0,$P$19+$Q$19*(WLEF!J55))</f>
        <v>204.05792666141119</v>
      </c>
      <c r="K75" s="37">
        <f>IF('2017 Hourly Load - RC2016'!K56="",0,$P$19+$Q$19*(WLEF!K55))</f>
        <v>198.40230114698684</v>
      </c>
      <c r="L75" s="37">
        <f>IF('2017 Hourly Load - RC2016'!L56="",0,$P$19+$Q$19*(WLEF!L55))</f>
        <v>193.92398859175267</v>
      </c>
      <c r="M75" s="37">
        <f>IF('2017 Hourly Load - RC2016'!M56="",0,$P$19+$Q$19*(WLEF!M55))</f>
        <v>186.58579217240936</v>
      </c>
      <c r="N75" s="37">
        <f>IF('2017 Hourly Load - RC2016'!N56="",0,$P$19+$Q$19*(WLEF!N55))</f>
        <v>180.91484586194696</v>
      </c>
      <c r="O75" s="37">
        <f>IF('2017 Hourly Load - RC2016'!O56="",0,$P$19+$Q$19*(WLEF!O55))</f>
        <v>177.12238081378177</v>
      </c>
      <c r="P75" s="37">
        <f>IF('2017 Hourly Load - RC2016'!P56="",0,$P$19+$Q$19*(WLEF!P55))</f>
        <v>174.76105259191934</v>
      </c>
      <c r="Q75" s="37">
        <f>IF('2017 Hourly Load - RC2016'!Q56="",0,$P$19+$Q$19*(WLEF!Q55))</f>
        <v>174.6790261888948</v>
      </c>
      <c r="R75" s="37">
        <f>IF('2017 Hourly Load - RC2016'!R56="",0,$P$19+$Q$19*(WLEF!R55))</f>
        <v>174.61343121613655</v>
      </c>
      <c r="S75" s="37">
        <f>IF('2017 Hourly Load - RC2016'!S56="",0,$P$19+$Q$19*(WLEF!S55))</f>
        <v>176.35955160919195</v>
      </c>
      <c r="T75" s="37">
        <f>IF('2017 Hourly Load - RC2016'!T56="",0,$P$19+$Q$19*(WLEF!T55))</f>
        <v>188.51126437616736</v>
      </c>
      <c r="U75" s="37">
        <f>IF('2017 Hourly Load - RC2016'!U56="",0,$P$19+$Q$19*(WLEF!U55))</f>
        <v>190.96950179026464</v>
      </c>
      <c r="V75" s="37">
        <f>IF('2017 Hourly Load - RC2016'!V56="",0,$P$19+$Q$19*(WLEF!V55))</f>
        <v>183.3356798173686</v>
      </c>
      <c r="W75" s="37">
        <f>IF('2017 Hourly Load - RC2016'!W56="",0,$P$19+$Q$19*(WLEF!W55))</f>
        <v>173.42040594236744</v>
      </c>
      <c r="X75" s="37">
        <f>IF('2017 Hourly Load - RC2016'!X56="",0,$P$19+$Q$19*(WLEF!X55))</f>
        <v>162.86295667390405</v>
      </c>
      <c r="Y75" s="37">
        <f>IF('2017 Hourly Load - RC2016'!Y56="",0,$P$19+$Q$19*(WLEF!Y55))</f>
        <v>151.10068209698363</v>
      </c>
      <c r="Z75" s="25">
        <f t="shared" si="0"/>
        <v>4115.274649638457</v>
      </c>
    </row>
    <row r="76" spans="1:26" x14ac:dyDescent="0.25">
      <c r="A76" s="36">
        <f>IF('2017 Hourly Load - RC2016'!A57="","",'2017 Hourly Load - RC2016'!A57)</f>
        <v>42781</v>
      </c>
      <c r="B76" s="37">
        <f>IF('2017 Hourly Load - RC2016'!B57="",0,$P$19+$Q$19*(WLEF!B56))</f>
        <v>141.63661627044263</v>
      </c>
      <c r="C76" s="37">
        <f>IF('2017 Hourly Load - RC2016'!C57="",0,$P$19+$Q$19*(WLEF!C56))</f>
        <v>135.97728694703864</v>
      </c>
      <c r="D76" s="37">
        <f>IF('2017 Hourly Load - RC2016'!D57="",0,$P$19+$Q$19*(WLEF!D56))</f>
        <v>133.08910914933986</v>
      </c>
      <c r="E76" s="37">
        <f>IF('2017 Hourly Load - RC2016'!E57="",0,$P$19+$Q$19*(WLEF!E56))</f>
        <v>132.04763205883418</v>
      </c>
      <c r="F76" s="37">
        <f>IF('2017 Hourly Load - RC2016'!F57="",0,$P$19+$Q$19*(WLEF!F56))</f>
        <v>132.49439248572497</v>
      </c>
      <c r="G76" s="37">
        <f>IF('2017 Hourly Load - RC2016'!G57="",0,$P$19+$Q$19*(WLEF!G56))</f>
        <v>136.0649108303528</v>
      </c>
      <c r="H76" s="37">
        <f>IF('2017 Hourly Load - RC2016'!H57="",0,$P$19+$Q$19*(WLEF!H56))</f>
        <v>143.39885139231009</v>
      </c>
      <c r="I76" s="37">
        <f>IF('2017 Hourly Load - RC2016'!I57="",0,$P$19+$Q$19*(WLEF!I56))</f>
        <v>154.5264235678809</v>
      </c>
      <c r="J76" s="37">
        <f>IF('2017 Hourly Load - RC2016'!J57="",0,$P$19+$Q$19*(WLEF!J56))</f>
        <v>167.6344556003898</v>
      </c>
      <c r="K76" s="37">
        <f>IF('2017 Hourly Load - RC2016'!K57="",0,$P$19+$Q$19*(WLEF!K56))</f>
        <v>176.5748221589086</v>
      </c>
      <c r="L76" s="37">
        <f>IF('2017 Hourly Load - RC2016'!L57="",0,$P$19+$Q$19*(WLEF!L56))</f>
        <v>181.83199293476574</v>
      </c>
      <c r="M76" s="37">
        <f>IF('2017 Hourly Load - RC2016'!M57="",0,$P$19+$Q$19*(WLEF!M56))</f>
        <v>182.37748649277108</v>
      </c>
      <c r="N76" s="37">
        <f>IF('2017 Hourly Load - RC2016'!N57="",0,$P$19+$Q$19*(WLEF!N56))</f>
        <v>179.93448053003559</v>
      </c>
      <c r="O76" s="37">
        <f>IF('2017 Hourly Load - RC2016'!O57="",0,$P$19+$Q$19*(WLEF!O56))</f>
        <v>177.48829883620397</v>
      </c>
      <c r="P76" s="37">
        <f>IF('2017 Hourly Load - RC2016'!P57="",0,$P$19+$Q$19*(WLEF!P56))</f>
        <v>175.35271482981167</v>
      </c>
      <c r="Q76" s="37">
        <f>IF('2017 Hourly Load - RC2016'!Q57="",0,$P$19+$Q$19*(WLEF!Q56))</f>
        <v>174.56425024053698</v>
      </c>
      <c r="R76" s="37">
        <f>IF('2017 Hourly Load - RC2016'!R57="",0,$P$19+$Q$19*(WLEF!R56))</f>
        <v>174.12220982752137</v>
      </c>
      <c r="S76" s="37">
        <f>IF('2017 Hourly Load - RC2016'!S57="",0,$P$19+$Q$19*(WLEF!S56))</f>
        <v>175.30333773175192</v>
      </c>
      <c r="T76" s="37">
        <f>IF('2017 Hourly Load - RC2016'!T57="",0,$P$19+$Q$19*(WLEF!T56))</f>
        <v>184.66063449096708</v>
      </c>
      <c r="U76" s="37">
        <f>IF('2017 Hourly Load - RC2016'!U57="",0,$P$19+$Q$19*(WLEF!U56))</f>
        <v>186.91711782475195</v>
      </c>
      <c r="V76" s="37">
        <f>IF('2017 Hourly Load - RC2016'!V57="",0,$P$19+$Q$19*(WLEF!V56))</f>
        <v>179.74910049601039</v>
      </c>
      <c r="W76" s="37">
        <f>IF('2017 Hourly Load - RC2016'!W57="",0,$P$19+$Q$19*(WLEF!W56))</f>
        <v>170.64005191500257</v>
      </c>
      <c r="X76" s="37">
        <f>IF('2017 Hourly Load - RC2016'!X57="",0,$P$19+$Q$19*(WLEF!X56))</f>
        <v>160.56629801733962</v>
      </c>
      <c r="Y76" s="37">
        <f>IF('2017 Hourly Load - RC2016'!Y57="",0,$P$19+$Q$19*(WLEF!Y56))</f>
        <v>148.42261319640119</v>
      </c>
      <c r="Z76" s="25">
        <f t="shared" si="0"/>
        <v>3905.3750878250935</v>
      </c>
    </row>
    <row r="77" spans="1:26" x14ac:dyDescent="0.25">
      <c r="A77" s="36">
        <f>IF('2017 Hourly Load - RC2016'!A58="","",'2017 Hourly Load - RC2016'!A58)</f>
        <v>42782</v>
      </c>
      <c r="B77" s="37">
        <f>IF('2017 Hourly Load - RC2016'!B58="",0,$P$19+$Q$19*(WLEF!B57))</f>
        <v>138.97072003722243</v>
      </c>
      <c r="C77" s="37">
        <f>IF('2017 Hourly Load - RC2016'!C58="",0,$P$19+$Q$19*(WLEF!C57))</f>
        <v>133.9324814900516</v>
      </c>
      <c r="D77" s="37">
        <f>IF('2017 Hourly Load - RC2016'!D58="",0,$P$19+$Q$19*(WLEF!D57))</f>
        <v>133.28405778028375</v>
      </c>
      <c r="E77" s="37">
        <f>IF('2017 Hourly Load - RC2016'!E58="",0,$P$19+$Q$19*(WLEF!E57))</f>
        <v>133.87113511088458</v>
      </c>
      <c r="F77" s="37">
        <f>IF('2017 Hourly Load - RC2016'!F58="",0,$P$19+$Q$19*(WLEF!F57))</f>
        <v>135.06773707722391</v>
      </c>
      <c r="G77" s="37">
        <f>IF('2017 Hourly Load - RC2016'!G58="",0,$P$19+$Q$19*(WLEF!G57))</f>
        <v>140.44568296958218</v>
      </c>
      <c r="H77" s="37">
        <f>IF('2017 Hourly Load - RC2016'!H58="",0,$P$19+$Q$19*(WLEF!H57))</f>
        <v>150.54954529678128</v>
      </c>
      <c r="I77" s="37">
        <f>IF('2017 Hourly Load - RC2016'!I58="",0,$P$19+$Q$19*(WLEF!I57))</f>
        <v>165.51937292850238</v>
      </c>
      <c r="J77" s="37">
        <f>IF('2017 Hourly Load - RC2016'!J58="",0,$P$19+$Q$19*(WLEF!J57))</f>
        <v>178.67401237410553</v>
      </c>
      <c r="K77" s="37">
        <f>IF('2017 Hourly Load - RC2016'!K58="",0,$P$19+$Q$19*(WLEF!K57))</f>
        <v>182.68498036068303</v>
      </c>
      <c r="L77" s="37">
        <f>IF('2017 Hourly Load - RC2016'!L58="",0,$P$19+$Q$19*(WLEF!L57))</f>
        <v>180.76239987364357</v>
      </c>
      <c r="M77" s="37">
        <f>IF('2017 Hourly Load - RC2016'!M58="",0,$P$19+$Q$19*(WLEF!M57))</f>
        <v>176.35955160919195</v>
      </c>
      <c r="N77" s="37">
        <f>IF('2017 Hourly Load - RC2016'!N58="",0,$P$19+$Q$19*(WLEF!N57))</f>
        <v>173.90975327191865</v>
      </c>
      <c r="O77" s="37">
        <f>IF('2017 Hourly Load - RC2016'!O58="",0,$P$19+$Q$19*(WLEF!O57))</f>
        <v>172.13804616160363</v>
      </c>
      <c r="P77" s="37">
        <f>IF('2017 Hourly Load - RC2016'!P58="",0,$P$19+$Q$19*(WLEF!P57))</f>
        <v>171.33111119485619</v>
      </c>
      <c r="Q77" s="37">
        <f>IF('2017 Hourly Load - RC2016'!Q58="",0,$P$19+$Q$19*(WLEF!Q57))</f>
        <v>171.62118938830355</v>
      </c>
      <c r="R77" s="37">
        <f>IF('2017 Hourly Load - RC2016'!R58="",0,$P$19+$Q$19*(WLEF!R57))</f>
        <v>172.60773257771081</v>
      </c>
      <c r="S77" s="37">
        <f>IF('2017 Hourly Load - RC2016'!S58="",0,$P$19+$Q$19*(WLEF!S57))</f>
        <v>174.46592751382985</v>
      </c>
      <c r="T77" s="37">
        <f>IF('2017 Hourly Load - RC2016'!T58="",0,$P$19+$Q$19*(WLEF!T57))</f>
        <v>185.10996702760428</v>
      </c>
      <c r="U77" s="37">
        <f>IF('2017 Hourly Load - RC2016'!U58="",0,$P$19+$Q$19*(WLEF!U57))</f>
        <v>188.9513232259556</v>
      </c>
      <c r="V77" s="37">
        <f>IF('2017 Hourly Load - RC2016'!V58="",0,$P$19+$Q$19*(WLEF!V57))</f>
        <v>180.52549556380933</v>
      </c>
      <c r="W77" s="37">
        <f>IF('2017 Hourly Load - RC2016'!W58="",0,$P$19+$Q$19*(WLEF!W57))</f>
        <v>169.72813695359389</v>
      </c>
      <c r="X77" s="37">
        <f>IF('2017 Hourly Load - RC2016'!X58="",0,$P$19+$Q$19*(WLEF!X57))</f>
        <v>158.95891683175898</v>
      </c>
      <c r="Y77" s="37">
        <f>IF('2017 Hourly Load - RC2016'!Y58="",0,$P$19+$Q$19*(WLEF!Y57))</f>
        <v>145.66156415653407</v>
      </c>
      <c r="Z77" s="25">
        <f t="shared" si="0"/>
        <v>3915.1308407756351</v>
      </c>
    </row>
    <row r="78" spans="1:26" x14ac:dyDescent="0.25">
      <c r="A78" s="36">
        <f>IF('2017 Hourly Load - RC2016'!A59="","",'2017 Hourly Load - RC2016'!A59)</f>
        <v>42783</v>
      </c>
      <c r="B78" s="37">
        <f>IF('2017 Hourly Load - RC2016'!B59="",0,$P$19+$Q$19*(WLEF!B58))</f>
        <v>135.98980028637806</v>
      </c>
      <c r="C78" s="37">
        <f>IF('2017 Hourly Load - RC2016'!C59="",0,$P$19+$Q$19*(WLEF!C58))</f>
        <v>131.08846248021263</v>
      </c>
      <c r="D78" s="37">
        <f>IF('2017 Hourly Load - RC2016'!D59="",0,$P$19+$Q$19*(WLEF!D58))</f>
        <v>129.52615967891626</v>
      </c>
      <c r="E78" s="37">
        <f>IF('2017 Hourly Load - RC2016'!E59="",0,$P$19+$Q$19*(WLEF!E58))</f>
        <v>130.02051031034065</v>
      </c>
      <c r="F78" s="37">
        <f>IF('2017 Hourly Load - RC2016'!F59="",0,$P$19+$Q$19*(WLEF!F58))</f>
        <v>133.1499906456383</v>
      </c>
      <c r="G78" s="37">
        <f>IF('2017 Hourly Load - RC2016'!G59="",0,$P$19+$Q$19*(WLEF!G58))</f>
        <v>142.22998477373858</v>
      </c>
      <c r="H78" s="37">
        <f>IF('2017 Hourly Load - RC2016'!H59="",0,$P$19+$Q$19*(WLEF!H58))</f>
        <v>158.83940706831578</v>
      </c>
      <c r="I78" s="37">
        <f>IF('2017 Hourly Load - RC2016'!I59="",0,$P$19+$Q$19*(WLEF!I58))</f>
        <v>175.68222961810523</v>
      </c>
      <c r="J78" s="37">
        <f>IF('2017 Hourly Load - RC2016'!J59="",0,$P$19+$Q$19*(WLEF!J58))</f>
        <v>185.73374104964458</v>
      </c>
      <c r="K78" s="37">
        <f>IF('2017 Hourly Load - RC2016'!K59="",0,$P$19+$Q$19*(WLEF!K58))</f>
        <v>189.71034838119729</v>
      </c>
      <c r="L78" s="37">
        <f>IF('2017 Hourly Load - RC2016'!L59="",0,$P$19+$Q$19*(WLEF!L58))</f>
        <v>191.52156980896314</v>
      </c>
      <c r="M78" s="37">
        <f>IF('2017 Hourly Load - RC2016'!M59="",0,$P$19+$Q$19*(WLEF!M58))</f>
        <v>191.9499361282268</v>
      </c>
      <c r="N78" s="37">
        <f>IF('2017 Hourly Load - RC2016'!N59="",0,$P$19+$Q$19*(WLEF!N58))</f>
        <v>192.61197364224961</v>
      </c>
      <c r="O78" s="37">
        <f>IF('2017 Hourly Load - RC2016'!O59="",0,$P$19+$Q$19*(WLEF!O58))</f>
        <v>193.83387758509156</v>
      </c>
      <c r="P78" s="37">
        <f>IF('2017 Hourly Load - RC2016'!P59="",0,$P$19+$Q$19*(WLEF!P58))</f>
        <v>195.11685769393313</v>
      </c>
      <c r="Q78" s="37">
        <f>IF('2017 Hourly Load - RC2016'!Q59="",0,$P$19+$Q$19*(WLEF!Q58))</f>
        <v>196.99110053195182</v>
      </c>
      <c r="R78" s="37">
        <f>IF('2017 Hourly Load - RC2016'!R59="",0,$P$19+$Q$19*(WLEF!R58))</f>
        <v>197.9798715272309</v>
      </c>
      <c r="S78" s="37">
        <f>IF('2017 Hourly Load - RC2016'!S59="",0,$P$19+$Q$19*(WLEF!S58))</f>
        <v>198.5310192231255</v>
      </c>
      <c r="T78" s="37">
        <f>IF('2017 Hourly Load - RC2016'!T59="",0,$P$19+$Q$19*(WLEF!T58))</f>
        <v>207.89018568312781</v>
      </c>
      <c r="U78" s="37">
        <f>IF('2017 Hourly Load - RC2016'!U59="",0,$P$19+$Q$19*(WLEF!U58))</f>
        <v>211.06448217971666</v>
      </c>
      <c r="V78" s="37">
        <f>IF('2017 Hourly Load - RC2016'!V59="",0,$P$19+$Q$19*(WLEF!V58))</f>
        <v>198.5494133307526</v>
      </c>
      <c r="W78" s="37">
        <f>IF('2017 Hourly Load - RC2016'!W59="",0,$P$19+$Q$19*(WLEF!W58))</f>
        <v>182.0534202769733</v>
      </c>
      <c r="X78" s="37">
        <f>IF('2017 Hourly Load - RC2016'!X59="",0,$P$19+$Q$19*(WLEF!X58))</f>
        <v>163.36928602936899</v>
      </c>
      <c r="Y78" s="37">
        <f>IF('2017 Hourly Load - RC2016'!Y59="",0,$P$19+$Q$19*(WLEF!Y58))</f>
        <v>146.79458467403973</v>
      </c>
      <c r="Z78" s="25">
        <f t="shared" si="0"/>
        <v>4180.2282126072387</v>
      </c>
    </row>
    <row r="79" spans="1:26" x14ac:dyDescent="0.25">
      <c r="A79" s="36">
        <f>IF('2017 Hourly Load - RC2016'!A60="","",'2017 Hourly Load - RC2016'!A60)</f>
        <v>42784</v>
      </c>
      <c r="B79" s="37">
        <f>IF('2017 Hourly Load - RC2016'!B60="",0,$P$19+$Q$19*(WLEF!B59))</f>
        <v>133.9693067506594</v>
      </c>
      <c r="C79" s="37">
        <f>IF('2017 Hourly Load - RC2016'!C60="",0,$P$19+$Q$19*(WLEF!C59))</f>
        <v>127.19581735300443</v>
      </c>
      <c r="D79" s="37">
        <f>IF('2017 Hourly Load - RC2016'!D60="",0,$P$19+$Q$19*(WLEF!D59))</f>
        <v>124.93532440447794</v>
      </c>
      <c r="E79" s="37">
        <f>IF('2017 Hourly Load - RC2016'!E60="",0,$P$19+$Q$19*(WLEF!E59))</f>
        <v>124.35711471459547</v>
      </c>
      <c r="F79" s="37">
        <f>IF('2017 Hourly Load - RC2016'!F60="",0,$P$19+$Q$19*(WLEF!F59))</f>
        <v>126.6821399426978</v>
      </c>
      <c r="G79" s="37">
        <f>IF('2017 Hourly Load - RC2016'!G60="",0,$P$19+$Q$19*(WLEF!G59))</f>
        <v>135.97728694703864</v>
      </c>
      <c r="H79" s="37">
        <f>IF('2017 Hourly Load - RC2016'!H60="",0,$P$19+$Q$19*(WLEF!H59))</f>
        <v>157.47172747995529</v>
      </c>
      <c r="I79" s="37">
        <f>IF('2017 Hourly Load - RC2016'!I60="",0,$P$19+$Q$19*(WLEF!I59))</f>
        <v>172.6239504524093</v>
      </c>
      <c r="J79" s="37">
        <f>IF('2017 Hourly Load - RC2016'!J60="",0,$P$19+$Q$19*(WLEF!J59))</f>
        <v>178.75778935168211</v>
      </c>
      <c r="K79" s="37">
        <f>IF('2017 Hourly Load - RC2016'!K60="",0,$P$19+$Q$19*(WLEF!K59))</f>
        <v>184.93703060048821</v>
      </c>
      <c r="L79" s="37">
        <f>IF('2017 Hourly Load - RC2016'!L60="",0,$P$19+$Q$19*(WLEF!L59))</f>
        <v>190.86281117192286</v>
      </c>
      <c r="M79" s="37">
        <f>IF('2017 Hourly Load - RC2016'!M60="",0,$P$19+$Q$19*(WLEF!M59))</f>
        <v>195.84288851395598</v>
      </c>
      <c r="N79" s="37">
        <f>IF('2017 Hourly Load - RC2016'!N60="",0,$P$19+$Q$19*(WLEF!N59))</f>
        <v>200.2664153495061</v>
      </c>
      <c r="O79" s="37">
        <f>IF('2017 Hourly Load - RC2016'!O60="",0,$P$19+$Q$19*(WLEF!O59))</f>
        <v>205.05768414635821</v>
      </c>
      <c r="P79" s="37">
        <f>IF('2017 Hourly Load - RC2016'!P60="",0,$P$19+$Q$19*(WLEF!P59))</f>
        <v>209.61671707430796</v>
      </c>
      <c r="Q79" s="37">
        <f>IF('2017 Hourly Load - RC2016'!Q60="",0,$P$19+$Q$19*(WLEF!Q59))</f>
        <v>214.02368245766451</v>
      </c>
      <c r="R79" s="37">
        <f>IF('2017 Hourly Load - RC2016'!R60="",0,$P$19+$Q$19*(WLEF!R59))</f>
        <v>215.61433367101171</v>
      </c>
      <c r="S79" s="37">
        <f>IF('2017 Hourly Load - RC2016'!S60="",0,$P$19+$Q$19*(WLEF!S59))</f>
        <v>213.20265282344496</v>
      </c>
      <c r="T79" s="37">
        <f>IF('2017 Hourly Load - RC2016'!T60="",0,$P$19+$Q$19*(WLEF!T59))</f>
        <v>219.68264350667101</v>
      </c>
      <c r="U79" s="37">
        <f>IF('2017 Hourly Load - RC2016'!U60="",0,$P$19+$Q$19*(WLEF!U59))</f>
        <v>222.88010424494638</v>
      </c>
      <c r="V79" s="37">
        <f>IF('2017 Hourly Load - RC2016'!V60="",0,$P$19+$Q$19*(WLEF!V59))</f>
        <v>209.05910532740151</v>
      </c>
      <c r="W79" s="37">
        <f>IF('2017 Hourly Load - RC2016'!W60="",0,$P$19+$Q$19*(WLEF!W59))</f>
        <v>189.1981527850343</v>
      </c>
      <c r="X79" s="37">
        <f>IF('2017 Hourly Load - RC2016'!X60="",0,$P$19+$Q$19*(WLEF!X59))</f>
        <v>169.99961765315913</v>
      </c>
      <c r="Y79" s="37">
        <f>IF('2017 Hourly Load - RC2016'!Y60="",0,$P$19+$Q$19*(WLEF!Y59))</f>
        <v>149.97252759562906</v>
      </c>
      <c r="Z79" s="25">
        <f t="shared" si="0"/>
        <v>4272.1868243180215</v>
      </c>
    </row>
    <row r="80" spans="1:26" x14ac:dyDescent="0.25">
      <c r="A80" s="36">
        <f>IF('2017 Hourly Load - RC2016'!A61="","",'2017 Hourly Load - RC2016'!A61)</f>
        <v>42785</v>
      </c>
      <c r="B80" s="37">
        <f>IF('2017 Hourly Load - RC2016'!B61="",0,$P$19+$Q$19*(WLEF!B60))</f>
        <v>136.01483132333379</v>
      </c>
      <c r="C80" s="37">
        <f>IF('2017 Hourly Load - RC2016'!C61="",0,$P$19+$Q$19*(WLEF!C60))</f>
        <v>128.40583845389745</v>
      </c>
      <c r="D80" s="37">
        <f>IF('2017 Hourly Load - RC2016'!D61="",0,$P$19+$Q$19*(WLEF!D60))</f>
        <v>125.15875873319476</v>
      </c>
      <c r="E80" s="37">
        <f>IF('2017 Hourly Load - RC2016'!E61="",0,$P$19+$Q$19*(WLEF!E60))</f>
        <v>123.87092858855071</v>
      </c>
      <c r="F80" s="37">
        <f>IF('2017 Hourly Load - RC2016'!F61="",0,$P$19+$Q$19*(WLEF!F60))</f>
        <v>125.41642660052699</v>
      </c>
      <c r="G80" s="37">
        <f>IF('2017 Hourly Load - RC2016'!G61="",0,$P$19+$Q$19*(WLEF!G60))</f>
        <v>133.73630091950594</v>
      </c>
      <c r="H80" s="37">
        <f>IF('2017 Hourly Load - RC2016'!H61="",0,$P$19+$Q$19*(WLEF!H60))</f>
        <v>153.58652120502401</v>
      </c>
      <c r="I80" s="37">
        <f>IF('2017 Hourly Load - RC2016'!I61="",0,$P$19+$Q$19*(WLEF!I60))</f>
        <v>166.37787720658679</v>
      </c>
      <c r="J80" s="37">
        <f>IF('2017 Hourly Load - RC2016'!J61="",0,$P$19+$Q$19*(WLEF!J60))</f>
        <v>174.43316489366583</v>
      </c>
      <c r="K80" s="37">
        <f>IF('2017 Hourly Load - RC2016'!K61="",0,$P$19+$Q$19*(WLEF!K60))</f>
        <v>184.05731458876534</v>
      </c>
      <c r="L80" s="37">
        <f>IF('2017 Hourly Load - RC2016'!L61="",0,$P$19+$Q$19*(WLEF!L60))</f>
        <v>194.24868893683839</v>
      </c>
      <c r="M80" s="37">
        <f>IF('2017 Hourly Load - RC2016'!M61="",0,$P$19+$Q$19*(WLEF!M60))</f>
        <v>203.32486230886241</v>
      </c>
      <c r="N80" s="37">
        <f>IF('2017 Hourly Load - RC2016'!N61="",0,$P$19+$Q$19*(WLEF!N60))</f>
        <v>210.67761246751064</v>
      </c>
      <c r="O80" s="37">
        <f>IF('2017 Hourly Load - RC2016'!O61="",0,$P$19+$Q$19*(WLEF!O60))</f>
        <v>217.9486354914809</v>
      </c>
      <c r="P80" s="37">
        <f>IF('2017 Hourly Load - RC2016'!P61="",0,$P$19+$Q$19*(WLEF!P60))</f>
        <v>225.07291024780591</v>
      </c>
      <c r="Q80" s="37">
        <f>IF('2017 Hourly Load - RC2016'!Q61="",0,$P$19+$Q$19*(WLEF!Q60))</f>
        <v>232.02420862614338</v>
      </c>
      <c r="R80" s="37">
        <f>IF('2017 Hourly Load - RC2016'!R61="",0,$P$19+$Q$19*(WLEF!R60))</f>
        <v>233.74057942112688</v>
      </c>
      <c r="S80" s="37">
        <f>IF('2017 Hourly Load - RC2016'!S61="",0,$P$19+$Q$19*(WLEF!S60))</f>
        <v>229.55075210913566</v>
      </c>
      <c r="T80" s="37">
        <f>IF('2017 Hourly Load - RC2016'!T61="",0,$P$19+$Q$19*(WLEF!T60))</f>
        <v>233.40491074586032</v>
      </c>
      <c r="U80" s="37">
        <f>IF('2017 Hourly Load - RC2016'!U61="",0,$P$19+$Q$19*(WLEF!U60))</f>
        <v>235.15023139510589</v>
      </c>
      <c r="V80" s="37">
        <f>IF('2017 Hourly Load - RC2016'!V61="",0,$P$19+$Q$19*(WLEF!V60))</f>
        <v>221.0255237731306</v>
      </c>
      <c r="W80" s="37">
        <f>IF('2017 Hourly Load - RC2016'!W61="",0,$P$19+$Q$19*(WLEF!W60))</f>
        <v>200.71155231825426</v>
      </c>
      <c r="X80" s="37">
        <f>IF('2017 Hourly Load - RC2016'!X61="",0,$P$19+$Q$19*(WLEF!X60))</f>
        <v>179.17721902417662</v>
      </c>
      <c r="Y80" s="37">
        <f>IF('2017 Hourly Load - RC2016'!Y61="",0,$P$19+$Q$19*(WLEF!Y60))</f>
        <v>157.93120245330203</v>
      </c>
      <c r="Z80" s="25">
        <f t="shared" si="0"/>
        <v>4425.0468518317857</v>
      </c>
    </row>
    <row r="81" spans="1:26" x14ac:dyDescent="0.25">
      <c r="A81" s="36">
        <f>IF('2017 Hourly Load - RC2016'!A62="","",'2017 Hourly Load - RC2016'!A62)</f>
        <v>42786</v>
      </c>
      <c r="B81" s="37">
        <f>IF('2017 Hourly Load - RC2016'!B62="",0,$P$19+$Q$19*(WLEF!B61))</f>
        <v>141.72872482067973</v>
      </c>
      <c r="C81" s="37">
        <f>IF('2017 Hourly Load - RC2016'!C62="",0,$P$19+$Q$19*(WLEF!C61))</f>
        <v>133.23528575633262</v>
      </c>
      <c r="D81" s="37">
        <f>IF('2017 Hourly Load - RC2016'!D62="",0,$P$19+$Q$19*(WLEF!D61))</f>
        <v>128.78943873205424</v>
      </c>
      <c r="E81" s="37">
        <f>IF('2017 Hourly Load - RC2016'!E62="",0,$P$19+$Q$19*(WLEF!E61))</f>
        <v>126.50020803207448</v>
      </c>
      <c r="F81" s="37">
        <f>IF('2017 Hourly Load - RC2016'!F62="",0,$P$19+$Q$19*(WLEF!F61))</f>
        <v>127.13859680929616</v>
      </c>
      <c r="G81" s="37">
        <f>IF('2017 Hourly Load - RC2016'!G62="",0,$P$19+$Q$19*(WLEF!G61))</f>
        <v>135.2042971462522</v>
      </c>
      <c r="H81" s="37">
        <f>IF('2017 Hourly Load - RC2016'!H62="",0,$P$19+$Q$19*(WLEF!H61))</f>
        <v>154.5264235678809</v>
      </c>
      <c r="I81" s="37">
        <f>IF('2017 Hourly Load - RC2016'!I62="",0,$P$19+$Q$19*(WLEF!I61))</f>
        <v>167.77640249965782</v>
      </c>
      <c r="J81" s="37">
        <f>IF('2017 Hourly Load - RC2016'!J62="",0,$P$19+$Q$19*(WLEF!J61))</f>
        <v>179.63122290726369</v>
      </c>
      <c r="K81" s="37">
        <f>IF('2017 Hourly Load - RC2016'!K62="",0,$P$19+$Q$19*(WLEF!K61))</f>
        <v>194.44734864055664</v>
      </c>
      <c r="L81" s="37">
        <f>IF('2017 Hourly Load - RC2016'!L62="",0,$P$19+$Q$19*(WLEF!L61))</f>
        <v>209.32814466552713</v>
      </c>
      <c r="M81" s="37">
        <f>IF('2017 Hourly Load - RC2016'!M62="",0,$P$19+$Q$19*(WLEF!M61))</f>
        <v>219.96270637981809</v>
      </c>
      <c r="N81" s="37">
        <f>IF('2017 Hourly Load - RC2016'!N62="",0,$P$19+$Q$19*(WLEF!N61))</f>
        <v>230.08941479449061</v>
      </c>
      <c r="O81" s="37">
        <f>IF('2017 Hourly Load - RC2016'!O62="",0,$P$19+$Q$19*(WLEF!O61))</f>
        <v>238.22329964705881</v>
      </c>
      <c r="P81" s="37">
        <f>IF('2017 Hourly Load - RC2016'!P62="",0,$P$19+$Q$19*(WLEF!P61))</f>
        <v>244.07034068262578</v>
      </c>
      <c r="Q81" s="37">
        <f>IF('2017 Hourly Load - RC2016'!Q62="",0,$P$19+$Q$19*(WLEF!Q61))</f>
        <v>249.20855664896413</v>
      </c>
      <c r="R81" s="37">
        <f>IF('2017 Hourly Load - RC2016'!R62="",0,$P$19+$Q$19*(WLEF!R61))</f>
        <v>249.91443479663354</v>
      </c>
      <c r="S81" s="37">
        <f>IF('2017 Hourly Load - RC2016'!S62="",0,$P$19+$Q$19*(WLEF!S61))</f>
        <v>245.02628513634647</v>
      </c>
      <c r="T81" s="37">
        <f>IF('2017 Hourly Load - RC2016'!T62="",0,$P$19+$Q$19*(WLEF!T61))</f>
        <v>250.66606032409038</v>
      </c>
      <c r="U81" s="37">
        <f>IF('2017 Hourly Load - RC2016'!U62="",0,$P$19+$Q$19*(WLEF!U61))</f>
        <v>253.57772996062209</v>
      </c>
      <c r="V81" s="37">
        <f>IF('2017 Hourly Load - RC2016'!V62="",0,$P$19+$Q$19*(WLEF!V61))</f>
        <v>239.58940444470198</v>
      </c>
      <c r="W81" s="37">
        <f>IF('2017 Hourly Load - RC2016'!W62="",0,$P$19+$Q$19*(WLEF!W61))</f>
        <v>220.08282049099046</v>
      </c>
      <c r="X81" s="37">
        <f>IF('2017 Hourly Load - RC2016'!X62="",0,$P$19+$Q$19*(WLEF!X61))</f>
        <v>196.73544400940577</v>
      </c>
      <c r="Y81" s="37">
        <f>IF('2017 Hourly Load - RC2016'!Y62="",0,$P$19+$Q$19*(WLEF!Y61))</f>
        <v>174.81028586684164</v>
      </c>
      <c r="Z81" s="25">
        <f t="shared" si="0"/>
        <v>4710.2628767601655</v>
      </c>
    </row>
    <row r="82" spans="1:26" x14ac:dyDescent="0.25">
      <c r="A82" s="36">
        <f>IF('2017 Hourly Load - RC2016'!A63="","",'2017 Hourly Load - RC2016'!A63)</f>
        <v>42787</v>
      </c>
      <c r="B82" s="37">
        <f>IF('2017 Hourly Load - RC2016'!B63="",0,$P$19+$Q$19*(WLEF!B62))</f>
        <v>156.63052991941316</v>
      </c>
      <c r="C82" s="37">
        <f>IF('2017 Hourly Load - RC2016'!C63="",0,$P$19+$Q$19*(WLEF!C62))</f>
        <v>144.94330487059096</v>
      </c>
      <c r="D82" s="37">
        <f>IF('2017 Hourly Load - RC2016'!D63="",0,$P$19+$Q$19*(WLEF!D62))</f>
        <v>139.20235373753405</v>
      </c>
      <c r="E82" s="37">
        <f>IF('2017 Hourly Load - RC2016'!E63="",0,$P$19+$Q$19*(WLEF!E62))</f>
        <v>136.44124804006734</v>
      </c>
      <c r="F82" s="37">
        <f>IF('2017 Hourly Load - RC2016'!F63="",0,$P$19+$Q$19*(WLEF!F62))</f>
        <v>136.60473354374085</v>
      </c>
      <c r="G82" s="37">
        <f>IF('2017 Hourly Load - RC2016'!G63="",0,$P$19+$Q$19*(WLEF!G62))</f>
        <v>144.05457376311483</v>
      </c>
      <c r="H82" s="37">
        <f>IF('2017 Hourly Load - RC2016'!H63="",0,$P$19+$Q$19*(WLEF!H62))</f>
        <v>164.03142233100135</v>
      </c>
      <c r="I82" s="37">
        <f>IF('2017 Hourly Load - RC2016'!I63="",0,$P$19+$Q$19*(WLEF!I62))</f>
        <v>178.13869975092234</v>
      </c>
      <c r="J82" s="37">
        <f>IF('2017 Hourly Load - RC2016'!J63="",0,$P$19+$Q$19*(WLEF!J62))</f>
        <v>196.62596409385245</v>
      </c>
      <c r="K82" s="37">
        <f>IF('2017 Hourly Load - RC2016'!K63="",0,$P$19+$Q$19*(WLEF!K62))</f>
        <v>217.7301761358375</v>
      </c>
      <c r="L82" s="37">
        <f>IF('2017 Hourly Load - RC2016'!L63="",0,$P$19+$Q$19*(WLEF!L62))</f>
        <v>236.96919312263373</v>
      </c>
      <c r="M82" s="37">
        <f>IF('2017 Hourly Load - RC2016'!M63="",0,$P$19+$Q$19*(WLEF!M62))</f>
        <v>251.81885361748027</v>
      </c>
      <c r="N82" s="37">
        <f>IF('2017 Hourly Load - RC2016'!N63="",0,$P$19+$Q$19*(WLEF!N62))</f>
        <v>262.3936524598754</v>
      </c>
      <c r="O82" s="37">
        <f>IF('2017 Hourly Load - RC2016'!O63="",0,$P$19+$Q$19*(WLEF!O62))</f>
        <v>269.39547053119804</v>
      </c>
      <c r="P82" s="37">
        <f>IF('2017 Hourly Load - RC2016'!P63="",0,$P$19+$Q$19*(WLEF!P62))</f>
        <v>270.2596158723411</v>
      </c>
      <c r="Q82" s="37">
        <f>IF('2017 Hourly Load - RC2016'!Q63="",0,$P$19+$Q$19*(WLEF!Q62))</f>
        <v>268.27738074394853</v>
      </c>
      <c r="R82" s="37">
        <f>IF('2017 Hourly Load - RC2016'!R63="",0,$P$19+$Q$19*(WLEF!R62))</f>
        <v>256.85217312279781</v>
      </c>
      <c r="S82" s="37">
        <f>IF('2017 Hourly Load - RC2016'!S63="",0,$P$19+$Q$19*(WLEF!S62))</f>
        <v>247.69156903166322</v>
      </c>
      <c r="T82" s="37">
        <f>IF('2017 Hourly Load - RC2016'!T63="",0,$P$19+$Q$19*(WLEF!T62))</f>
        <v>251.6634410953717</v>
      </c>
      <c r="U82" s="37">
        <f>IF('2017 Hourly Load - RC2016'!U63="",0,$P$19+$Q$19*(WLEF!U62))</f>
        <v>246.6184878962676</v>
      </c>
      <c r="V82" s="37">
        <f>IF('2017 Hourly Load - RC2016'!V63="",0,$P$19+$Q$19*(WLEF!V62))</f>
        <v>231.02403637851205</v>
      </c>
      <c r="W82" s="37">
        <f>IF('2017 Hourly Load - RC2016'!W63="",0,$P$19+$Q$19*(WLEF!W62))</f>
        <v>211.93706369216557</v>
      </c>
      <c r="X82" s="37">
        <f>IF('2017 Hourly Load - RC2016'!X63="",0,$P$19+$Q$19*(WLEF!X62))</f>
        <v>194.4834874725538</v>
      </c>
      <c r="Y82" s="37">
        <f>IF('2017 Hourly Load - RC2016'!Y63="",0,$P$19+$Q$19*(WLEF!Y62))</f>
        <v>174.59703610484439</v>
      </c>
      <c r="Z82" s="25">
        <f t="shared" si="0"/>
        <v>4988.384467327729</v>
      </c>
    </row>
    <row r="83" spans="1:26" x14ac:dyDescent="0.25">
      <c r="A83" s="36">
        <f>IF('2017 Hourly Load - RC2016'!A64="","",'2017 Hourly Load - RC2016'!A64)</f>
        <v>42788</v>
      </c>
      <c r="B83" s="37">
        <f>IF('2017 Hourly Load - RC2016'!B64="",0,$P$19+$Q$19*(WLEF!B63))</f>
        <v>157.35337992368358</v>
      </c>
      <c r="C83" s="37">
        <f>IF('2017 Hourly Load - RC2016'!C64="",0,$P$19+$Q$19*(WLEF!C63))</f>
        <v>145.05145986996882</v>
      </c>
      <c r="D83" s="37">
        <f>IF('2017 Hourly Load - RC2016'!D64="",0,$P$19+$Q$19*(WLEF!D63))</f>
        <v>138.84223803441546</v>
      </c>
      <c r="E83" s="37">
        <f>IF('2017 Hourly Load - RC2016'!E64="",0,$P$19+$Q$19*(WLEF!E63))</f>
        <v>135.03052392997265</v>
      </c>
      <c r="F83" s="37">
        <f>IF('2017 Hourly Load - RC2016'!F64="",0,$P$19+$Q$19*(WLEF!F63))</f>
        <v>134.055283205308</v>
      </c>
      <c r="G83" s="37">
        <f>IF('2017 Hourly Load - RC2016'!G64="",0,$P$19+$Q$19*(WLEF!G63))</f>
        <v>135.30372396977219</v>
      </c>
      <c r="H83" s="37">
        <f>IF('2017 Hourly Load - RC2016'!H64="",0,$P$19+$Q$19*(WLEF!H63))</f>
        <v>141.07236832058703</v>
      </c>
      <c r="I83" s="37">
        <f>IF('2017 Hourly Load - RC2016'!I64="",0,$P$19+$Q$19*(WLEF!I63))</f>
        <v>151.62559805063847</v>
      </c>
      <c r="J83" s="37">
        <f>IF('2017 Hourly Load - RC2016'!J64="",0,$P$19+$Q$19*(WLEF!J63))</f>
        <v>176.55825416929972</v>
      </c>
      <c r="K83" s="37">
        <f>IF('2017 Hourly Load - RC2016'!K64="",0,$P$19+$Q$19*(WLEF!K63))</f>
        <v>202.40696488603857</v>
      </c>
      <c r="L83" s="37">
        <f>IF('2017 Hourly Load - RC2016'!L64="",0,$P$19+$Q$19*(WLEF!L63))</f>
        <v>222.81943485145672</v>
      </c>
      <c r="M83" s="37">
        <f>IF('2017 Hourly Load - RC2016'!M64="",0,$P$19+$Q$19*(WLEF!M63))</f>
        <v>238.71355858286017</v>
      </c>
      <c r="N83" s="37">
        <f>IF('2017 Hourly Load - RC2016'!N64="",0,$P$19+$Q$19*(WLEF!N63))</f>
        <v>251.68563852596742</v>
      </c>
      <c r="O83" s="37">
        <f>IF('2017 Hourly Load - RC2016'!O64="",0,$P$19+$Q$19*(WLEF!O63))</f>
        <v>258.95409379846819</v>
      </c>
      <c r="P83" s="37">
        <f>IF('2017 Hourly Load - RC2016'!P64="",0,$P$19+$Q$19*(WLEF!P63))</f>
        <v>261.82190100996894</v>
      </c>
      <c r="Q83" s="37">
        <f>IF('2017 Hourly Load - RC2016'!Q64="",0,$P$19+$Q$19*(WLEF!Q63))</f>
        <v>263.10388525254041</v>
      </c>
      <c r="R83" s="37">
        <f>IF('2017 Hourly Load - RC2016'!R64="",0,$P$19+$Q$19*(WLEF!R63))</f>
        <v>258.45573064678422</v>
      </c>
      <c r="S83" s="37">
        <f>IF('2017 Hourly Load - RC2016'!S64="",0,$P$19+$Q$19*(WLEF!S63))</f>
        <v>246.72782616782189</v>
      </c>
      <c r="T83" s="37">
        <f>IF('2017 Hourly Load - RC2016'!T64="",0,$P$19+$Q$19*(WLEF!T63))</f>
        <v>244.78703534716425</v>
      </c>
      <c r="U83" s="37">
        <f>IF('2017 Hourly Load - RC2016'!U64="",0,$P$19+$Q$19*(WLEF!U63))</f>
        <v>240.2532506436354</v>
      </c>
      <c r="V83" s="37">
        <f>IF('2017 Hourly Load - RC2016'!V64="",0,$P$19+$Q$19*(WLEF!V63))</f>
        <v>223.2443951773285</v>
      </c>
      <c r="W83" s="37">
        <f>IF('2017 Hourly Load - RC2016'!W64="",0,$P$19+$Q$19*(WLEF!W63))</f>
        <v>206.09948302297448</v>
      </c>
      <c r="X83" s="37">
        <f>IF('2017 Hourly Load - RC2016'!X64="",0,$P$19+$Q$19*(WLEF!X63))</f>
        <v>188.70477840763397</v>
      </c>
      <c r="Y83" s="37">
        <f>IF('2017 Hourly Load - RC2016'!Y64="",0,$P$19+$Q$19*(WLEF!Y63))</f>
        <v>170.06355648069803</v>
      </c>
      <c r="Z83" s="25">
        <f t="shared" si="0"/>
        <v>4792.7343622749877</v>
      </c>
    </row>
    <row r="84" spans="1:26" x14ac:dyDescent="0.25">
      <c r="A84" s="36">
        <f>IF('2017 Hourly Load - RC2016'!A65="","",'2017 Hourly Load - RC2016'!A65)</f>
        <v>42789</v>
      </c>
      <c r="B84" s="37">
        <f>IF('2017 Hourly Load - RC2016'!B65="",0,$P$19+$Q$19*(WLEF!B64))</f>
        <v>153.86062704003783</v>
      </c>
      <c r="C84" s="37">
        <f>IF('2017 Hourly Load - RC2016'!C65="",0,$P$19+$Q$19*(WLEF!C64))</f>
        <v>143.10558003465911</v>
      </c>
      <c r="D84" s="37">
        <f>IF('2017 Hourly Load - RC2016'!D65="",0,$P$19+$Q$19*(WLEF!D64))</f>
        <v>136.65508616944516</v>
      </c>
      <c r="E84" s="37">
        <f>IF('2017 Hourly Load - RC2016'!E65="",0,$P$19+$Q$19*(WLEF!E64))</f>
        <v>133.05259768466837</v>
      </c>
      <c r="F84" s="37">
        <f>IF('2017 Hourly Load - RC2016'!F65="",0,$P$19+$Q$19*(WLEF!F64))</f>
        <v>131.45903732149506</v>
      </c>
      <c r="G84" s="37">
        <f>IF('2017 Hourly Load - RC2016'!G65="",0,$P$19+$Q$19*(WLEF!G64))</f>
        <v>132.03558505512231</v>
      </c>
      <c r="H84" s="37">
        <f>IF('2017 Hourly Load - RC2016'!H65="",0,$P$19+$Q$19*(WLEF!H64))</f>
        <v>135.61503205634506</v>
      </c>
      <c r="I84" s="37">
        <f>IF('2017 Hourly Load - RC2016'!I65="",0,$P$19+$Q$19*(WLEF!I64))</f>
        <v>144.29632738237211</v>
      </c>
      <c r="J84" s="37">
        <f>IF('2017 Hourly Load - RC2016'!J65="",0,$P$19+$Q$19*(WLEF!J64))</f>
        <v>167.03642156167984</v>
      </c>
      <c r="K84" s="37">
        <f>IF('2017 Hourly Load - RC2016'!K65="",0,$P$19+$Q$19*(WLEF!K64))</f>
        <v>192.75537838513839</v>
      </c>
      <c r="L84" s="37">
        <f>IF('2017 Hourly Load - RC2016'!L65="",0,$P$19+$Q$19*(WLEF!L64))</f>
        <v>214.9651399989927</v>
      </c>
      <c r="M84" s="37">
        <f>IF('2017 Hourly Load - RC2016'!M65="",0,$P$19+$Q$19*(WLEF!M64))</f>
        <v>232.96491000643067</v>
      </c>
      <c r="N84" s="37">
        <f>IF('2017 Hourly Load - RC2016'!N65="",0,$P$19+$Q$19*(WLEF!N64))</f>
        <v>255.12138151595474</v>
      </c>
      <c r="O84" s="37">
        <f>IF('2017 Hourly Load - RC2016'!O65="",0,$P$19+$Q$19*(WLEF!O64))</f>
        <v>258.81810684285136</v>
      </c>
      <c r="P84" s="37">
        <f>IF('2017 Hourly Load - RC2016'!P65="",0,$P$19+$Q$19*(WLEF!P64))</f>
        <v>262.0047626863294</v>
      </c>
      <c r="Q84" s="37">
        <f>IF('2017 Hourly Load - RC2016'!Q65="",0,$P$19+$Q$19*(WLEF!Q64))</f>
        <v>264.8970982801842</v>
      </c>
      <c r="R84" s="37">
        <f>IF('2017 Hourly Load - RC2016'!R65="",0,$P$19+$Q$19*(WLEF!R64))</f>
        <v>262.16484292299049</v>
      </c>
      <c r="S84" s="37">
        <f>IF('2017 Hourly Load - RC2016'!S65="",0,$P$19+$Q$19*(WLEF!S64))</f>
        <v>254.69562798368838</v>
      </c>
      <c r="T84" s="37">
        <f>IF('2017 Hourly Load - RC2016'!T65="",0,$P$19+$Q$19*(WLEF!T64))</f>
        <v>254.60606248801838</v>
      </c>
      <c r="U84" s="37">
        <f>IF('2017 Hourly Load - RC2016'!U65="",0,$P$19+$Q$19*(WLEF!U64))</f>
        <v>255.16622818518414</v>
      </c>
      <c r="V84" s="37">
        <f>IF('2017 Hourly Load - RC2016'!V65="",0,$P$19+$Q$19*(WLEF!V64))</f>
        <v>239.11913474587067</v>
      </c>
      <c r="W84" s="37">
        <f>IF('2017 Hourly Load - RC2016'!W65="",0,$P$19+$Q$19*(WLEF!W64))</f>
        <v>214.51360725890402</v>
      </c>
      <c r="X84" s="37">
        <f>IF('2017 Hourly Load - RC2016'!X65="",0,$P$19+$Q$19*(WLEF!X64))</f>
        <v>193.40185031323767</v>
      </c>
      <c r="Y84" s="37">
        <f>IF('2017 Hourly Load - RC2016'!Y65="",0,$P$19+$Q$19*(WLEF!Y64))</f>
        <v>170.06355648069803</v>
      </c>
      <c r="Z84" s="25">
        <f t="shared" si="0"/>
        <v>4802.3739824002978</v>
      </c>
    </row>
    <row r="85" spans="1:26" x14ac:dyDescent="0.25">
      <c r="A85" s="36">
        <f>IF('2017 Hourly Load - RC2016'!A66="","",'2017 Hourly Load - RC2016'!A66)</f>
        <v>42790</v>
      </c>
      <c r="B85" s="37">
        <f>IF('2017 Hourly Load - RC2016'!B66="",0,$P$19+$Q$19*(WLEF!B65))</f>
        <v>151.29906505011922</v>
      </c>
      <c r="C85" s="37">
        <f>IF('2017 Hourly Load - RC2016'!C66="",0,$P$19+$Q$19*(WLEF!C65))</f>
        <v>142.12428203149258</v>
      </c>
      <c r="D85" s="37">
        <f>IF('2017 Hourly Load - RC2016'!D66="",0,$P$19+$Q$19*(WLEF!D65))</f>
        <v>136.45381513148843</v>
      </c>
      <c r="E85" s="37">
        <f>IF('2017 Hourly Load - RC2016'!E66="",0,$P$19+$Q$19*(WLEF!E65))</f>
        <v>133.32065205221619</v>
      </c>
      <c r="F85" s="37">
        <f>IF('2017 Hourly Load - RC2016'!F66="",0,$P$19+$Q$19*(WLEF!F65))</f>
        <v>133.69955846615915</v>
      </c>
      <c r="G85" s="37">
        <f>IF('2017 Hourly Load - RC2016'!G66="",0,$P$19+$Q$19*(WLEF!G65))</f>
        <v>141.33447509293481</v>
      </c>
      <c r="H85" s="37">
        <f>IF('2017 Hourly Load - RC2016'!H66="",0,$P$19+$Q$19*(WLEF!H65))</f>
        <v>158.27300540329554</v>
      </c>
      <c r="I85" s="37">
        <f>IF('2017 Hourly Load - RC2016'!I66="",0,$P$19+$Q$19*(WLEF!I65))</f>
        <v>172.17039910373967</v>
      </c>
      <c r="J85" s="37">
        <f>IF('2017 Hourly Load - RC2016'!J66="",0,$P$19+$Q$19*(WLEF!J65))</f>
        <v>186.76010872054155</v>
      </c>
      <c r="K85" s="37">
        <f>IF('2017 Hourly Load - RC2016'!K66="",0,$P$19+$Q$19*(WLEF!K65))</f>
        <v>205.83388091255844</v>
      </c>
      <c r="L85" s="37">
        <f>IF('2017 Hourly Load - RC2016'!L66="",0,$P$19+$Q$19*(WLEF!L65))</f>
        <v>224.72662263088949</v>
      </c>
      <c r="M85" s="37">
        <f>IF('2017 Hourly Load - RC2016'!M66="",0,$P$19+$Q$19*(WLEF!M65))</f>
        <v>238.84157860831652</v>
      </c>
      <c r="N85" s="37">
        <f>IF('2017 Hourly Load - RC2016'!N66="",0,$P$19+$Q$19*(WLEF!N65))</f>
        <v>253.26536935017958</v>
      </c>
      <c r="O85" s="37">
        <f>IF('2017 Hourly Load - RC2016'!O66="",0,$P$19+$Q$19*(WLEF!O65))</f>
        <v>263.47100325386714</v>
      </c>
      <c r="P85" s="37">
        <f>IF('2017 Hourly Load - RC2016'!P66="",0,$P$19+$Q$19*(WLEF!P65))</f>
        <v>269.88568733698941</v>
      </c>
      <c r="Q85" s="37">
        <f>IF('2017 Hourly Load - RC2016'!Q66="",0,$P$19+$Q$19*(WLEF!Q65))</f>
        <v>274.89409057330937</v>
      </c>
      <c r="R85" s="37">
        <f>IF('2017 Hourly Load - RC2016'!R66="",0,$P$19+$Q$19*(WLEF!R65))</f>
        <v>270.42332655365396</v>
      </c>
      <c r="S85" s="37">
        <f>IF('2017 Hourly Load - RC2016'!S66="",0,$P$19+$Q$19*(WLEF!S65))</f>
        <v>263.47100325386714</v>
      </c>
      <c r="T85" s="37">
        <f>IF('2017 Hourly Load - RC2016'!T66="",0,$P$19+$Q$19*(WLEF!T65))</f>
        <v>270.14272325417215</v>
      </c>
      <c r="U85" s="37">
        <f>IF('2017 Hourly Load - RC2016'!U66="",0,$P$19+$Q$19*(WLEF!U65))</f>
        <v>271.50091051545962</v>
      </c>
      <c r="V85" s="37">
        <f>IF('2017 Hourly Load - RC2016'!V66="",0,$P$19+$Q$19*(WLEF!V65))</f>
        <v>249.91443479663354</v>
      </c>
      <c r="W85" s="37">
        <f>IF('2017 Hourly Load - RC2016'!W66="",0,$P$19+$Q$19*(WLEF!W65))</f>
        <v>224.34009213790159</v>
      </c>
      <c r="X85" s="37">
        <f>IF('2017 Hourly Load - RC2016'!X66="",0,$P$19+$Q$19*(WLEF!X65))</f>
        <v>197.28362807701308</v>
      </c>
      <c r="Y85" s="37">
        <f>IF('2017 Hourly Load - RC2016'!Y66="",0,$P$19+$Q$19*(WLEF!Y65))</f>
        <v>172.18657775394615</v>
      </c>
      <c r="Z85" s="25">
        <f t="shared" si="0"/>
        <v>5005.616290060746</v>
      </c>
    </row>
    <row r="86" spans="1:26" x14ac:dyDescent="0.25">
      <c r="A86" s="36">
        <f>IF('2017 Hourly Load - RC2016'!A67="","",'2017 Hourly Load - RC2016'!A67)</f>
        <v>42791</v>
      </c>
      <c r="B86" s="37">
        <f>IF('2017 Hourly Load - RC2016'!B67="",0,$P$19+$Q$19*(WLEF!B66))</f>
        <v>152.81034695658769</v>
      </c>
      <c r="C86" s="37">
        <f>IF('2017 Hourly Load - RC2016'!C67="",0,$P$19+$Q$19*(WLEF!C66))</f>
        <v>141.99228435199188</v>
      </c>
      <c r="D86" s="37">
        <f>IF('2017 Hourly Load - RC2016'!D67="",0,$P$19+$Q$19*(WLEF!D66))</f>
        <v>135.91474204172604</v>
      </c>
      <c r="E86" s="37">
        <f>IF('2017 Hourly Load - RC2016'!E67="",0,$P$19+$Q$19*(WLEF!E66))</f>
        <v>132.70032760633674</v>
      </c>
      <c r="F86" s="37">
        <f>IF('2017 Hourly Load - RC2016'!F67="",0,$P$19+$Q$19*(WLEF!F66))</f>
        <v>132.94314173963798</v>
      </c>
      <c r="G86" s="37">
        <f>IF('2017 Hourly Load - RC2016'!G67="",0,$P$19+$Q$19*(WLEF!G66))</f>
        <v>140.61507974948159</v>
      </c>
      <c r="H86" s="37">
        <f>IF('2017 Hourly Load - RC2016'!H67="",0,$P$19+$Q$19*(WLEF!H66))</f>
        <v>159.70795935377714</v>
      </c>
      <c r="I86" s="37">
        <f>IF('2017 Hourly Load - RC2016'!I67="",0,$P$19+$Q$19*(WLEF!I66))</f>
        <v>171.65344935386588</v>
      </c>
      <c r="J86" s="37">
        <f>IF('2017 Hourly Load - RC2016'!J67="",0,$P$19+$Q$19*(WLEF!J66))</f>
        <v>184.88517800115318</v>
      </c>
      <c r="K86" s="37">
        <f>IF('2017 Hourly Load - RC2016'!K67="",0,$P$19+$Q$19*(WLEF!K66))</f>
        <v>201.0459541877039</v>
      </c>
      <c r="L86" s="37">
        <f>IF('2017 Hourly Load - RC2016'!L67="",0,$P$19+$Q$19*(WLEF!L66))</f>
        <v>216.48238620738931</v>
      </c>
      <c r="M86" s="37">
        <f>IF('2017 Hourly Load - RC2016'!M67="",0,$P$19+$Q$19*(WLEF!M66))</f>
        <v>230.02721128753461</v>
      </c>
      <c r="N86" s="37">
        <f>IF('2017 Hourly Load - RC2016'!N67="",0,$P$19+$Q$19*(WLEF!N66))</f>
        <v>243.48513087367365</v>
      </c>
      <c r="O86" s="37">
        <f>IF('2017 Hourly Load - RC2016'!O67="",0,$P$19+$Q$19*(WLEF!O66))</f>
        <v>255.68238254952502</v>
      </c>
      <c r="P86" s="37">
        <f>IF('2017 Hourly Load - RC2016'!P67="",0,$P$19+$Q$19*(WLEF!P66))</f>
        <v>265.4968000861852</v>
      </c>
      <c r="Q86" s="37">
        <f>IF('2017 Hourly Load - RC2016'!Q67="",0,$P$19+$Q$19*(WLEF!Q66))</f>
        <v>271.33673204576013</v>
      </c>
      <c r="R86" s="37">
        <f>IF('2017 Hourly Load - RC2016'!R67="",0,$P$19+$Q$19*(WLEF!R66))</f>
        <v>269.60548499898169</v>
      </c>
      <c r="S86" s="37">
        <f>IF('2017 Hourly Load - RC2016'!S67="",0,$P$19+$Q$19*(WLEF!S66))</f>
        <v>259.5439749538703</v>
      </c>
      <c r="T86" s="37">
        <f>IF('2017 Hourly Load - RC2016'!T67="",0,$P$19+$Q$19*(WLEF!T66))</f>
        <v>261.54778282650392</v>
      </c>
      <c r="U86" s="37">
        <f>IF('2017 Hourly Load - RC2016'!U67="",0,$P$19+$Q$19*(WLEF!U66))</f>
        <v>261.61629276012417</v>
      </c>
      <c r="V86" s="37">
        <f>IF('2017 Hourly Load - RC2016'!V67="",0,$P$19+$Q$19*(WLEF!V66))</f>
        <v>242.77131267188457</v>
      </c>
      <c r="W86" s="37">
        <f>IF('2017 Hourly Load - RC2016'!W67="",0,$P$19+$Q$19*(WLEF!W66))</f>
        <v>217.67062681950938</v>
      </c>
      <c r="X86" s="37">
        <f>IF('2017 Hourly Load - RC2016'!X67="",0,$P$19+$Q$19*(WLEF!X66))</f>
        <v>193.11429701487037</v>
      </c>
      <c r="Y86" s="37">
        <f>IF('2017 Hourly Load - RC2016'!Y67="",0,$P$19+$Q$19*(WLEF!Y66))</f>
        <v>168.13969030197509</v>
      </c>
      <c r="Z86" s="25">
        <f t="shared" si="0"/>
        <v>4910.7885687400494</v>
      </c>
    </row>
    <row r="87" spans="1:26" x14ac:dyDescent="0.25">
      <c r="A87" s="36">
        <f>IF('2017 Hourly Load - RC2016'!A68="","",'2017 Hourly Load - RC2016'!A68)</f>
        <v>42792</v>
      </c>
      <c r="B87" s="37">
        <f>IF('2017 Hourly Load - RC2016'!B68="",0,$P$19+$Q$19*(WLEF!B67))</f>
        <v>149.42592340339547</v>
      </c>
      <c r="C87" s="37">
        <f>IF('2017 Hourly Load - RC2016'!C68="",0,$P$19+$Q$19*(WLEF!C67))</f>
        <v>138.79088591054364</v>
      </c>
      <c r="D87" s="37">
        <f>IF('2017 Hourly Load - RC2016'!D68="",0,$P$19+$Q$19*(WLEF!D67))</f>
        <v>132.68820215364082</v>
      </c>
      <c r="E87" s="37">
        <f>IF('2017 Hourly Load - RC2016'!E68="",0,$P$19+$Q$19*(WLEF!E67))</f>
        <v>129.9615246644907</v>
      </c>
      <c r="F87" s="37">
        <f>IF('2017 Hourly Load - RC2016'!F68="",0,$P$19+$Q$19*(WLEF!F67))</f>
        <v>130.16222404179496</v>
      </c>
      <c r="G87" s="37">
        <f>IF('2017 Hourly Load - RC2016'!G68="",0,$P$19+$Q$19*(WLEF!G67))</f>
        <v>136.66767795776866</v>
      </c>
      <c r="H87" s="37">
        <f>IF('2017 Hourly Load - RC2016'!H68="",0,$P$19+$Q$19*(WLEF!H67))</f>
        <v>154.453905472278</v>
      </c>
      <c r="I87" s="37">
        <f>IF('2017 Hourly Load - RC2016'!I68="",0,$P$19+$Q$19*(WLEF!I67))</f>
        <v>167.05213242349978</v>
      </c>
      <c r="J87" s="37">
        <f>IF('2017 Hourly Load - RC2016'!J68="",0,$P$19+$Q$19*(WLEF!J67))</f>
        <v>178.23895755256999</v>
      </c>
      <c r="K87" s="37">
        <f>IF('2017 Hourly Load - RC2016'!K68="",0,$P$19+$Q$19*(WLEF!K67))</f>
        <v>191.48591038742424</v>
      </c>
      <c r="L87" s="37">
        <f>IF('2017 Hourly Load - RC2016'!L68="",0,$P$19+$Q$19*(WLEF!L67))</f>
        <v>210.27202468242837</v>
      </c>
      <c r="M87" s="37">
        <f>IF('2017 Hourly Load - RC2016'!M68="",0,$P$19+$Q$19*(WLEF!M67))</f>
        <v>223.56860448988425</v>
      </c>
      <c r="N87" s="37">
        <f>IF('2017 Hourly Load - RC2016'!N68="",0,$P$19+$Q$19*(WLEF!N67))</f>
        <v>235.97377793423112</v>
      </c>
      <c r="O87" s="37">
        <f>IF('2017 Hourly Load - RC2016'!O68="",0,$P$19+$Q$19*(WLEF!O67))</f>
        <v>244.72181591259829</v>
      </c>
      <c r="P87" s="37">
        <f>IF('2017 Hourly Load - RC2016'!P68="",0,$P$19+$Q$19*(WLEF!P67))</f>
        <v>250.42270358531596</v>
      </c>
      <c r="Q87" s="37">
        <f>IF('2017 Hourly Load - RC2016'!Q68="",0,$P$19+$Q$19*(WLEF!Q67))</f>
        <v>251.59685752013814</v>
      </c>
      <c r="R87" s="37">
        <f>IF('2017 Hourly Load - RC2016'!R68="",0,$P$19+$Q$19*(WLEF!R67))</f>
        <v>246.50918594368738</v>
      </c>
      <c r="S87" s="37">
        <f>IF('2017 Hourly Load - RC2016'!S68="",0,$P$19+$Q$19*(WLEF!S67))</f>
        <v>243.03069987945111</v>
      </c>
      <c r="T87" s="37">
        <f>IF('2017 Hourly Load - RC2016'!T68="",0,$P$19+$Q$19*(WLEF!T67))</f>
        <v>252.17434954709228</v>
      </c>
      <c r="U87" s="37">
        <f>IF('2017 Hourly Load - RC2016'!U68="",0,$P$19+$Q$19*(WLEF!U67))</f>
        <v>251.88548077548268</v>
      </c>
      <c r="V87" s="37">
        <f>IF('2017 Hourly Load - RC2016'!V68="",0,$P$19+$Q$19*(WLEF!V67))</f>
        <v>236.37579338501996</v>
      </c>
      <c r="W87" s="37">
        <f>IF('2017 Hourly Load - RC2016'!W68="",0,$P$19+$Q$19*(WLEF!W67))</f>
        <v>215.81137136934632</v>
      </c>
      <c r="X87" s="37">
        <f>IF('2017 Hourly Load - RC2016'!X68="",0,$P$19+$Q$19*(WLEF!X67))</f>
        <v>192.37913923665397</v>
      </c>
      <c r="Y87" s="37">
        <f>IF('2017 Hourly Load - RC2016'!Y68="",0,$P$19+$Q$19*(WLEF!Y67))</f>
        <v>169.95167878647408</v>
      </c>
      <c r="Z87" s="25">
        <f t="shared" si="0"/>
        <v>4733.6008270152106</v>
      </c>
    </row>
    <row r="88" spans="1:26" x14ac:dyDescent="0.25">
      <c r="A88" s="36">
        <f>IF('2017 Hourly Load - RC2016'!A69="","",'2017 Hourly Load - RC2016'!A69)</f>
        <v>42793</v>
      </c>
      <c r="B88" s="37">
        <f>IF('2017 Hourly Load - RC2016'!B69="",0,$P$19+$Q$19*(WLEF!B68))</f>
        <v>152.50964546321353</v>
      </c>
      <c r="C88" s="37">
        <f>IF('2017 Hourly Load - RC2016'!C69="",0,$P$19+$Q$19*(WLEF!C68))</f>
        <v>143.2787917595989</v>
      </c>
      <c r="D88" s="37">
        <f>IF('2017 Hourly Load - RC2016'!D69="",0,$P$19+$Q$19*(WLEF!D68))</f>
        <v>138.59852246417682</v>
      </c>
      <c r="E88" s="37">
        <f>IF('2017 Hourly Load - RC2016'!E69="",0,$P$19+$Q$19*(WLEF!E68))</f>
        <v>136.46638367566851</v>
      </c>
      <c r="F88" s="37">
        <f>IF('2017 Hourly Load - RC2016'!F69="",0,$P$19+$Q$19*(WLEF!F68))</f>
        <v>137.13459541528977</v>
      </c>
      <c r="G88" s="37">
        <f>IF('2017 Hourly Load - RC2016'!G69="",0,$P$19+$Q$19*(WLEF!G68))</f>
        <v>144.76775129820064</v>
      </c>
      <c r="H88" s="37">
        <f>IF('2017 Hourly Load - RC2016'!H69="",0,$P$19+$Q$19*(WLEF!H68))</f>
        <v>164.52591823832222</v>
      </c>
      <c r="I88" s="37">
        <f>IF('2017 Hourly Load - RC2016'!I69="",0,$P$19+$Q$19*(WLEF!I68))</f>
        <v>176.47543601263959</v>
      </c>
      <c r="J88" s="37">
        <f>IF('2017 Hourly Load - RC2016'!J69="",0,$P$19+$Q$19*(WLEF!J68))</f>
        <v>183.95406700916908</v>
      </c>
      <c r="K88" s="37">
        <f>IF('2017 Hourly Load - RC2016'!K69="",0,$P$19+$Q$19*(WLEF!K68))</f>
        <v>193.61775935051918</v>
      </c>
      <c r="L88" s="37">
        <f>IF('2017 Hourly Load - RC2016'!L69="",0,$P$19+$Q$19*(WLEF!L68))</f>
        <v>204.64219508255448</v>
      </c>
      <c r="M88" s="37">
        <f>IF('2017 Hourly Load - RC2016'!M69="",0,$P$19+$Q$19*(WLEF!M68))</f>
        <v>202.27612142353505</v>
      </c>
      <c r="N88" s="37">
        <f>IF('2017 Hourly Load - RC2016'!N69="",0,$P$19+$Q$19*(WLEF!N68))</f>
        <v>213.61284730720308</v>
      </c>
      <c r="O88" s="37">
        <f>IF('2017 Hourly Load - RC2016'!O69="",0,$P$19+$Q$19*(WLEF!O68))</f>
        <v>215.2010273775519</v>
      </c>
      <c r="P88" s="37">
        <f>IF('2017 Hourly Load - RC2016'!P69="",0,$P$19+$Q$19*(WLEF!P68))</f>
        <v>214.61170117607429</v>
      </c>
      <c r="Q88" s="37">
        <f>IF('2017 Hourly Load - RC2016'!Q69="",0,$P$19+$Q$19*(WLEF!Q68))</f>
        <v>213.16362009559083</v>
      </c>
      <c r="R88" s="37">
        <f>IF('2017 Hourly Load - RC2016'!R69="",0,$P$19+$Q$19*(WLEF!R68))</f>
        <v>210.04054788008494</v>
      </c>
      <c r="S88" s="37">
        <f>IF('2017 Hourly Load - RC2016'!S69="",0,$P$19+$Q$19*(WLEF!S68))</f>
        <v>215.16169828686907</v>
      </c>
      <c r="T88" s="37">
        <f>IF('2017 Hourly Load - RC2016'!T69="",0,$P$19+$Q$19*(WLEF!T68))</f>
        <v>224.86916080305605</v>
      </c>
      <c r="U88" s="37">
        <f>IF('2017 Hourly Load - RC2016'!U69="",0,$P$19+$Q$19*(WLEF!U68))</f>
        <v>226.62615364420066</v>
      </c>
      <c r="V88" s="37">
        <f>IF('2017 Hourly Load - RC2016'!V69="",0,$P$19+$Q$19*(WLEF!V68))</f>
        <v>214.72946181772437</v>
      </c>
      <c r="W88" s="37">
        <f>IF('2017 Hourly Load - RC2016'!W69="",0,$P$19+$Q$19*(WLEF!W68))</f>
        <v>195.37070407880961</v>
      </c>
      <c r="X88" s="37">
        <f>IF('2017 Hourly Load - RC2016'!X69="",0,$P$19+$Q$19*(WLEF!X68))</f>
        <v>174.54785948752169</v>
      </c>
      <c r="Y88" s="37">
        <f>IF('2017 Hourly Load - RC2016'!Y69="",0,$P$19+$Q$19*(WLEF!Y68))</f>
        <v>155.76478799616837</v>
      </c>
      <c r="Z88" s="25">
        <f t="shared" si="0"/>
        <v>4451.9467571437444</v>
      </c>
    </row>
    <row r="89" spans="1:26" x14ac:dyDescent="0.25">
      <c r="A89" s="36">
        <f>IF('2017 Hourly Load - RC2016'!A70="","",'2017 Hourly Load - RC2016'!A70)</f>
        <v>42794</v>
      </c>
      <c r="B89" s="37">
        <f>IF('2017 Hourly Load - RC2016'!B70="",0,$P$19+$Q$19*(WLEF!B69))</f>
        <v>141.46574639295335</v>
      </c>
      <c r="C89" s="37">
        <f>IF('2017 Hourly Load - RC2016'!C70="",0,$P$19+$Q$19*(WLEF!C69))</f>
        <v>133.95703021103117</v>
      </c>
      <c r="D89" s="37">
        <f>IF('2017 Hourly Load - RC2016'!D70="",0,$P$19+$Q$19*(WLEF!D69))</f>
        <v>130.6479910468785</v>
      </c>
      <c r="E89" s="37">
        <f>IF('2017 Hourly Load - RC2016'!E70="",0,$P$19+$Q$19*(WLEF!E69))</f>
        <v>129.63187622237243</v>
      </c>
      <c r="F89" s="37">
        <f>IF('2017 Hourly Load - RC2016'!F70="",0,$P$19+$Q$19*(WLEF!F69))</f>
        <v>131.13620013978112</v>
      </c>
      <c r="G89" s="37">
        <f>IF('2017 Hourly Load - RC2016'!G70="",0,$P$19+$Q$19*(WLEF!G69))</f>
        <v>140.0816622503674</v>
      </c>
      <c r="H89" s="37">
        <f>IF('2017 Hourly Load - RC2016'!H70="",0,$P$19+$Q$19*(WLEF!H69))</f>
        <v>161.49009945259459</v>
      </c>
      <c r="I89" s="37">
        <f>IF('2017 Hourly Load - RC2016'!I70="",0,$P$19+$Q$19*(WLEF!I69))</f>
        <v>175.20462276012444</v>
      </c>
      <c r="J89" s="37">
        <f>IF('2017 Hourly Load - RC2016'!J70="",0,$P$19+$Q$19*(WLEF!J69))</f>
        <v>179.71541392114506</v>
      </c>
      <c r="K89" s="37">
        <f>IF('2017 Hourly Load - RC2016'!K70="",0,$P$19+$Q$19*(WLEF!K69))</f>
        <v>182.53117458998901</v>
      </c>
      <c r="L89" s="37">
        <f>IF('2017 Hourly Load - RC2016'!L70="",0,$P$19+$Q$19*(WLEF!L69))</f>
        <v>184.78151202697521</v>
      </c>
      <c r="M89" s="37">
        <f>IF('2017 Hourly Load - RC2016'!M70="",0,$P$19+$Q$19*(WLEF!M69))</f>
        <v>185.47360639759088</v>
      </c>
      <c r="N89" s="37">
        <f>IF('2017 Hourly Load - RC2016'!N70="",0,$P$19+$Q$19*(WLEF!N69))</f>
        <v>185.61230420143519</v>
      </c>
      <c r="O89" s="37">
        <f>IF('2017 Hourly Load - RC2016'!O70="",0,$P$19+$Q$19*(WLEF!O69))</f>
        <v>186.74267052831297</v>
      </c>
      <c r="P89" s="37">
        <f>IF('2017 Hourly Load - RC2016'!P70="",0,$P$19+$Q$19*(WLEF!P69))</f>
        <v>187.98439228256711</v>
      </c>
      <c r="Q89" s="37">
        <f>IF('2017 Hourly Load - RC2016'!Q70="",0,$P$19+$Q$19*(WLEF!Q69))</f>
        <v>189.72803208969086</v>
      </c>
      <c r="R89" s="37">
        <f>IF('2017 Hourly Load - RC2016'!R70="",0,$P$19+$Q$19*(WLEF!R69))</f>
        <v>190.8272592545473</v>
      </c>
      <c r="S89" s="37">
        <f>IF('2017 Hourly Load - RC2016'!S70="",0,$P$19+$Q$19*(WLEF!S69))</f>
        <v>189.39229005009662</v>
      </c>
      <c r="T89" s="37">
        <f>IF('2017 Hourly Load - RC2016'!T70="",0,$P$19+$Q$19*(WLEF!T69))</f>
        <v>194.44734864055664</v>
      </c>
      <c r="U89" s="37">
        <f>IF('2017 Hourly Load - RC2016'!U70="",0,$P$19+$Q$19*(WLEF!U69))</f>
        <v>197.50326779931501</v>
      </c>
      <c r="V89" s="37">
        <f>IF('2017 Hourly Load - RC2016'!V70="",0,$P$19+$Q$19*(WLEF!V69))</f>
        <v>187.80905880315987</v>
      </c>
      <c r="W89" s="37">
        <f>IF('2017 Hourly Load - RC2016'!W70="",0,$P$19+$Q$19*(WLEF!W69))</f>
        <v>175.69872061148902</v>
      </c>
      <c r="X89" s="37">
        <f>IF('2017 Hourly Load - RC2016'!X70="",0,$P$19+$Q$19*(WLEF!X69))</f>
        <v>162.25134514991328</v>
      </c>
      <c r="Y89" s="37">
        <f>IF('2017 Hourly Load - RC2016'!Y70="",0,$P$19+$Q$19*(WLEF!Y69))</f>
        <v>148.20067811493556</v>
      </c>
      <c r="Z89" s="25">
        <f t="shared" si="0"/>
        <v>4072.3143029378225</v>
      </c>
    </row>
    <row r="90" spans="1:26" x14ac:dyDescent="0.25">
      <c r="A90" s="36">
        <f>IF('2017 Hourly Load - RC2016'!A71="","",'2017 Hourly Load - RC2016'!A71)</f>
        <v>42795</v>
      </c>
      <c r="B90" s="37">
        <f>IF('2017 Hourly Load - RC2016'!B71="",0,$P$19+$Q$19*(WLEF!B70))</f>
        <v>136.76846456367929</v>
      </c>
      <c r="C90" s="37">
        <f>IF('2017 Hourly Load - RC2016'!C71="",0,$P$19+$Q$19*(WLEF!C70))</f>
        <v>130.11496288716677</v>
      </c>
      <c r="D90" s="37">
        <f>IF('2017 Hourly Load - RC2016'!D71="",0,$P$19+$Q$19*(WLEF!D70))</f>
        <v>126.65937811524438</v>
      </c>
      <c r="E90" s="37">
        <f>IF('2017 Hourly Load - RC2016'!E71="",0,$P$19+$Q$19*(WLEF!E70))</f>
        <v>125.19232400268655</v>
      </c>
      <c r="F90" s="37">
        <f>IF('2017 Hourly Load - RC2016'!F71="",0,$P$19+$Q$19*(WLEF!F70))</f>
        <v>125.76493403314095</v>
      </c>
      <c r="G90" s="37">
        <f>IF('2017 Hourly Load - RC2016'!G71="",0,$P$19+$Q$19*(WLEF!G70))</f>
        <v>129.36194561662214</v>
      </c>
      <c r="H90" s="37">
        <f>IF('2017 Hourly Load - RC2016'!H71="",0,$P$19+$Q$19*(WLEF!H70))</f>
        <v>136.69286589269254</v>
      </c>
      <c r="I90" s="37">
        <f>IF('2017 Hourly Load - RC2016'!I71="",0,$P$19+$Q$19*(WLEF!I70))</f>
        <v>147.41305685223966</v>
      </c>
      <c r="J90" s="37">
        <f>IF('2017 Hourly Load - RC2016'!J71="",0,$P$19+$Q$19*(WLEF!J70))</f>
        <v>162.22082558959022</v>
      </c>
      <c r="K90" s="37">
        <f>IF('2017 Hourly Load - RC2016'!K71="",0,$P$19+$Q$19*(WLEF!K70))</f>
        <v>172.76997669884929</v>
      </c>
      <c r="L90" s="37">
        <f>IF('2017 Hourly Load - RC2016'!L71="",0,$P$19+$Q$19*(WLEF!L70))</f>
        <v>179.74910049601039</v>
      </c>
      <c r="M90" s="37">
        <f>IF('2017 Hourly Load - RC2016'!M71="",0,$P$19+$Q$19*(WLEF!M70))</f>
        <v>183.45577431629491</v>
      </c>
      <c r="N90" s="37">
        <f>IF('2017 Hourly Load - RC2016'!N71="",0,$P$19+$Q$19*(WLEF!N70))</f>
        <v>187.05678026054858</v>
      </c>
      <c r="O90" s="37">
        <f>IF('2017 Hourly Load - RC2016'!O71="",0,$P$19+$Q$19*(WLEF!O70))</f>
        <v>190.6673475379261</v>
      </c>
      <c r="P90" s="37">
        <f>IF('2017 Hourly Load - RC2016'!P71="",0,$P$19+$Q$19*(WLEF!P70))</f>
        <v>193.38386733639749</v>
      </c>
      <c r="Q90" s="37">
        <f>IF('2017 Hourly Load - RC2016'!Q71="",0,$P$19+$Q$19*(WLEF!Q70))</f>
        <v>196.91802675604509</v>
      </c>
      <c r="R90" s="37">
        <f>IF('2017 Hourly Load - RC2016'!R71="",0,$P$19+$Q$19*(WLEF!R70))</f>
        <v>197.35681807363696</v>
      </c>
      <c r="S90" s="37">
        <f>IF('2017 Hourly Load - RC2016'!S71="",0,$P$19+$Q$19*(WLEF!S70))</f>
        <v>194.37508840966996</v>
      </c>
      <c r="T90" s="37">
        <f>IF('2017 Hourly Load - RC2016'!T71="",0,$P$19+$Q$19*(WLEF!T70))</f>
        <v>194.62810091090091</v>
      </c>
      <c r="U90" s="37">
        <f>IF('2017 Hourly Load - RC2016'!U71="",0,$P$19+$Q$19*(WLEF!U70))</f>
        <v>198.80708337722325</v>
      </c>
      <c r="V90" s="37">
        <f>IF('2017 Hourly Load - RC2016'!V71="",0,$P$19+$Q$19*(WLEF!V70))</f>
        <v>187.65138288258476</v>
      </c>
      <c r="W90" s="37">
        <f>IF('2017 Hourly Load - RC2016'!W71="",0,$P$19+$Q$19*(WLEF!W70))</f>
        <v>175.79769707973011</v>
      </c>
      <c r="X90" s="37">
        <f>IF('2017 Hourly Load - RC2016'!X71="",0,$P$19+$Q$19*(WLEF!X70))</f>
        <v>163.04689339189815</v>
      </c>
      <c r="Y90" s="37">
        <f>IF('2017 Hourly Load - RC2016'!Y71="",0,$P$19+$Q$19*(WLEF!Y70))</f>
        <v>148.83974387783462</v>
      </c>
      <c r="Z90" s="25">
        <f t="shared" si="0"/>
        <v>3984.6924389586125</v>
      </c>
    </row>
    <row r="91" spans="1:26" x14ac:dyDescent="0.25">
      <c r="A91" s="36">
        <f>IF('2017 Hourly Load - RC2016'!A72="","",'2017 Hourly Load - RC2016'!A72)</f>
        <v>42796</v>
      </c>
      <c r="B91" s="37">
        <f>IF('2017 Hourly Load - RC2016'!B72="",0,$P$19+$Q$19*(WLEF!B71))</f>
        <v>137.42584380608292</v>
      </c>
      <c r="C91" s="37">
        <f>IF('2017 Hourly Load - RC2016'!C72="",0,$P$19+$Q$19*(WLEF!C71))</f>
        <v>130.75494969924918</v>
      </c>
      <c r="D91" s="37">
        <f>IF('2017 Hourly Load - RC2016'!D72="",0,$P$19+$Q$19*(WLEF!D71))</f>
        <v>127.16148066850258</v>
      </c>
      <c r="E91" s="37">
        <f>IF('2017 Hourly Load - RC2016'!E72="",0,$P$19+$Q$19*(WLEF!E71))</f>
        <v>124.0584398199766</v>
      </c>
      <c r="F91" s="37">
        <f>IF('2017 Hourly Load - RC2016'!F72="",0,$P$19+$Q$19*(WLEF!F71))</f>
        <v>123.60692160747756</v>
      </c>
      <c r="G91" s="37">
        <f>IF('2017 Hourly Load - RC2016'!G72="",0,$P$19+$Q$19*(WLEF!G71))</f>
        <v>125.32671582896052</v>
      </c>
      <c r="H91" s="37">
        <f>IF('2017 Hourly Load - RC2016'!H72="",0,$P$19+$Q$19*(WLEF!H71))</f>
        <v>129.67889912453046</v>
      </c>
      <c r="I91" s="37">
        <f>IF('2017 Hourly Load - RC2016'!I72="",0,$P$19+$Q$19*(WLEF!I71))</f>
        <v>137.73057452644468</v>
      </c>
      <c r="J91" s="37">
        <f>IF('2017 Hourly Load - RC2016'!J72="",0,$P$19+$Q$19*(WLEF!J71))</f>
        <v>155.16614888334976</v>
      </c>
      <c r="K91" s="37">
        <f>IF('2017 Hourly Load - RC2016'!K72="",0,$P$19+$Q$19*(WLEF!K71))</f>
        <v>171.44386344997667</v>
      </c>
      <c r="L91" s="37">
        <f>IF('2017 Hourly Load - RC2016'!L72="",0,$P$19+$Q$19*(WLEF!L71))</f>
        <v>182.49701151018337</v>
      </c>
      <c r="M91" s="37">
        <f>IF('2017 Hourly Load - RC2016'!M72="",0,$P$19+$Q$19*(WLEF!M71))</f>
        <v>190.88058930974904</v>
      </c>
      <c r="N91" s="37">
        <f>IF('2017 Hourly Load - RC2016'!N72="",0,$P$19+$Q$19*(WLEF!N71))</f>
        <v>197.52158055244007</v>
      </c>
      <c r="O91" s="37">
        <f>IF('2017 Hourly Load - RC2016'!O72="",0,$P$19+$Q$19*(WLEF!O71))</f>
        <v>204.20857195497831</v>
      </c>
      <c r="P91" s="37">
        <f>IF('2017 Hourly Load - RC2016'!P72="",0,$P$19+$Q$19*(WLEF!P71))</f>
        <v>208.98228924440258</v>
      </c>
      <c r="Q91" s="37">
        <f>IF('2017 Hourly Load - RC2016'!Q72="",0,$P$19+$Q$19*(WLEF!Q71))</f>
        <v>213.24169136233496</v>
      </c>
      <c r="R91" s="37">
        <f>IF('2017 Hourly Load - RC2016'!R72="",0,$P$19+$Q$19*(WLEF!R71))</f>
        <v>214.63132431778519</v>
      </c>
      <c r="S91" s="37">
        <f>IF('2017 Hourly Load - RC2016'!S72="",0,$P$19+$Q$19*(WLEF!S71))</f>
        <v>211.35501581309927</v>
      </c>
      <c r="T91" s="37">
        <f>IF('2017 Hourly Load - RC2016'!T72="",0,$P$19+$Q$19*(WLEF!T71))</f>
        <v>212.67620130356482</v>
      </c>
      <c r="U91" s="37">
        <f>IF('2017 Hourly Load - RC2016'!U72="",0,$P$19+$Q$19*(WLEF!U71))</f>
        <v>217.47222352774827</v>
      </c>
      <c r="V91" s="37">
        <f>IF('2017 Hourly Load - RC2016'!V72="",0,$P$19+$Q$19*(WLEF!V71))</f>
        <v>204.02027986560904</v>
      </c>
      <c r="W91" s="37">
        <f>IF('2017 Hourly Load - RC2016'!W72="",0,$P$19+$Q$19*(WLEF!W71))</f>
        <v>186.93457054457019</v>
      </c>
      <c r="X91" s="37">
        <f>IF('2017 Hourly Load - RC2016'!X72="",0,$P$19+$Q$19*(WLEF!X71))</f>
        <v>168.93209767907905</v>
      </c>
      <c r="Y91" s="37">
        <f>IF('2017 Hourly Load - RC2016'!Y72="",0,$P$19+$Q$19*(WLEF!Y71))</f>
        <v>151.02990004834317</v>
      </c>
      <c r="Z91" s="25">
        <f t="shared" si="0"/>
        <v>4126.7371844484387</v>
      </c>
    </row>
    <row r="92" spans="1:26" x14ac:dyDescent="0.25">
      <c r="A92" s="36">
        <f>IF('2017 Hourly Load - RC2016'!A73="","",'2017 Hourly Load - RC2016'!A73)</f>
        <v>42797</v>
      </c>
      <c r="B92" s="37">
        <f>IF('2017 Hourly Load - RC2016'!B73="",0,$P$19+$Q$19*(WLEF!B72))</f>
        <v>139.03501551708709</v>
      </c>
      <c r="C92" s="37">
        <f>IF('2017 Hourly Load - RC2016'!C73="",0,$P$19+$Q$19*(WLEF!C72))</f>
        <v>129.97331888814276</v>
      </c>
      <c r="D92" s="37">
        <f>IF('2017 Hourly Load - RC2016'!D73="",0,$P$19+$Q$19*(WLEF!D72))</f>
        <v>125.36034647260571</v>
      </c>
      <c r="E92" s="37">
        <f>IF('2017 Hourly Load - RC2016'!E73="",0,$P$19+$Q$19*(WLEF!E72))</f>
        <v>123.69483095792822</v>
      </c>
      <c r="F92" s="37">
        <f>IF('2017 Hourly Load - RC2016'!F73="",0,$P$19+$Q$19*(WLEF!F72))</f>
        <v>124.64572852700678</v>
      </c>
      <c r="G92" s="37">
        <f>IF('2017 Hourly Load - RC2016'!G73="",0,$P$19+$Q$19*(WLEF!G72))</f>
        <v>132.2164426504915</v>
      </c>
      <c r="H92" s="37">
        <f>IF('2017 Hourly Load - RC2016'!H73="",0,$P$19+$Q$19*(WLEF!H72))</f>
        <v>149.46789143073704</v>
      </c>
      <c r="I92" s="37">
        <f>IF('2017 Hourly Load - RC2016'!I73="",0,$P$19+$Q$19*(WLEF!I72))</f>
        <v>161.62685564408304</v>
      </c>
      <c r="J92" s="37">
        <f>IF('2017 Hourly Load - RC2016'!J73="",0,$P$19+$Q$19*(WLEF!J72))</f>
        <v>173.3878292753509</v>
      </c>
      <c r="K92" s="37">
        <f>IF('2017 Hourly Load - RC2016'!K73="",0,$P$19+$Q$19*(WLEF!K72))</f>
        <v>187.38885117823992</v>
      </c>
      <c r="L92" s="37">
        <f>IF('2017 Hourly Load - RC2016'!L73="",0,$P$19+$Q$19*(WLEF!L72))</f>
        <v>201.25054260075569</v>
      </c>
      <c r="M92" s="37">
        <f>IF('2017 Hourly Load - RC2016'!M73="",0,$P$19+$Q$19*(WLEF!M72))</f>
        <v>211.91764103119169</v>
      </c>
      <c r="N92" s="37">
        <f>IF('2017 Hourly Load - RC2016'!N73="",0,$P$19+$Q$19*(WLEF!N72))</f>
        <v>222.79921462581143</v>
      </c>
      <c r="O92" s="37">
        <f>IF('2017 Hourly Load - RC2016'!O73="",0,$P$19+$Q$19*(WLEF!O72))</f>
        <v>233.74057942112688</v>
      </c>
      <c r="P92" s="37">
        <f>IF('2017 Hourly Load - RC2016'!P73="",0,$P$19+$Q$19*(WLEF!P72))</f>
        <v>240.89701172350726</v>
      </c>
      <c r="Q92" s="37">
        <f>IF('2017 Hourly Load - RC2016'!Q73="",0,$P$19+$Q$19*(WLEF!Q72))</f>
        <v>247.45036963995085</v>
      </c>
      <c r="R92" s="37">
        <f>IF('2017 Hourly Load - RC2016'!R73="",0,$P$19+$Q$19*(WLEF!R72))</f>
        <v>249.42898376662481</v>
      </c>
      <c r="S92" s="37">
        <f>IF('2017 Hourly Load - RC2016'!S73="",0,$P$19+$Q$19*(WLEF!S72))</f>
        <v>244.50451222671103</v>
      </c>
      <c r="T92" s="37">
        <f>IF('2017 Hourly Load - RC2016'!T73="",0,$P$19+$Q$19*(WLEF!T72))</f>
        <v>244.43934944974467</v>
      </c>
      <c r="U92" s="37">
        <f>IF('2017 Hourly Load - RC2016'!U73="",0,$P$19+$Q$19*(WLEF!U72))</f>
        <v>247.51613385912844</v>
      </c>
      <c r="V92" s="37">
        <f>IF('2017 Hourly Load - RC2016'!V73="",0,$P$19+$Q$19*(WLEF!V72))</f>
        <v>228.95109461228299</v>
      </c>
      <c r="W92" s="37">
        <f>IF('2017 Hourly Load - RC2016'!W73="",0,$P$19+$Q$19*(WLEF!W72))</f>
        <v>205.32245237312861</v>
      </c>
      <c r="X92" s="37">
        <f>IF('2017 Hourly Load - RC2016'!X73="",0,$P$19+$Q$19*(WLEF!X72))</f>
        <v>181.72987850716169</v>
      </c>
      <c r="Y92" s="37">
        <f>IF('2017 Hourly Load - RC2016'!Y73="",0,$P$19+$Q$19*(WLEF!Y72))</f>
        <v>158.39207352801355</v>
      </c>
      <c r="Z92" s="25">
        <f t="shared" si="0"/>
        <v>4565.1369479068126</v>
      </c>
    </row>
    <row r="93" spans="1:26" x14ac:dyDescent="0.25">
      <c r="A93" s="36">
        <f>IF('2017 Hourly Load - RC2016'!A74="","",'2017 Hourly Load - RC2016'!A74)</f>
        <v>42798</v>
      </c>
      <c r="B93" s="37">
        <f>IF('2017 Hourly Load - RC2016'!B74="",0,$P$19+$Q$19*(WLEF!B73))</f>
        <v>141.74188899603519</v>
      </c>
      <c r="C93" s="37">
        <f>IF('2017 Hourly Load - RC2016'!C74="",0,$P$19+$Q$19*(WLEF!C73))</f>
        <v>132.16818199769583</v>
      </c>
      <c r="D93" s="37">
        <f>IF('2017 Hourly Load - RC2016'!D74="",0,$P$19+$Q$19*(WLEF!D73))</f>
        <v>127.28744576640383</v>
      </c>
      <c r="E93" s="37">
        <f>IF('2017 Hourly Load - RC2016'!E74="",0,$P$19+$Q$19*(WLEF!E73))</f>
        <v>124.91301293230349</v>
      </c>
      <c r="F93" s="37">
        <f>IF('2017 Hourly Load - RC2016'!F74="",0,$P$19+$Q$19*(WLEF!F73))</f>
        <v>125.42764698438813</v>
      </c>
      <c r="G93" s="37">
        <f>IF('2017 Hourly Load - RC2016'!G74="",0,$P$19+$Q$19*(WLEF!G73))</f>
        <v>132.4339032343469</v>
      </c>
      <c r="H93" s="37">
        <f>IF('2017 Hourly Load - RC2016'!H74="",0,$P$19+$Q$19*(WLEF!H73))</f>
        <v>149.77605647329054</v>
      </c>
      <c r="I93" s="37">
        <f>IF('2017 Hourly Load - RC2016'!I74="",0,$P$19+$Q$19*(WLEF!I73))</f>
        <v>162.41930660395593</v>
      </c>
      <c r="J93" s="37">
        <f>IF('2017 Hourly Load - RC2016'!J74="",0,$P$19+$Q$19*(WLEF!J73))</f>
        <v>173.56707285551067</v>
      </c>
      <c r="K93" s="37">
        <f>IF('2017 Hourly Load - RC2016'!K74="",0,$P$19+$Q$19*(WLEF!K73))</f>
        <v>187.4063431225502</v>
      </c>
      <c r="L93" s="37">
        <f>IF('2017 Hourly Load - RC2016'!L74="",0,$P$19+$Q$19*(WLEF!L73))</f>
        <v>200.65586443525336</v>
      </c>
      <c r="M93" s="37">
        <f>IF('2017 Hourly Load - RC2016'!M74="",0,$P$19+$Q$19*(WLEF!M73))</f>
        <v>212.03419878841936</v>
      </c>
      <c r="N93" s="37">
        <f>IF('2017 Hourly Load - RC2016'!N74="",0,$P$19+$Q$19*(WLEF!N73))</f>
        <v>222.73856266542936</v>
      </c>
      <c r="O93" s="37">
        <f>IF('2017 Hourly Load - RC2016'!O74="",0,$P$19+$Q$19*(WLEF!O73))</f>
        <v>233.00678723633695</v>
      </c>
      <c r="P93" s="37">
        <f>IF('2017 Hourly Load - RC2016'!P74="",0,$P$19+$Q$19*(WLEF!P73))</f>
        <v>242.01596154406371</v>
      </c>
      <c r="Q93" s="37">
        <f>IF('2017 Hourly Load - RC2016'!Q74="",0,$P$19+$Q$19*(WLEF!Q73))</f>
        <v>248.85617543457175</v>
      </c>
      <c r="R93" s="37">
        <f>IF('2017 Hourly Load - RC2016'!R74="",0,$P$19+$Q$19*(WLEF!R73))</f>
        <v>250.53329849337439</v>
      </c>
      <c r="S93" s="37">
        <f>IF('2017 Hourly Load - RC2016'!S74="",0,$P$19+$Q$19*(WLEF!S73))</f>
        <v>245.35281813686572</v>
      </c>
      <c r="T93" s="37">
        <f>IF('2017 Hourly Load - RC2016'!T74="",0,$P$19+$Q$19*(WLEF!T73))</f>
        <v>245.87595082889175</v>
      </c>
      <c r="U93" s="37">
        <f>IF('2017 Hourly Load - RC2016'!U74="",0,$P$19+$Q$19*(WLEF!U73))</f>
        <v>247.86709718077162</v>
      </c>
      <c r="V93" s="37">
        <f>IF('2017 Hourly Load - RC2016'!V74="",0,$P$19+$Q$19*(WLEF!V73))</f>
        <v>231.5862214106383</v>
      </c>
      <c r="W93" s="37">
        <f>IF('2017 Hourly Load - RC2016'!W74="",0,$P$19+$Q$19*(WLEF!W73))</f>
        <v>210.52302729163222</v>
      </c>
      <c r="X93" s="37">
        <f>IF('2017 Hourly Load - RC2016'!X74="",0,$P$19+$Q$19*(WLEF!X73))</f>
        <v>186.70779850213276</v>
      </c>
      <c r="Y93" s="37">
        <f>IF('2017 Hourly Load - RC2016'!Y74="",0,$P$19+$Q$19*(WLEF!Y73))</f>
        <v>163.87719743934613</v>
      </c>
      <c r="Z93" s="25">
        <f t="shared" si="0"/>
        <v>4598.7718183542074</v>
      </c>
    </row>
    <row r="94" spans="1:26" x14ac:dyDescent="0.25">
      <c r="A94" s="36">
        <f>IF('2017 Hourly Load - RC2016'!A75="","",'2017 Hourly Load - RC2016'!A75)</f>
        <v>42799</v>
      </c>
      <c r="B94" s="37">
        <f>IF('2017 Hourly Load - RC2016'!B75="",0,$P$19+$Q$19*(WLEF!B74))</f>
        <v>146.3429081108136</v>
      </c>
      <c r="C94" s="37">
        <f>IF('2017 Hourly Load - RC2016'!C75="",0,$P$19+$Q$19*(WLEF!C74))</f>
        <v>137.21049916565909</v>
      </c>
      <c r="D94" s="37">
        <f>IF('2017 Hourly Load - RC2016'!D75="",0,$P$19+$Q$19*(WLEF!D74))</f>
        <v>132.22851144558783</v>
      </c>
      <c r="E94" s="37">
        <f>IF('2017 Hourly Load - RC2016'!E75="",0,$P$19+$Q$19*(WLEF!E74))</f>
        <v>130.23315935650615</v>
      </c>
      <c r="F94" s="37">
        <f>IF('2017 Hourly Load - RC2016'!F75="",0,$P$19+$Q$19*(WLEF!F74))</f>
        <v>131.04074806478758</v>
      </c>
      <c r="G94" s="37">
        <f>IF('2017 Hourly Load - RC2016'!G75="",0,$P$19+$Q$19*(WLEF!G74))</f>
        <v>138.52166860944484</v>
      </c>
      <c r="H94" s="37">
        <f>IF('2017 Hourly Load - RC2016'!H75="",0,$P$19+$Q$19*(WLEF!H74))</f>
        <v>158.07971800222742</v>
      </c>
      <c r="I94" s="37">
        <f>IF('2017 Hourly Load - RC2016'!I75="",0,$P$19+$Q$19*(WLEF!I74))</f>
        <v>171.33111119485619</v>
      </c>
      <c r="J94" s="37">
        <f>IF('2017 Hourly Load - RC2016'!J75="",0,$P$19+$Q$19*(WLEF!J74))</f>
        <v>182.32628327669312</v>
      </c>
      <c r="K94" s="37">
        <f>IF('2017 Hourly Load - RC2016'!K75="",0,$P$19+$Q$19*(WLEF!K74))</f>
        <v>198.73343430876665</v>
      </c>
      <c r="L94" s="37">
        <f>IF('2017 Hourly Load - RC2016'!L75="",0,$P$19+$Q$19*(WLEF!L74))</f>
        <v>213.84753180133981</v>
      </c>
      <c r="M94" s="37">
        <f>IF('2017 Hourly Load - RC2016'!M75="",0,$P$19+$Q$19*(WLEF!M74))</f>
        <v>227.50867929176053</v>
      </c>
      <c r="N94" s="37">
        <f>IF('2017 Hourly Load - RC2016'!N75="",0,$P$19+$Q$19*(WLEF!N74))</f>
        <v>239.37555832514994</v>
      </c>
      <c r="O94" s="37">
        <f>IF('2017 Hourly Load - RC2016'!O75="",0,$P$19+$Q$19*(WLEF!O74))</f>
        <v>247.25315543140209</v>
      </c>
      <c r="P94" s="37">
        <f>IF('2017 Hourly Load - RC2016'!P75="",0,$P$19+$Q$19*(WLEF!P74))</f>
        <v>250.44481966140967</v>
      </c>
      <c r="Q94" s="37">
        <f>IF('2017 Hourly Load - RC2016'!Q75="",0,$P$19+$Q$19*(WLEF!Q74))</f>
        <v>251.48591394992826</v>
      </c>
      <c r="R94" s="37">
        <f>IF('2017 Hourly Load - RC2016'!R75="",0,$P$19+$Q$19*(WLEF!R74))</f>
        <v>247.38461849560389</v>
      </c>
      <c r="S94" s="37">
        <f>IF('2017 Hourly Load - RC2016'!S75="",0,$P$19+$Q$19*(WLEF!S74))</f>
        <v>242.10219731618747</v>
      </c>
      <c r="T94" s="37">
        <f>IF('2017 Hourly Load - RC2016'!T75="",0,$P$19+$Q$19*(WLEF!T74))</f>
        <v>245.74508920690124</v>
      </c>
      <c r="U94" s="37">
        <f>IF('2017 Hourly Load - RC2016'!U75="",0,$P$19+$Q$19*(WLEF!U74))</f>
        <v>247.58191115313673</v>
      </c>
      <c r="V94" s="37">
        <f>IF('2017 Hourly Load - RC2016'!V75="",0,$P$19+$Q$19*(WLEF!V74))</f>
        <v>233.44684899164315</v>
      </c>
      <c r="W94" s="37">
        <f>IF('2017 Hourly Load - RC2016'!W75="",0,$P$19+$Q$19*(WLEF!W74))</f>
        <v>212.85156747004874</v>
      </c>
      <c r="X94" s="37">
        <f>IF('2017 Hourly Load - RC2016'!X75="",0,$P$19+$Q$19*(WLEF!X74))</f>
        <v>189.81647242354296</v>
      </c>
      <c r="Y94" s="37">
        <f>IF('2017 Hourly Load - RC2016'!Y75="",0,$P$19+$Q$19*(WLEF!Y74))</f>
        <v>166.67547270129518</v>
      </c>
      <c r="Z94" s="25">
        <f t="shared" si="0"/>
        <v>4741.5678777546909</v>
      </c>
    </row>
    <row r="95" spans="1:26" x14ac:dyDescent="0.25">
      <c r="A95" s="36">
        <f>IF('2017 Hourly Load - RC2016'!A76="","",'2017 Hourly Load - RC2016'!A76)</f>
        <v>42800</v>
      </c>
      <c r="B95" s="37">
        <f>IF('2017 Hourly Load - RC2016'!B76="",0,$P$19+$Q$19*(WLEF!B75))</f>
        <v>149.4399112930837</v>
      </c>
      <c r="C95" s="37">
        <f>IF('2017 Hourly Load - RC2016'!C76="",0,$P$19+$Q$19*(WLEF!C75))</f>
        <v>140.2505302260038</v>
      </c>
      <c r="D95" s="37">
        <f>IF('2017 Hourly Load - RC2016'!D76="",0,$P$19+$Q$19*(WLEF!D75))</f>
        <v>134.83227463066177</v>
      </c>
      <c r="E95" s="37">
        <f>IF('2017 Hourly Load - RC2016'!E76="",0,$P$19+$Q$19*(WLEF!E75))</f>
        <v>132.62759668154558</v>
      </c>
      <c r="F95" s="37">
        <f>IF('2017 Hourly Load - RC2016'!F76="",0,$P$19+$Q$19*(WLEF!F75))</f>
        <v>132.97961397981743</v>
      </c>
      <c r="G95" s="37">
        <f>IF('2017 Hourly Load - RC2016'!G76="",0,$P$19+$Q$19*(WLEF!G75))</f>
        <v>140.28953462505814</v>
      </c>
      <c r="H95" s="37">
        <f>IF('2017 Hourly Load - RC2016'!H76="",0,$P$19+$Q$19*(WLEF!H75))</f>
        <v>158.8692757926228</v>
      </c>
      <c r="I95" s="37">
        <f>IF('2017 Hourly Load - RC2016'!I76="",0,$P$19+$Q$19*(WLEF!I75))</f>
        <v>172.0733577104391</v>
      </c>
      <c r="J95" s="37">
        <f>IF('2017 Hourly Load - RC2016'!J76="",0,$P$19+$Q$19*(WLEF!J75))</f>
        <v>187.56383599549571</v>
      </c>
      <c r="K95" s="37">
        <f>IF('2017 Hourly Load - RC2016'!K76="",0,$P$19+$Q$19*(WLEF!K75))</f>
        <v>204.58559196140601</v>
      </c>
      <c r="L95" s="37">
        <f>IF('2017 Hourly Load - RC2016'!L76="",0,$P$19+$Q$19*(WLEF!L75))</f>
        <v>217.92876828626396</v>
      </c>
      <c r="M95" s="37">
        <f>IF('2017 Hourly Load - RC2016'!M76="",0,$P$19+$Q$19*(WLEF!M75))</f>
        <v>229.44727572000249</v>
      </c>
      <c r="N95" s="37">
        <f>IF('2017 Hourly Load - RC2016'!N76="",0,$P$19+$Q$19*(WLEF!N75))</f>
        <v>237.35126582473947</v>
      </c>
      <c r="O95" s="37">
        <f>IF('2017 Hourly Load - RC2016'!O76="",0,$P$19+$Q$19*(WLEF!O75))</f>
        <v>235.72014365216342</v>
      </c>
      <c r="P95" s="37">
        <f>IF('2017 Hourly Load - RC2016'!P76="",0,$P$19+$Q$19*(WLEF!P75))</f>
        <v>232.0450811405637</v>
      </c>
      <c r="Q95" s="37">
        <f>IF('2017 Hourly Load - RC2016'!Q76="",0,$P$19+$Q$19*(WLEF!Q75))</f>
        <v>210.89031889765511</v>
      </c>
      <c r="R95" s="37">
        <f>IF('2017 Hourly Load - RC2016'!R76="",0,$P$19+$Q$19*(WLEF!R75))</f>
        <v>201.13892712952477</v>
      </c>
      <c r="S95" s="37">
        <f>IF('2017 Hourly Load - RC2016'!S76="",0,$P$19+$Q$19*(WLEF!S75))</f>
        <v>202.72502394351875</v>
      </c>
      <c r="T95" s="37">
        <f>IF('2017 Hourly Load - RC2016'!T76="",0,$P$19+$Q$19*(WLEF!T75))</f>
        <v>213.86709828545111</v>
      </c>
      <c r="U95" s="37">
        <f>IF('2017 Hourly Load - RC2016'!U76="",0,$P$19+$Q$19*(WLEF!U75))</f>
        <v>216.18614323127673</v>
      </c>
      <c r="V95" s="37">
        <f>IF('2017 Hourly Load - RC2016'!V76="",0,$P$19+$Q$19*(WLEF!V75))</f>
        <v>205.60644859117178</v>
      </c>
      <c r="W95" s="37">
        <f>IF('2017 Hourly Load - RC2016'!W76="",0,$P$19+$Q$19*(WLEF!W75))</f>
        <v>189.56893101257174</v>
      </c>
      <c r="X95" s="37">
        <f>IF('2017 Hourly Load - RC2016'!X76="",0,$P$19+$Q$19*(WLEF!X75))</f>
        <v>172.25130688236166</v>
      </c>
      <c r="Y95" s="37">
        <f>IF('2017 Hourly Load - RC2016'!Y76="",0,$P$19+$Q$19*(WLEF!Y75))</f>
        <v>154.36693169860038</v>
      </c>
      <c r="Z95" s="25">
        <f t="shared" si="0"/>
        <v>4472.6051871919999</v>
      </c>
    </row>
    <row r="96" spans="1:26" x14ac:dyDescent="0.25">
      <c r="A96" s="36">
        <f>IF('2017 Hourly Load - RC2016'!A77="","",'2017 Hourly Load - RC2016'!A77)</f>
        <v>42801</v>
      </c>
      <c r="B96" s="37">
        <f>IF('2017 Hourly Load - RC2016'!B77="",0,$P$19+$Q$19*(WLEF!B76))</f>
        <v>140.4326626173642</v>
      </c>
      <c r="C96" s="37">
        <f>IF('2017 Hourly Load - RC2016'!C77="",0,$P$19+$Q$19*(WLEF!C76))</f>
        <v>132.54281003648879</v>
      </c>
      <c r="D96" s="37">
        <f>IF('2017 Hourly Load - RC2016'!D77="",0,$P$19+$Q$19*(WLEF!D76))</f>
        <v>129.42056080893622</v>
      </c>
      <c r="E96" s="37">
        <f>IF('2017 Hourly Load - RC2016'!E77="",0,$P$19+$Q$19*(WLEF!E76))</f>
        <v>128.01226861734784</v>
      </c>
      <c r="F96" s="37">
        <f>IF('2017 Hourly Load - RC2016'!F77="",0,$P$19+$Q$19*(WLEF!F76))</f>
        <v>129.31507961243224</v>
      </c>
      <c r="G96" s="37">
        <f>IF('2017 Hourly Load - RC2016'!G77="",0,$P$19+$Q$19*(WLEF!G76))</f>
        <v>137.24847065308973</v>
      </c>
      <c r="H96" s="37">
        <f>IF('2017 Hourly Load - RC2016'!H77="",0,$P$19+$Q$19*(WLEF!H76))</f>
        <v>156.23371534571666</v>
      </c>
      <c r="I96" s="37">
        <f>IF('2017 Hourly Load - RC2016'!I77="",0,$P$19+$Q$19*(WLEF!I76))</f>
        <v>169.21825342332266</v>
      </c>
      <c r="J96" s="37">
        <f>IF('2017 Hourly Load - RC2016'!J77="",0,$P$19+$Q$19*(WLEF!J76))</f>
        <v>181.79794898119519</v>
      </c>
      <c r="K96" s="37">
        <f>IF('2017 Hourly Load - RC2016'!K77="",0,$P$19+$Q$19*(WLEF!K76))</f>
        <v>192.77331051541481</v>
      </c>
      <c r="L96" s="37">
        <f>IF('2017 Hourly Load - RC2016'!L77="",0,$P$19+$Q$19*(WLEF!L76))</f>
        <v>202.16402654184589</v>
      </c>
      <c r="M96" s="37">
        <f>IF('2017 Hourly Load - RC2016'!M77="",0,$P$19+$Q$19*(WLEF!M76))</f>
        <v>206.51743306046382</v>
      </c>
      <c r="N96" s="37">
        <f>IF('2017 Hourly Load - RC2016'!N77="",0,$P$19+$Q$19*(WLEF!N76))</f>
        <v>208.80953804405448</v>
      </c>
      <c r="O96" s="37">
        <f>IF('2017 Hourly Load - RC2016'!O77="",0,$P$19+$Q$19*(WLEF!O76))</f>
        <v>209.0206943803841</v>
      </c>
      <c r="P96" s="37">
        <f>IF('2017 Hourly Load - RC2016'!P77="",0,$P$19+$Q$19*(WLEF!P76))</f>
        <v>208.82872681083506</v>
      </c>
      <c r="Q96" s="37">
        <f>IF('2017 Hourly Load - RC2016'!Q77="",0,$P$19+$Q$19*(WLEF!Q76))</f>
        <v>209.00149108601391</v>
      </c>
      <c r="R96" s="37">
        <f>IF('2017 Hourly Load - RC2016'!R77="",0,$P$19+$Q$19*(WLEF!R76))</f>
        <v>207.33636563711832</v>
      </c>
      <c r="S96" s="37">
        <f>IF('2017 Hourly Load - RC2016'!S77="",0,$P$19+$Q$19*(WLEF!S76))</f>
        <v>202.91231362920257</v>
      </c>
      <c r="T96" s="37">
        <f>IF('2017 Hourly Load - RC2016'!T77="",0,$P$19+$Q$19*(WLEF!T76))</f>
        <v>205.15221154027094</v>
      </c>
      <c r="U96" s="37">
        <f>IF('2017 Hourly Load - RC2016'!U77="",0,$P$19+$Q$19*(WLEF!U76))</f>
        <v>206.76473403982641</v>
      </c>
      <c r="V96" s="37">
        <f>IF('2017 Hourly Load - RC2016'!V77="",0,$P$19+$Q$19*(WLEF!V76))</f>
        <v>197.5582104169672</v>
      </c>
      <c r="W96" s="37">
        <f>IF('2017 Hourly Load - RC2016'!W77="",0,$P$19+$Q$19*(WLEF!W76))</f>
        <v>182.46285424141362</v>
      </c>
      <c r="X96" s="37">
        <f>IF('2017 Hourly Load - RC2016'!X77="",0,$P$19+$Q$19*(WLEF!X76))</f>
        <v>167.55564705847132</v>
      </c>
      <c r="Y96" s="37">
        <f>IF('2017 Hourly Load - RC2016'!Y77="",0,$P$19+$Q$19*(WLEF!Y76))</f>
        <v>150.12709751753835</v>
      </c>
      <c r="Z96" s="25">
        <f t="shared" ref="Z96:Z159" si="1">SUM(B96:Y96)</f>
        <v>4261.2064246157142</v>
      </c>
    </row>
    <row r="97" spans="1:26" x14ac:dyDescent="0.25">
      <c r="A97" s="36">
        <f>IF('2017 Hourly Load - RC2016'!A78="","",'2017 Hourly Load - RC2016'!A78)</f>
        <v>42802</v>
      </c>
      <c r="B97" s="37">
        <f>IF('2017 Hourly Load - RC2016'!B78="",0,$P$19+$Q$19*(WLEF!B77))</f>
        <v>139.44736662152781</v>
      </c>
      <c r="C97" s="37">
        <f>IF('2017 Hourly Load - RC2016'!C78="",0,$P$19+$Q$19*(WLEF!C77))</f>
        <v>132.09583460127126</v>
      </c>
      <c r="D97" s="37">
        <f>IF('2017 Hourly Load - RC2016'!D78="",0,$P$19+$Q$19*(WLEF!D77))</f>
        <v>128.87101187428186</v>
      </c>
      <c r="E97" s="37">
        <f>IF('2017 Hourly Load - RC2016'!E78="",0,$P$19+$Q$19*(WLEF!E77))</f>
        <v>127.71243660021383</v>
      </c>
      <c r="F97" s="37">
        <f>IF('2017 Hourly Load - RC2016'!F78="",0,$P$19+$Q$19*(WLEF!F77))</f>
        <v>128.59162889233008</v>
      </c>
      <c r="G97" s="37">
        <f>IF('2017 Hourly Load - RC2016'!G78="",0,$P$19+$Q$19*(WLEF!G77))</f>
        <v>131.62685132050285</v>
      </c>
      <c r="H97" s="37">
        <f>IF('2017 Hourly Load - RC2016'!H78="",0,$P$19+$Q$19*(WLEF!H77))</f>
        <v>139.71878049418069</v>
      </c>
      <c r="I97" s="37">
        <f>IF('2017 Hourly Load - RC2016'!I78="",0,$P$19+$Q$19*(WLEF!I77))</f>
        <v>152.00990001137501</v>
      </c>
      <c r="J97" s="37">
        <f>IF('2017 Hourly Load - RC2016'!J78="",0,$P$19+$Q$19*(WLEF!J77))</f>
        <v>166.01833171136172</v>
      </c>
      <c r="K97" s="37">
        <f>IF('2017 Hourly Load - RC2016'!K78="",0,$P$19+$Q$19*(WLEF!K77))</f>
        <v>174.58064244631117</v>
      </c>
      <c r="L97" s="37">
        <f>IF('2017 Hourly Load - RC2016'!L78="",0,$P$19+$Q$19*(WLEF!L77))</f>
        <v>177.10576488312705</v>
      </c>
      <c r="M97" s="37">
        <f>IF('2017 Hourly Load - RC2016'!M78="",0,$P$19+$Q$19*(WLEF!M77))</f>
        <v>176.90648703046941</v>
      </c>
      <c r="N97" s="37">
        <f>IF('2017 Hourly Load - RC2016'!N78="",0,$P$19+$Q$19*(WLEF!N77))</f>
        <v>176.49199673845368</v>
      </c>
      <c r="O97" s="37">
        <f>IF('2017 Hourly Load - RC2016'!O78="",0,$P$19+$Q$19*(WLEF!O77))</f>
        <v>176.32645485446616</v>
      </c>
      <c r="P97" s="37">
        <f>IF('2017 Hourly Load - RC2016'!P78="",0,$P$19+$Q$19*(WLEF!P77))</f>
        <v>177.60487475291868</v>
      </c>
      <c r="Q97" s="37">
        <f>IF('2017 Hourly Load - RC2016'!Q78="",0,$P$19+$Q$19*(WLEF!Q77))</f>
        <v>179.5134165037062</v>
      </c>
      <c r="R97" s="37">
        <f>IF('2017 Hourly Load - RC2016'!R78="",0,$P$19+$Q$19*(WLEF!R77))</f>
        <v>180.54240785729277</v>
      </c>
      <c r="S97" s="37">
        <f>IF('2017 Hourly Load - RC2016'!S78="",0,$P$19+$Q$19*(WLEF!S77))</f>
        <v>179.59755667102385</v>
      </c>
      <c r="T97" s="37">
        <f>IF('2017 Hourly Load - RC2016'!T78="",0,$P$19+$Q$19*(WLEF!T77))</f>
        <v>182.49701151018337</v>
      </c>
      <c r="U97" s="37">
        <f>IF('2017 Hourly Load - RC2016'!U78="",0,$P$19+$Q$19*(WLEF!U77))</f>
        <v>187.72144654191737</v>
      </c>
      <c r="V97" s="37">
        <f>IF('2017 Hourly Load - RC2016'!V78="",0,$P$19+$Q$19*(WLEF!V77))</f>
        <v>178.8080729713356</v>
      </c>
      <c r="W97" s="37">
        <f>IF('2017 Hourly Load - RC2016'!W78="",0,$P$19+$Q$19*(WLEF!W77))</f>
        <v>168.56713920395279</v>
      </c>
      <c r="X97" s="37">
        <f>IF('2017 Hourly Load - RC2016'!X78="",0,$P$19+$Q$19*(WLEF!X77))</f>
        <v>156.74830799417083</v>
      </c>
      <c r="Y97" s="37">
        <f>IF('2017 Hourly Load - RC2016'!Y78="",0,$P$19+$Q$19*(WLEF!Y77))</f>
        <v>145.68874818227494</v>
      </c>
      <c r="Z97" s="25">
        <f t="shared" si="1"/>
        <v>3864.7924702686487</v>
      </c>
    </row>
    <row r="98" spans="1:26" x14ac:dyDescent="0.25">
      <c r="A98" s="36">
        <f>IF('2017 Hourly Load - RC2016'!A79="","",'2017 Hourly Load - RC2016'!A79)</f>
        <v>42803</v>
      </c>
      <c r="B98" s="37">
        <f>IF('2017 Hourly Load - RC2016'!B79="",0,$P$19+$Q$19*(WLEF!B78))</f>
        <v>134.22744967017294</v>
      </c>
      <c r="C98" s="37">
        <f>IF('2017 Hourly Load - RC2016'!C79="",0,$P$19+$Q$19*(WLEF!C78))</f>
        <v>82.091719235079566</v>
      </c>
      <c r="D98" s="37">
        <f>IF('2017 Hourly Load - RC2016'!D79="",0,$P$19+$Q$19*(WLEF!D78))</f>
        <v>128.25515756773572</v>
      </c>
      <c r="E98" s="37">
        <f>IF('2017 Hourly Load - RC2016'!E79="",0,$P$19+$Q$19*(WLEF!E78))</f>
        <v>125.16994570359972</v>
      </c>
      <c r="F98" s="37">
        <f>IF('2017 Hourly Load - RC2016'!F79="",0,$P$19+$Q$19*(WLEF!F78))</f>
        <v>124.10262112560036</v>
      </c>
      <c r="G98" s="37">
        <f>IF('2017 Hourly Load - RC2016'!G79="",0,$P$19+$Q$19*(WLEF!G78))</f>
        <v>125.49499979549324</v>
      </c>
      <c r="H98" s="37">
        <f>IF('2017 Hourly Load - RC2016'!H79="",0,$P$19+$Q$19*(WLEF!H78))</f>
        <v>129.53790015048662</v>
      </c>
      <c r="I98" s="37">
        <f>IF('2017 Hourly Load - RC2016'!I79="",0,$P$19+$Q$19*(WLEF!I78))</f>
        <v>135.70236102958947</v>
      </c>
      <c r="J98" s="37">
        <f>IF('2017 Hourly Load - RC2016'!J79="",0,$P$19+$Q$19*(WLEF!J78))</f>
        <v>145.34936552871608</v>
      </c>
      <c r="K98" s="37">
        <f>IF('2017 Hourly Load - RC2016'!K79="",0,$P$19+$Q$19*(WLEF!K78))</f>
        <v>158.28788383422892</v>
      </c>
      <c r="L98" s="37">
        <f>IF('2017 Hourly Load - RC2016'!L79="",0,$P$19+$Q$19*(WLEF!L78))</f>
        <v>169.68027217761602</v>
      </c>
      <c r="M98" s="37">
        <f>IF('2017 Hourly Load - RC2016'!M79="",0,$P$19+$Q$19*(WLEF!M78))</f>
        <v>174.92521435489073</v>
      </c>
      <c r="N98" s="37">
        <f>IF('2017 Hourly Load - RC2016'!N79="",0,$P$19+$Q$19*(WLEF!N78))</f>
        <v>182.25803266054803</v>
      </c>
      <c r="O98" s="37">
        <f>IF('2017 Hourly Load - RC2016'!O79="",0,$P$19+$Q$19*(WLEF!O78))</f>
        <v>186.42903148998187</v>
      </c>
      <c r="P98" s="37">
        <f>IF('2017 Hourly Load - RC2016'!P79="",0,$P$19+$Q$19*(WLEF!P78))</f>
        <v>189.53359119800498</v>
      </c>
      <c r="Q98" s="37">
        <f>IF('2017 Hourly Load - RC2016'!Q79="",0,$P$19+$Q$19*(WLEF!Q78))</f>
        <v>194.12236064919605</v>
      </c>
      <c r="R98" s="37">
        <f>IF('2017 Hourly Load - RC2016'!R79="",0,$P$19+$Q$19*(WLEF!R78))</f>
        <v>198.9544512465668</v>
      </c>
      <c r="S98" s="37">
        <f>IF('2017 Hourly Load - RC2016'!S79="",0,$P$19+$Q$19*(WLEF!S78))</f>
        <v>201.30636994861715</v>
      </c>
      <c r="T98" s="37">
        <f>IF('2017 Hourly Load - RC2016'!T79="",0,$P$19+$Q$19*(WLEF!T78))</f>
        <v>197.79644618039231</v>
      </c>
      <c r="U98" s="37">
        <f>IF('2017 Hourly Load - RC2016'!U79="",0,$P$19+$Q$19*(WLEF!U78))</f>
        <v>198.80708337722325</v>
      </c>
      <c r="V98" s="37">
        <f>IF('2017 Hourly Load - RC2016'!V79="",0,$P$19+$Q$19*(WLEF!V78))</f>
        <v>204.39700932024397</v>
      </c>
      <c r="W98" s="37">
        <f>IF('2017 Hourly Load - RC2016'!W79="",0,$P$19+$Q$19*(WLEF!W78))</f>
        <v>190.73840488439032</v>
      </c>
      <c r="X98" s="37">
        <f>IF('2017 Hourly Load - RC2016'!X79="",0,$P$19+$Q$19*(WLEF!X78))</f>
        <v>174.12220982752137</v>
      </c>
      <c r="Y98" s="37">
        <f>IF('2017 Hourly Load - RC2016'!Y79="",0,$P$19+$Q$19*(WLEF!Y78))</f>
        <v>152.76735037589933</v>
      </c>
      <c r="Z98" s="25">
        <f t="shared" si="1"/>
        <v>3904.0572313317939</v>
      </c>
    </row>
    <row r="99" spans="1:26" x14ac:dyDescent="0.25">
      <c r="A99" s="36">
        <f>IF('2017 Hourly Load - RC2016'!A80="","",'2017 Hourly Load - RC2016'!A80)</f>
        <v>42804</v>
      </c>
      <c r="B99" s="37">
        <f>IF('2017 Hourly Load - RC2016'!B80="",0,$P$19+$Q$19*(WLEF!B79))</f>
        <v>137.18519210450012</v>
      </c>
      <c r="C99" s="37">
        <f>IF('2017 Hourly Load - RC2016'!C80="",0,$P$19+$Q$19*(WLEF!C79))</f>
        <v>127.90836947535607</v>
      </c>
      <c r="D99" s="37">
        <f>IF('2017 Hourly Load - RC2016'!D80="",0,$P$19+$Q$19*(WLEF!D79))</f>
        <v>123.71682282313053</v>
      </c>
      <c r="E99" s="37">
        <f>IF('2017 Hourly Load - RC2016'!E80="",0,$P$19+$Q$19*(WLEF!E79))</f>
        <v>122.45090028366886</v>
      </c>
      <c r="F99" s="37">
        <f>IF('2017 Hourly Load - RC2016'!F80="",0,$P$19+$Q$19*(WLEF!F79))</f>
        <v>123.93706108212579</v>
      </c>
      <c r="G99" s="37">
        <f>IF('2017 Hourly Load - RC2016'!G80="",0,$P$19+$Q$19*(WLEF!G79))</f>
        <v>130.95730376901383</v>
      </c>
      <c r="H99" s="37">
        <f>IF('2017 Hourly Load - RC2016'!H80="",0,$P$19+$Q$19*(WLEF!H79))</f>
        <v>148.07600306699464</v>
      </c>
      <c r="I99" s="37">
        <f>IF('2017 Hourly Load - RC2016'!I80="",0,$P$19+$Q$19*(WLEF!I79))</f>
        <v>162.32766947400273</v>
      </c>
      <c r="J99" s="37">
        <f>IF('2017 Hourly Load - RC2016'!J80="",0,$P$19+$Q$19*(WLEF!J79))</f>
        <v>166.84800453503965</v>
      </c>
      <c r="K99" s="37">
        <f>IF('2017 Hourly Load - RC2016'!K80="",0,$P$19+$Q$19*(WLEF!K79))</f>
        <v>176.06189001395072</v>
      </c>
      <c r="L99" s="37">
        <f>IF('2017 Hourly Load - RC2016'!L80="",0,$P$19+$Q$19*(WLEF!L79))</f>
        <v>187.75648708813745</v>
      </c>
      <c r="M99" s="37">
        <f>IF('2017 Hourly Load - RC2016'!M80="",0,$P$19+$Q$19*(WLEF!M79))</f>
        <v>195.09873670499132</v>
      </c>
      <c r="N99" s="37">
        <f>IF('2017 Hourly Load - RC2016'!N80="",0,$P$19+$Q$19*(WLEF!N79))</f>
        <v>203.66292513090221</v>
      </c>
      <c r="O99" s="37">
        <f>IF('2017 Hourly Load - RC2016'!O80="",0,$P$19+$Q$19*(WLEF!O79))</f>
        <v>209.52048995240693</v>
      </c>
      <c r="P99" s="37">
        <f>IF('2017 Hourly Load - RC2016'!P80="",0,$P$19+$Q$19*(WLEF!P79))</f>
        <v>218.50550705769501</v>
      </c>
      <c r="Q99" s="37">
        <f>IF('2017 Hourly Load - RC2016'!Q80="",0,$P$19+$Q$19*(WLEF!Q79))</f>
        <v>227.48812493155344</v>
      </c>
      <c r="R99" s="37">
        <f>IF('2017 Hourly Load - RC2016'!R80="",0,$P$19+$Q$19*(WLEF!R79))</f>
        <v>235.10805780237081</v>
      </c>
      <c r="S99" s="37">
        <f>IF('2017 Hourly Load - RC2016'!S80="",0,$P$19+$Q$19*(WLEF!S79))</f>
        <v>235.63564537976112</v>
      </c>
      <c r="T99" s="37">
        <f>IF('2017 Hourly Load - RC2016'!T80="",0,$P$19+$Q$19*(WLEF!T79))</f>
        <v>229.30246979109262</v>
      </c>
      <c r="U99" s="37">
        <f>IF('2017 Hourly Load - RC2016'!U80="",0,$P$19+$Q$19*(WLEF!U79))</f>
        <v>227.63203596094132</v>
      </c>
      <c r="V99" s="37">
        <f>IF('2017 Hourly Load - RC2016'!V80="",0,$P$19+$Q$19*(WLEF!V79))</f>
        <v>230.15163137627729</v>
      </c>
      <c r="W99" s="37">
        <f>IF('2017 Hourly Load - RC2016'!W80="",0,$P$19+$Q$19*(WLEF!W79))</f>
        <v>209.28969304125877</v>
      </c>
      <c r="X99" s="37">
        <f>IF('2017 Hourly Load - RC2016'!X80="",0,$P$19+$Q$19*(WLEF!X79))</f>
        <v>187.91424145769662</v>
      </c>
      <c r="Y99" s="37">
        <f>IF('2017 Hourly Load - RC2016'!Y80="",0,$P$19+$Q$19*(WLEF!Y79))</f>
        <v>163.81554815993502</v>
      </c>
      <c r="Z99" s="25">
        <f t="shared" si="1"/>
        <v>4380.3508104628036</v>
      </c>
    </row>
    <row r="100" spans="1:26" x14ac:dyDescent="0.25">
      <c r="A100" s="36">
        <f>IF('2017 Hourly Load - RC2016'!A81="","",'2017 Hourly Load - RC2016'!A81)</f>
        <v>42805</v>
      </c>
      <c r="B100" s="37">
        <f>IF('2017 Hourly Load - RC2016'!B81="",0,$P$19+$Q$19*(WLEF!B80))</f>
        <v>144.22912638457873</v>
      </c>
      <c r="C100" s="37">
        <f>IF('2017 Hourly Load - RC2016'!C81="",0,$P$19+$Q$19*(WLEF!C80))</f>
        <v>133.41830069876383</v>
      </c>
      <c r="D100" s="37">
        <f>IF('2017 Hourly Load - RC2016'!D81="",0,$P$19+$Q$19*(WLEF!D80))</f>
        <v>127.87376257768685</v>
      </c>
      <c r="E100" s="37">
        <f>IF('2017 Hourly Load - RC2016'!E81="",0,$P$19+$Q$19*(WLEF!E80))</f>
        <v>125.23709803396778</v>
      </c>
      <c r="F100" s="37">
        <f>IF('2017 Hourly Load - RC2016'!F81="",0,$P$19+$Q$19*(WLEF!F80))</f>
        <v>125.22590234700903</v>
      </c>
      <c r="G100" s="37">
        <f>IF('2017 Hourly Load - RC2016'!G81="",0,$P$19+$Q$19*(WLEF!G80))</f>
        <v>132.07173042453479</v>
      </c>
      <c r="H100" s="37">
        <f>IF('2017 Hourly Load - RC2016'!H81="",0,$P$19+$Q$19*(WLEF!H80))</f>
        <v>149.18835155081712</v>
      </c>
      <c r="I100" s="37">
        <f>IF('2017 Hourly Load - RC2016'!I81="",0,$P$19+$Q$19*(WLEF!I80))</f>
        <v>162.95489888323976</v>
      </c>
      <c r="J100" s="37">
        <f>IF('2017 Hourly Load - RC2016'!J81="",0,$P$19+$Q$19*(WLEF!J80))</f>
        <v>166.87939284522338</v>
      </c>
      <c r="K100" s="37">
        <f>IF('2017 Hourly Load - RC2016'!K81="",0,$P$19+$Q$19*(WLEF!K80))</f>
        <v>177.73819153755898</v>
      </c>
      <c r="L100" s="37">
        <f>IF('2017 Hourly Load - RC2016'!L81="",0,$P$19+$Q$19*(WLEF!L80))</f>
        <v>187.93177698477575</v>
      </c>
      <c r="M100" s="37">
        <f>IF('2017 Hourly Load - RC2016'!M81="",0,$P$19+$Q$19*(WLEF!M80))</f>
        <v>197.85145853047476</v>
      </c>
      <c r="N100" s="37">
        <f>IF('2017 Hourly Load - RC2016'!N81="",0,$P$19+$Q$19*(WLEF!N80))</f>
        <v>206.82183836281752</v>
      </c>
      <c r="O100" s="37">
        <f>IF('2017 Hourly Load - RC2016'!O81="",0,$P$19+$Q$19*(WLEF!O80))</f>
        <v>215.33872495684926</v>
      </c>
      <c r="P100" s="37">
        <f>IF('2017 Hourly Load - RC2016'!P81="",0,$P$19+$Q$19*(WLEF!P80))</f>
        <v>223.58887992037018</v>
      </c>
      <c r="Q100" s="37">
        <f>IF('2017 Hourly Load - RC2016'!Q81="",0,$P$19+$Q$19*(WLEF!Q80))</f>
        <v>233.11150573438459</v>
      </c>
      <c r="R100" s="37">
        <f>IF('2017 Hourly Load - RC2016'!R81="",0,$P$19+$Q$19*(WLEF!R80))</f>
        <v>241.36993416020755</v>
      </c>
      <c r="S100" s="37">
        <f>IF('2017 Hourly Load - RC2016'!S81="",0,$P$19+$Q$19*(WLEF!S80))</f>
        <v>243.83179402878238</v>
      </c>
      <c r="T100" s="37">
        <f>IF('2017 Hourly Load - RC2016'!T81="",0,$P$19+$Q$19*(WLEF!T80))</f>
        <v>238.13811567242533</v>
      </c>
      <c r="U100" s="37">
        <f>IF('2017 Hourly Load - RC2016'!U81="",0,$P$19+$Q$19*(WLEF!U80))</f>
        <v>235.34008447398224</v>
      </c>
      <c r="V100" s="37">
        <f>IF('2017 Hourly Load - RC2016'!V81="",0,$P$19+$Q$19*(WLEF!V80))</f>
        <v>238.18070475422417</v>
      </c>
      <c r="W100" s="37">
        <f>IF('2017 Hourly Load - RC2016'!W81="",0,$P$19+$Q$19*(WLEF!W80))</f>
        <v>219.5826900580264</v>
      </c>
      <c r="X100" s="37">
        <f>IF('2017 Hourly Load - RC2016'!X81="",0,$P$19+$Q$19*(WLEF!X80))</f>
        <v>196.22498518658466</v>
      </c>
      <c r="Y100" s="37">
        <f>IF('2017 Hourly Load - RC2016'!Y81="",0,$P$19+$Q$19*(WLEF!Y80))</f>
        <v>169.12281587591872</v>
      </c>
      <c r="Z100" s="25">
        <f t="shared" si="1"/>
        <v>4491.2520639832037</v>
      </c>
    </row>
    <row r="101" spans="1:26" x14ac:dyDescent="0.25">
      <c r="A101" s="36">
        <f>IF('2017 Hourly Load - RC2016'!A82="","",'2017 Hourly Load - RC2016'!A82)</f>
        <v>42806</v>
      </c>
      <c r="B101" s="37">
        <f>IF('2017 Hourly Load - RC2016'!B82="",0,$P$19+$Q$19*(WLEF!B81))</f>
        <v>150.45085720119462</v>
      </c>
      <c r="C101" s="37">
        <f>IF('2017 Hourly Load - RC2016'!C82="",0,$P$19+$Q$19*(WLEF!C81))</f>
        <v>138.94501201458931</v>
      </c>
      <c r="D101" s="37">
        <f>IF('2017 Hourly Load - RC2016'!D82="",0,$P$19+$Q$19*(WLEF!D81))</f>
        <v>133.39387982057312</v>
      </c>
      <c r="E101" s="37">
        <f>IF('2017 Hourly Load - RC2016'!E82="",0,$P$19+$Q$19*(WLEF!E81))</f>
        <v>131.0288230928287</v>
      </c>
      <c r="F101" s="37">
        <f>IF('2017 Hourly Load - RC2016'!F82="",0,$P$19+$Q$19*(WLEF!F81))</f>
        <v>131.55489616899865</v>
      </c>
      <c r="G101" s="37">
        <f>IF('2017 Hourly Load - RC2016'!G82="",0,$P$19+$Q$19*(WLEF!G81))</f>
        <v>138.9321601824112</v>
      </c>
      <c r="H101" s="37">
        <f>IF('2017 Hourly Load - RC2016'!H82="",0,$P$19+$Q$19*(WLEF!H81))</f>
        <v>157.93120245330203</v>
      </c>
      <c r="I101" s="37">
        <f>IF('2017 Hourly Load - RC2016'!I82="",0,$P$19+$Q$19*(WLEF!I81))</f>
        <v>157.10220007788615</v>
      </c>
      <c r="J101" s="37">
        <f>IF('2017 Hourly Load - RC2016'!J82="",0,$P$19+$Q$19*(WLEF!J81))</f>
        <v>175.88021742080252</v>
      </c>
      <c r="K101" s="37">
        <f>IF('2017 Hourly Load - RC2016'!K82="",0,$P$19+$Q$19*(WLEF!K81))</f>
        <v>189.6396280748128</v>
      </c>
      <c r="L101" s="37">
        <f>IF('2017 Hourly Load - RC2016'!L82="",0,$P$19+$Q$19*(WLEF!L81))</f>
        <v>207.66087058612334</v>
      </c>
      <c r="M101" s="37">
        <f>IF('2017 Hourly Load - RC2016'!M82="",0,$P$19+$Q$19*(WLEF!M81))</f>
        <v>223.06219087439939</v>
      </c>
      <c r="N101" s="37">
        <f>IF('2017 Hourly Load - RC2016'!N82="",0,$P$19+$Q$19*(WLEF!N81))</f>
        <v>235.59340496011367</v>
      </c>
      <c r="O101" s="37">
        <f>IF('2017 Hourly Load - RC2016'!O82="",0,$P$19+$Q$19*(WLEF!O81))</f>
        <v>244.39591486222855</v>
      </c>
      <c r="P101" s="37">
        <f>IF('2017 Hourly Load - RC2016'!P82="",0,$P$19+$Q$19*(WLEF!P81))</f>
        <v>249.23059282331485</v>
      </c>
      <c r="Q101" s="37">
        <f>IF('2017 Hourly Load - RC2016'!Q82="",0,$P$19+$Q$19*(WLEF!Q81))</f>
        <v>258.75013297728901</v>
      </c>
      <c r="R101" s="37">
        <f>IF('2017 Hourly Load - RC2016'!R82="",0,$P$19+$Q$19*(WLEF!R81))</f>
        <v>264.59761565158112</v>
      </c>
      <c r="S101" s="37">
        <f>IF('2017 Hourly Load - RC2016'!S82="",0,$P$19+$Q$19*(WLEF!S81))</f>
        <v>261.86760771250528</v>
      </c>
      <c r="T101" s="37">
        <f>IF('2017 Hourly Load - RC2016'!T82="",0,$P$19+$Q$19*(WLEF!T81))</f>
        <v>252.2855182949416</v>
      </c>
      <c r="U101" s="37">
        <f>IF('2017 Hourly Load - RC2016'!U82="",0,$P$19+$Q$19*(WLEF!U81))</f>
        <v>248.3722585180293</v>
      </c>
      <c r="V101" s="37">
        <f>IF('2017 Hourly Load - RC2016'!V82="",0,$P$19+$Q$19*(WLEF!V81))</f>
        <v>250.04695256384349</v>
      </c>
      <c r="W101" s="37">
        <f>IF('2017 Hourly Load - RC2016'!W82="",0,$P$19+$Q$19*(WLEF!W81))</f>
        <v>230.13089106292279</v>
      </c>
      <c r="X101" s="37">
        <f>IF('2017 Hourly Load - RC2016'!X82="",0,$P$19+$Q$19*(WLEF!X81))</f>
        <v>206.76473403982641</v>
      </c>
      <c r="Y101" s="37">
        <f>IF('2017 Hourly Load - RC2016'!Y82="",0,$P$19+$Q$19*(WLEF!Y81))</f>
        <v>180.83013911863321</v>
      </c>
      <c r="Z101" s="25">
        <f t="shared" si="1"/>
        <v>4818.4477005531517</v>
      </c>
    </row>
    <row r="102" spans="1:26" x14ac:dyDescent="0.25">
      <c r="A102" s="36">
        <f>IF('2017 Hourly Load - RC2016'!A83="","",'2017 Hourly Load - RC2016'!A83)</f>
        <v>42807</v>
      </c>
      <c r="B102" s="37">
        <f>IF('2017 Hourly Load - RC2016'!B83="",0,$P$19+$Q$19*(WLEF!B82))</f>
        <v>159.49786135235303</v>
      </c>
      <c r="C102" s="37">
        <f>IF('2017 Hourly Load - RC2016'!C83="",0,$P$19+$Q$19*(WLEF!C82))</f>
        <v>146.6712432588281</v>
      </c>
      <c r="D102" s="37">
        <f>IF('2017 Hourly Load - RC2016'!D83="",0,$P$19+$Q$19*(WLEF!D82))</f>
        <v>139.57653142104806</v>
      </c>
      <c r="E102" s="37">
        <f>IF('2017 Hourly Load - RC2016'!E83="",0,$P$19+$Q$19*(WLEF!E82))</f>
        <v>135.96477506045821</v>
      </c>
      <c r="F102" s="37">
        <f>IF('2017 Hourly Load - RC2016'!F83="",0,$P$19+$Q$19*(WLEF!F82))</f>
        <v>135.04292685963077</v>
      </c>
      <c r="G102" s="37">
        <f>IF('2017 Hourly Load - RC2016'!G83="",0,$P$19+$Q$19*(WLEF!G82))</f>
        <v>140.7194459534804</v>
      </c>
      <c r="H102" s="37">
        <f>IF('2017 Hourly Load - RC2016'!H83="",0,$P$19+$Q$19*(WLEF!H82))</f>
        <v>157.04315995357501</v>
      </c>
      <c r="I102" s="37">
        <f>IF('2017 Hourly Load - RC2016'!I83="",0,$P$19+$Q$19*(WLEF!I82))</f>
        <v>168.31370830814012</v>
      </c>
      <c r="J102" s="37">
        <f>IF('2017 Hourly Load - RC2016'!J83="",0,$P$19+$Q$19*(WLEF!J82))</f>
        <v>171.75026411676799</v>
      </c>
      <c r="K102" s="37">
        <f>IF('2017 Hourly Load - RC2016'!K83="",0,$P$19+$Q$19*(WLEF!K82))</f>
        <v>182.27509313544584</v>
      </c>
      <c r="L102" s="37">
        <f>IF('2017 Hourly Load - RC2016'!L83="",0,$P$19+$Q$19*(WLEF!L82))</f>
        <v>190.48980586489307</v>
      </c>
      <c r="M102" s="37">
        <f>IF('2017 Hourly Load - RC2016'!M83="",0,$P$19+$Q$19*(WLEF!M82))</f>
        <v>195.44328391666846</v>
      </c>
      <c r="N102" s="37">
        <f>IF('2017 Hourly Load - RC2016'!N83="",0,$P$19+$Q$19*(WLEF!N82))</f>
        <v>198.23691107631106</v>
      </c>
      <c r="O102" s="37">
        <f>IF('2017 Hourly Load - RC2016'!O83="",0,$P$19+$Q$19*(WLEF!O82))</f>
        <v>200.0071385516209</v>
      </c>
      <c r="P102" s="37">
        <f>IF('2017 Hourly Load - RC2016'!P83="",0,$P$19+$Q$19*(WLEF!P82))</f>
        <v>201.23193639031982</v>
      </c>
      <c r="Q102" s="37">
        <f>IF('2017 Hourly Load - RC2016'!Q83="",0,$P$19+$Q$19*(WLEF!Q82))</f>
        <v>202.51917308292695</v>
      </c>
      <c r="R102" s="37">
        <f>IF('2017 Hourly Load - RC2016'!R83="",0,$P$19+$Q$19*(WLEF!R82))</f>
        <v>205.03878302585252</v>
      </c>
      <c r="S102" s="37">
        <f>IF('2017 Hourly Load - RC2016'!S83="",0,$P$19+$Q$19*(WLEF!S82))</f>
        <v>204.43471422640468</v>
      </c>
      <c r="T102" s="37">
        <f>IF('2017 Hourly Load - RC2016'!T83="",0,$P$19+$Q$19*(WLEF!T82))</f>
        <v>197.59484609253013</v>
      </c>
      <c r="U102" s="37">
        <f>IF('2017 Hourly Load - RC2016'!U83="",0,$P$19+$Q$19*(WLEF!U82))</f>
        <v>196.77194893666194</v>
      </c>
      <c r="V102" s="37">
        <f>IF('2017 Hourly Load - RC2016'!V83="",0,$P$19+$Q$19*(WLEF!V82))</f>
        <v>201.36221037130932</v>
      </c>
      <c r="W102" s="37">
        <f>IF('2017 Hourly Load - RC2016'!W83="",0,$P$19+$Q$19*(WLEF!W82))</f>
        <v>187.33638406186301</v>
      </c>
      <c r="X102" s="37">
        <f>IF('2017 Hourly Load - RC2016'!X83="",0,$P$19+$Q$19*(WLEF!X82))</f>
        <v>169.88778063618616</v>
      </c>
      <c r="Y102" s="37">
        <f>IF('2017 Hourly Load - RC2016'!Y83="",0,$P$19+$Q$19*(WLEF!Y82))</f>
        <v>150.93086619612296</v>
      </c>
      <c r="Z102" s="25">
        <f t="shared" si="1"/>
        <v>4238.1407918493978</v>
      </c>
    </row>
    <row r="103" spans="1:26" x14ac:dyDescent="0.25">
      <c r="A103" s="36">
        <f>IF('2017 Hourly Load - RC2016'!A84="","",'2017 Hourly Load - RC2016'!A84)</f>
        <v>42808</v>
      </c>
      <c r="B103" s="37">
        <f>IF('2017 Hourly Load - RC2016'!B84="",0,$P$19+$Q$19*(WLEF!B83))</f>
        <v>136.78106942683345</v>
      </c>
      <c r="C103" s="37">
        <f>IF('2017 Hourly Load - RC2016'!C84="",0,$P$19+$Q$19*(WLEF!C83))</f>
        <v>129.50268309405237</v>
      </c>
      <c r="D103" s="37">
        <f>IF('2017 Hourly Load - RC2016'!D84="",0,$P$19+$Q$19*(WLEF!D83))</f>
        <v>125.67486297735134</v>
      </c>
      <c r="E103" s="37">
        <f>IF('2017 Hourly Load - RC2016'!E84="",0,$P$19+$Q$19*(WLEF!E83))</f>
        <v>124.74586211776294</v>
      </c>
      <c r="F103" s="37">
        <f>IF('2017 Hourly Load - RC2016'!F84="",0,$P$19+$Q$19*(WLEF!F83))</f>
        <v>126.6252462697565</v>
      </c>
      <c r="G103" s="37">
        <f>IF('2017 Hourly Load - RC2016'!G84="",0,$P$19+$Q$19*(WLEF!G83))</f>
        <v>135.14220259621851</v>
      </c>
      <c r="H103" s="37">
        <f>IF('2017 Hourly Load - RC2016'!H84="",0,$P$19+$Q$19*(WLEF!H83))</f>
        <v>156.86617904550218</v>
      </c>
      <c r="I103" s="37">
        <f>IF('2017 Hourly Load - RC2016'!I84="",0,$P$19+$Q$19*(WLEF!I83))</f>
        <v>174.71183239182773</v>
      </c>
      <c r="J103" s="37">
        <f>IF('2017 Hourly Load - RC2016'!J84="",0,$P$19+$Q$19*(WLEF!J83))</f>
        <v>178.95900227928024</v>
      </c>
      <c r="K103" s="37">
        <f>IF('2017 Hourly Load - RC2016'!K84="",0,$P$19+$Q$19*(WLEF!K83))</f>
        <v>182.80468842572486</v>
      </c>
      <c r="L103" s="37">
        <f>IF('2017 Hourly Load - RC2016'!L84="",0,$P$19+$Q$19*(WLEF!L83))</f>
        <v>185.78580720454738</v>
      </c>
      <c r="M103" s="37">
        <f>IF('2017 Hourly Load - RC2016'!M84="",0,$P$19+$Q$19*(WLEF!M83))</f>
        <v>186.5161062304075</v>
      </c>
      <c r="N103" s="37">
        <f>IF('2017 Hourly Load - RC2016'!N84="",0,$P$19+$Q$19*(WLEF!N83))</f>
        <v>186.20280713767397</v>
      </c>
      <c r="O103" s="37">
        <f>IF('2017 Hourly Load - RC2016'!O84="",0,$P$19+$Q$19*(WLEF!O83))</f>
        <v>186.98693742057856</v>
      </c>
      <c r="P103" s="37">
        <f>IF('2017 Hourly Load - RC2016'!P84="",0,$P$19+$Q$19*(WLEF!P83))</f>
        <v>188.00193362068211</v>
      </c>
      <c r="Q103" s="37">
        <f>IF('2017 Hourly Load - RC2016'!Q84="",0,$P$19+$Q$19*(WLEF!Q83))</f>
        <v>189.86955405696185</v>
      </c>
      <c r="R103" s="37">
        <f>IF('2017 Hourly Load - RC2016'!R84="",0,$P$19+$Q$19*(WLEF!R83))</f>
        <v>192.57613698411706</v>
      </c>
      <c r="S103" s="37">
        <f>IF('2017 Hourly Load - RC2016'!S84="",0,$P$19+$Q$19*(WLEF!S83))</f>
        <v>192.41494393408931</v>
      </c>
      <c r="T103" s="37">
        <f>IF('2017 Hourly Load - RC2016'!T84="",0,$P$19+$Q$19*(WLEF!T83))</f>
        <v>188.24766489398371</v>
      </c>
      <c r="U103" s="37">
        <f>IF('2017 Hourly Load - RC2016'!U84="",0,$P$19+$Q$19*(WLEF!U83))</f>
        <v>187.89670738337639</v>
      </c>
      <c r="V103" s="37">
        <f>IF('2017 Hourly Load - RC2016'!V84="",0,$P$19+$Q$19*(WLEF!V83))</f>
        <v>191.75349769296503</v>
      </c>
      <c r="W103" s="37">
        <f>IF('2017 Hourly Load - RC2016'!W84="",0,$P$19+$Q$19*(WLEF!W83))</f>
        <v>181.11829022731433</v>
      </c>
      <c r="X103" s="37">
        <f>IF('2017 Hourly Load - RC2016'!X84="",0,$P$19+$Q$19*(WLEF!X83))</f>
        <v>167.22504778561085</v>
      </c>
      <c r="Y103" s="37">
        <f>IF('2017 Hourly Load - RC2016'!Y84="",0,$P$19+$Q$19*(WLEF!Y83))</f>
        <v>152.52395005435602</v>
      </c>
      <c r="Z103" s="25">
        <f t="shared" si="1"/>
        <v>4048.9330132509749</v>
      </c>
    </row>
    <row r="104" spans="1:26" x14ac:dyDescent="0.25">
      <c r="A104" s="36">
        <f>IF('2017 Hourly Load - RC2016'!A85="","",'2017 Hourly Load - RC2016'!A85)</f>
        <v>42809</v>
      </c>
      <c r="B104" s="37">
        <f>IF('2017 Hourly Load - RC2016'!B85="",0,$P$19+$Q$19*(WLEF!B84))</f>
        <v>137.89598638850489</v>
      </c>
      <c r="C104" s="37">
        <f>IF('2017 Hourly Load - RC2016'!C85="",0,$P$19+$Q$19*(WLEF!C84))</f>
        <v>129.9615246644907</v>
      </c>
      <c r="D104" s="37">
        <f>IF('2017 Hourly Load - RC2016'!D85="",0,$P$19+$Q$19*(WLEF!D84))</f>
        <v>125.41642660052699</v>
      </c>
      <c r="E104" s="37">
        <f>IF('2017 Hourly Load - RC2016'!E85="",0,$P$19+$Q$19*(WLEF!E84))</f>
        <v>123.44234217630391</v>
      </c>
      <c r="F104" s="37">
        <f>IF('2017 Hourly Load - RC2016'!F85="",0,$P$19+$Q$19*(WLEF!F84))</f>
        <v>123.81585812810965</v>
      </c>
      <c r="G104" s="37">
        <f>IF('2017 Hourly Load - RC2016'!G85="",0,$P$19+$Q$19*(WLEF!G84))</f>
        <v>126.53429193651655</v>
      </c>
      <c r="H104" s="37">
        <f>IF('2017 Hourly Load - RC2016'!H85="",0,$P$19+$Q$19*(WLEF!H84))</f>
        <v>132.49439248572497</v>
      </c>
      <c r="I104" s="37">
        <f>IF('2017 Hourly Load - RC2016'!I85="",0,$P$19+$Q$19*(WLEF!I84))</f>
        <v>143.3187985623386</v>
      </c>
      <c r="J104" s="37">
        <f>IF('2017 Hourly Load - RC2016'!J85="",0,$P$19+$Q$19*(WLEF!J84))</f>
        <v>156.73358065016973</v>
      </c>
      <c r="K104" s="37">
        <f>IF('2017 Hourly Load - RC2016'!K85="",0,$P$19+$Q$19*(WLEF!K84))</f>
        <v>170.15950830477533</v>
      </c>
      <c r="L104" s="37">
        <f>IF('2017 Hourly Load - RC2016'!L85="",0,$P$19+$Q$19*(WLEF!L84))</f>
        <v>181.11829022731433</v>
      </c>
      <c r="M104" s="37">
        <f>IF('2017 Hourly Load - RC2016'!M85="",0,$P$19+$Q$19*(WLEF!M84))</f>
        <v>187.66889661827949</v>
      </c>
      <c r="N104" s="37">
        <f>IF('2017 Hourly Load - RC2016'!N85="",0,$P$19+$Q$19*(WLEF!N84))</f>
        <v>192.50448110095951</v>
      </c>
      <c r="O104" s="37">
        <f>IF('2017 Hourly Load - RC2016'!O85="",0,$P$19+$Q$19*(WLEF!O84))</f>
        <v>196.62596409385245</v>
      </c>
      <c r="P104" s="37">
        <f>IF('2017 Hourly Load - RC2016'!P85="",0,$P$19+$Q$19*(WLEF!P84))</f>
        <v>201.54843954294918</v>
      </c>
      <c r="Q104" s="37">
        <f>IF('2017 Hourly Load - RC2016'!Q85="",0,$P$19+$Q$19*(WLEF!Q84))</f>
        <v>206.70764279166599</v>
      </c>
      <c r="R104" s="37">
        <f>IF('2017 Hourly Load - RC2016'!R85="",0,$P$19+$Q$19*(WLEF!R84))</f>
        <v>212.40364338322752</v>
      </c>
      <c r="S104" s="37">
        <f>IF('2017 Hourly Load - RC2016'!S85="",0,$P$19+$Q$19*(WLEF!S84))</f>
        <v>213.3979036282534</v>
      </c>
      <c r="T104" s="37">
        <f>IF('2017 Hourly Load - RC2016'!T85="",0,$P$19+$Q$19*(WLEF!T84))</f>
        <v>207.05038640308885</v>
      </c>
      <c r="U104" s="37">
        <f>IF('2017 Hourly Load - RC2016'!U85="",0,$P$19+$Q$19*(WLEF!U84))</f>
        <v>201.0459541877039</v>
      </c>
      <c r="V104" s="37">
        <f>IF('2017 Hourly Load - RC2016'!V85="",0,$P$19+$Q$19*(WLEF!V84))</f>
        <v>202.40696488603857</v>
      </c>
      <c r="W104" s="37">
        <f>IF('2017 Hourly Load - RC2016'!W85="",0,$P$19+$Q$19*(WLEF!W84))</f>
        <v>189.69266612546275</v>
      </c>
      <c r="X104" s="37">
        <f>IF('2017 Hourly Load - RC2016'!X85="",0,$P$19+$Q$19*(WLEF!X84))</f>
        <v>176.01232550998455</v>
      </c>
      <c r="Y104" s="37">
        <f>IF('2017 Hourly Load - RC2016'!Y85="",0,$P$19+$Q$19*(WLEF!Y84))</f>
        <v>158.30276371792127</v>
      </c>
      <c r="Z104" s="25">
        <f t="shared" si="1"/>
        <v>4096.2590321141633</v>
      </c>
    </row>
    <row r="105" spans="1:26" x14ac:dyDescent="0.25">
      <c r="A105" s="36">
        <f>IF('2017 Hourly Load - RC2016'!A86="","",'2017 Hourly Load - RC2016'!A86)</f>
        <v>42810</v>
      </c>
      <c r="B105" s="37">
        <f>IF('2017 Hourly Load - RC2016'!B86="",0,$P$19+$Q$19*(WLEF!B85))</f>
        <v>144.13510600354454</v>
      </c>
      <c r="C105" s="37">
        <f>IF('2017 Hourly Load - RC2016'!C86="",0,$P$19+$Q$19*(WLEF!C85))</f>
        <v>135.14220259621851</v>
      </c>
      <c r="D105" s="37">
        <f>IF('2017 Hourly Load - RC2016'!D86="",0,$P$19+$Q$19*(WLEF!D85))</f>
        <v>129.74947706053644</v>
      </c>
      <c r="E105" s="37">
        <f>IF('2017 Hourly Load - RC2016'!E86="",0,$P$19+$Q$19*(WLEF!E85))</f>
        <v>126.85303887536637</v>
      </c>
      <c r="F105" s="37">
        <f>IF('2017 Hourly Load - RC2016'!F86="",0,$P$19+$Q$19*(WLEF!F85))</f>
        <v>125.70862872758022</v>
      </c>
      <c r="G105" s="37">
        <f>IF('2017 Hourly Load - RC2016'!G86="",0,$P$19+$Q$19*(WLEF!G85))</f>
        <v>126.44343057985034</v>
      </c>
      <c r="H105" s="37">
        <f>IF('2017 Hourly Load - RC2016'!H86="",0,$P$19+$Q$19*(WLEF!H85))</f>
        <v>130.2686466261078</v>
      </c>
      <c r="I105" s="37">
        <f>IF('2017 Hourly Load - RC2016'!I86="",0,$P$19+$Q$19*(WLEF!I85))</f>
        <v>136.55440416217994</v>
      </c>
      <c r="J105" s="37">
        <f>IF('2017 Hourly Load - RC2016'!J86="",0,$P$19+$Q$19*(WLEF!J85))</f>
        <v>150.32407710551439</v>
      </c>
      <c r="K105" s="37">
        <f>IF('2017 Hourly Load - RC2016'!K86="",0,$P$19+$Q$19*(WLEF!K85))</f>
        <v>170.41563552122585</v>
      </c>
      <c r="L105" s="37">
        <f>IF('2017 Hourly Load - RC2016'!L86="",0,$P$19+$Q$19*(WLEF!L85))</f>
        <v>186.08109571802035</v>
      </c>
      <c r="M105" s="37">
        <f>IF('2017 Hourly Load - RC2016'!M86="",0,$P$19+$Q$19*(WLEF!M85))</f>
        <v>198.3287799213191</v>
      </c>
      <c r="N105" s="37">
        <f>IF('2017 Hourly Load - RC2016'!N86="",0,$P$19+$Q$19*(WLEF!N85))</f>
        <v>208.50271535078406</v>
      </c>
      <c r="O105" s="37">
        <f>IF('2017 Hourly Load - RC2016'!O86="",0,$P$19+$Q$19*(WLEF!O85))</f>
        <v>216.56143953919326</v>
      </c>
      <c r="P105" s="37">
        <f>IF('2017 Hourly Load - RC2016'!P86="",0,$P$19+$Q$19*(WLEF!P85))</f>
        <v>224.60450371234634</v>
      </c>
      <c r="Q105" s="37">
        <f>IF('2017 Hourly Load - RC2016'!Q86="",0,$P$19+$Q$19*(WLEF!Q85))</f>
        <v>230.23460715728498</v>
      </c>
      <c r="R105" s="37">
        <f>IF('2017 Hourly Load - RC2016'!R86="",0,$P$19+$Q$19*(WLEF!R85))</f>
        <v>232.88117297972559</v>
      </c>
      <c r="S105" s="37">
        <f>IF('2017 Hourly Load - RC2016'!S86="",0,$P$19+$Q$19*(WLEF!S85))</f>
        <v>231.96159979943639</v>
      </c>
      <c r="T105" s="37">
        <f>IF('2017 Hourly Load - RC2016'!T86="",0,$P$19+$Q$19*(WLEF!T85))</f>
        <v>224.64520420749153</v>
      </c>
      <c r="U105" s="37">
        <f>IF('2017 Hourly Load - RC2016'!U86="",0,$P$19+$Q$19*(WLEF!U85))</f>
        <v>221.91096292879354</v>
      </c>
      <c r="V105" s="37">
        <f>IF('2017 Hourly Load - RC2016'!V86="",0,$P$19+$Q$19*(WLEF!V85))</f>
        <v>226.79014107609629</v>
      </c>
      <c r="W105" s="37">
        <f>IF('2017 Hourly Load - RC2016'!W86="",0,$P$19+$Q$19*(WLEF!W85))</f>
        <v>211.80113557328679</v>
      </c>
      <c r="X105" s="37">
        <f>IF('2017 Hourly Load - RC2016'!X86="",0,$P$19+$Q$19*(WLEF!X85))</f>
        <v>194.05020501695475</v>
      </c>
      <c r="Y105" s="37">
        <f>IF('2017 Hourly Load - RC2016'!Y86="",0,$P$19+$Q$19*(WLEF!Y85))</f>
        <v>171.23452306235251</v>
      </c>
      <c r="Z105" s="25">
        <f t="shared" si="1"/>
        <v>4355.1827333012097</v>
      </c>
    </row>
    <row r="106" spans="1:26" x14ac:dyDescent="0.25">
      <c r="A106" s="36">
        <f>IF('2017 Hourly Load - RC2016'!A87="","",'2017 Hourly Load - RC2016'!A87)</f>
        <v>42811</v>
      </c>
      <c r="B106" s="37">
        <f>IF('2017 Hourly Load - RC2016'!B87="",0,$P$19+$Q$19*(WLEF!B86))</f>
        <v>153.32732576164079</v>
      </c>
      <c r="C106" s="37">
        <f>IF('2017 Hourly Load - RC2016'!C87="",0,$P$19+$Q$19*(WLEF!C86))</f>
        <v>142.58741795742952</v>
      </c>
      <c r="D106" s="37">
        <f>IF('2017 Hourly Load - RC2016'!D87="",0,$P$19+$Q$19*(WLEF!D86))</f>
        <v>136.94506484890343</v>
      </c>
      <c r="E106" s="37">
        <f>IF('2017 Hourly Load - RC2016'!E87="",0,$P$19+$Q$19*(WLEF!E86))</f>
        <v>134.96853107306646</v>
      </c>
      <c r="F106" s="37">
        <f>IF('2017 Hourly Load - RC2016'!F87="",0,$P$19+$Q$19*(WLEF!F86))</f>
        <v>136.03986817132539</v>
      </c>
      <c r="G106" s="37">
        <f>IF('2017 Hourly Load - RC2016'!G87="",0,$P$19+$Q$19*(WLEF!G86))</f>
        <v>144.0814120322222</v>
      </c>
      <c r="H106" s="37">
        <f>IF('2017 Hourly Load - RC2016'!H87="",0,$P$19+$Q$19*(WLEF!H86))</f>
        <v>162.38875508293569</v>
      </c>
      <c r="I106" s="37">
        <f>IF('2017 Hourly Load - RC2016'!I87="",0,$P$19+$Q$19*(WLEF!I86))</f>
        <v>177.60487475291868</v>
      </c>
      <c r="J106" s="37">
        <f>IF('2017 Hourly Load - RC2016'!J87="",0,$P$19+$Q$19*(WLEF!J86))</f>
        <v>186.32458974251691</v>
      </c>
      <c r="K106" s="37">
        <f>IF('2017 Hourly Load - RC2016'!K87="",0,$P$19+$Q$19*(WLEF!K86))</f>
        <v>204.60445821569655</v>
      </c>
      <c r="L106" s="37">
        <f>IF('2017 Hourly Load - RC2016'!L87="",0,$P$19+$Q$19*(WLEF!L86))</f>
        <v>226.07338249016334</v>
      </c>
      <c r="M106" s="37">
        <f>IF('2017 Hourly Load - RC2016'!M87="",0,$P$19+$Q$19*(WLEF!M86))</f>
        <v>241.71431938926014</v>
      </c>
      <c r="N106" s="37">
        <f>IF('2017 Hourly Load - RC2016'!N87="",0,$P$19+$Q$19*(WLEF!N86))</f>
        <v>253.4661399126731</v>
      </c>
      <c r="O106" s="37">
        <f>IF('2017 Hourly Load - RC2016'!O87="",0,$P$19+$Q$19*(WLEF!O86))</f>
        <v>259.58939110461375</v>
      </c>
      <c r="P106" s="37">
        <f>IF('2017 Hourly Load - RC2016'!P87="",0,$P$19+$Q$19*(WLEF!P86))</f>
        <v>262.82879081505138</v>
      </c>
      <c r="Q106" s="37">
        <f>IF('2017 Hourly Load - RC2016'!Q87="",0,$P$19+$Q$19*(WLEF!Q86))</f>
        <v>265.12763660023666</v>
      </c>
      <c r="R106" s="37">
        <f>IF('2017 Hourly Load - RC2016'!R87="",0,$P$19+$Q$19*(WLEF!R86))</f>
        <v>265.8201232157727</v>
      </c>
      <c r="S106" s="37">
        <f>IF('2017 Hourly Load - RC2016'!S87="",0,$P$19+$Q$19*(WLEF!S86))</f>
        <v>260.74946635231248</v>
      </c>
      <c r="T106" s="37">
        <f>IF('2017 Hourly Load - RC2016'!T87="",0,$P$19+$Q$19*(WLEF!T86))</f>
        <v>255.05412240780277</v>
      </c>
      <c r="U106" s="37">
        <f>IF('2017 Hourly Load - RC2016'!U87="",0,$P$19+$Q$19*(WLEF!U86))</f>
        <v>258.43309448298129</v>
      </c>
      <c r="V106" s="37">
        <f>IF('2017 Hourly Load - RC2016'!V87="",0,$P$19+$Q$19*(WLEF!V86))</f>
        <v>258.18419256323995</v>
      </c>
      <c r="W106" s="37">
        <f>IF('2017 Hourly Load - RC2016'!W87="",0,$P$19+$Q$19*(WLEF!W86))</f>
        <v>239.71778184886358</v>
      </c>
      <c r="X106" s="37">
        <f>IF('2017 Hourly Load - RC2016'!X87="",0,$P$19+$Q$19*(WLEF!X86))</f>
        <v>219.14332635340259</v>
      </c>
      <c r="Y106" s="37">
        <f>IF('2017 Hourly Load - RC2016'!Y87="",0,$P$19+$Q$19*(WLEF!Y86))</f>
        <v>193.1861504732471</v>
      </c>
      <c r="Z106" s="25">
        <f t="shared" si="1"/>
        <v>5037.9602156482761</v>
      </c>
    </row>
    <row r="107" spans="1:26" x14ac:dyDescent="0.25">
      <c r="A107" s="36">
        <f>IF('2017 Hourly Load - RC2016'!A88="","",'2017 Hourly Load - RC2016'!A88)</f>
        <v>42812</v>
      </c>
      <c r="B107" s="37">
        <f>IF('2017 Hourly Load - RC2016'!B88="",0,$P$19+$Q$19*(WLEF!B87))</f>
        <v>172.41323139652795</v>
      </c>
      <c r="C107" s="37">
        <f>IF('2017 Hourly Load - RC2016'!C88="",0,$P$19+$Q$19*(WLEF!C87))</f>
        <v>159.9634611574935</v>
      </c>
      <c r="D107" s="37">
        <f>IF('2017 Hourly Load - RC2016'!D88="",0,$P$19+$Q$19*(WLEF!D87))</f>
        <v>153.97619692116967</v>
      </c>
      <c r="E107" s="37">
        <f>IF('2017 Hourly Load - RC2016'!E88="",0,$P$19+$Q$19*(WLEF!E87))</f>
        <v>151.17150046459824</v>
      </c>
      <c r="F107" s="37">
        <f>IF('2017 Hourly Load - RC2016'!F88="",0,$P$19+$Q$19*(WLEF!F87))</f>
        <v>150.73301204725044</v>
      </c>
      <c r="G107" s="37">
        <f>IF('2017 Hourly Load - RC2016'!G88="",0,$P$19+$Q$19*(WLEF!G87))</f>
        <v>157.08743786766991</v>
      </c>
      <c r="H107" s="37">
        <f>IF('2017 Hourly Load - RC2016'!H88="",0,$P$19+$Q$19*(WLEF!H87))</f>
        <v>174.49869594502968</v>
      </c>
      <c r="I107" s="37">
        <f>IF('2017 Hourly Load - RC2016'!I88="",0,$P$19+$Q$19*(WLEF!I87))</f>
        <v>185.61230420143519</v>
      </c>
      <c r="J107" s="37">
        <f>IF('2017 Hourly Load - RC2016'!J88="",0,$P$19+$Q$19*(WLEF!J87))</f>
        <v>183.67899581582344</v>
      </c>
      <c r="K107" s="37">
        <f>IF('2017 Hourly Load - RC2016'!K88="",0,$P$19+$Q$19*(WLEF!K87))</f>
        <v>189.99346204816956</v>
      </c>
      <c r="L107" s="37">
        <f>IF('2017 Hourly Load - RC2016'!L88="",0,$P$19+$Q$19*(WLEF!L87))</f>
        <v>196.33427333795464</v>
      </c>
      <c r="M107" s="37">
        <f>IF('2017 Hourly Load - RC2016'!M88="",0,$P$19+$Q$19*(WLEF!M87))</f>
        <v>199.85910822418964</v>
      </c>
      <c r="N107" s="37">
        <f>IF('2017 Hourly Load - RC2016'!N88="",0,$P$19+$Q$19*(WLEF!N87))</f>
        <v>202.91231362920257</v>
      </c>
      <c r="O107" s="37">
        <f>IF('2017 Hourly Load - RC2016'!O88="",0,$P$19+$Q$19*(WLEF!O87))</f>
        <v>207.20286798398689</v>
      </c>
      <c r="P107" s="37">
        <f>IF('2017 Hourly Load - RC2016'!P88="",0,$P$19+$Q$19*(WLEF!P87))</f>
        <v>212.91004900853807</v>
      </c>
      <c r="Q107" s="37">
        <f>IF('2017 Hourly Load - RC2016'!Q88="",0,$P$19+$Q$19*(WLEF!Q87))</f>
        <v>219.10341906465192</v>
      </c>
      <c r="R107" s="37">
        <f>IF('2017 Hourly Load - RC2016'!R88="",0,$P$19+$Q$19*(WLEF!R87))</f>
        <v>225.76674502366092</v>
      </c>
      <c r="S107" s="37">
        <f>IF('2017 Hourly Load - RC2016'!S88="",0,$P$19+$Q$19*(WLEF!S87))</f>
        <v>227.85832568740256</v>
      </c>
      <c r="T107" s="37">
        <f>IF('2017 Hourly Load - RC2016'!T88="",0,$P$19+$Q$19*(WLEF!T87))</f>
        <v>222.11259134545548</v>
      </c>
      <c r="U107" s="37">
        <f>IF('2017 Hourly Load - RC2016'!U88="",0,$P$19+$Q$19*(WLEF!U87))</f>
        <v>219.30301361876383</v>
      </c>
      <c r="V107" s="37">
        <f>IF('2017 Hourly Load - RC2016'!V88="",0,$P$19+$Q$19*(WLEF!V87))</f>
        <v>222.69813528896947</v>
      </c>
      <c r="W107" s="37">
        <f>IF('2017 Hourly Load - RC2016'!W88="",0,$P$19+$Q$19*(WLEF!W87))</f>
        <v>205.81492022893528</v>
      </c>
      <c r="X107" s="37">
        <f>IF('2017 Hourly Load - RC2016'!X88="",0,$P$19+$Q$19*(WLEF!X87))</f>
        <v>184.40185090475026</v>
      </c>
      <c r="Y107" s="37">
        <f>IF('2017 Hourly Load - RC2016'!Y88="",0,$P$19+$Q$19*(WLEF!Y87))</f>
        <v>160.70225664415665</v>
      </c>
      <c r="Z107" s="25">
        <f t="shared" si="1"/>
        <v>4586.1081678557848</v>
      </c>
    </row>
    <row r="108" spans="1:26" x14ac:dyDescent="0.25">
      <c r="A108" s="36">
        <f>IF('2017 Hourly Load - RC2016'!A89="","",'2017 Hourly Load - RC2016'!A89)</f>
        <v>42813</v>
      </c>
      <c r="B108" s="37">
        <f>IF('2017 Hourly Load - RC2016'!B89="",0,$P$19+$Q$19*(WLEF!B88))</f>
        <v>142.42842801637121</v>
      </c>
      <c r="C108" s="37">
        <f>IF('2017 Hourly Load - RC2016'!C89="",0,$P$19+$Q$19*(WLEF!C88))</f>
        <v>132.65183451210677</v>
      </c>
      <c r="D108" s="37">
        <f>IF('2017 Hourly Load - RC2016'!D89="",0,$P$19+$Q$19*(WLEF!D88))</f>
        <v>127.77002033366321</v>
      </c>
      <c r="E108" s="37">
        <f>IF('2017 Hourly Load - RC2016'!E89="",0,$P$19+$Q$19*(WLEF!E88))</f>
        <v>125.67486297735134</v>
      </c>
      <c r="F108" s="37">
        <f>IF('2017 Hourly Load - RC2016'!F89="",0,$P$19+$Q$19*(WLEF!F88))</f>
        <v>126.22800749044242</v>
      </c>
      <c r="G108" s="37">
        <f>IF('2017 Hourly Load - RC2016'!G89="",0,$P$19+$Q$19*(WLEF!G88))</f>
        <v>133.28405778028375</v>
      </c>
      <c r="H108" s="37">
        <f>IF('2017 Hourly Load - RC2016'!H89="",0,$P$19+$Q$19*(WLEF!H88))</f>
        <v>150.63419175059801</v>
      </c>
      <c r="I108" s="37">
        <f>IF('2017 Hourly Load - RC2016'!I89="",0,$P$19+$Q$19*(WLEF!I88))</f>
        <v>163.76932645434582</v>
      </c>
      <c r="J108" s="37">
        <f>IF('2017 Hourly Load - RC2016'!J89="",0,$P$19+$Q$19*(WLEF!J88))</f>
        <v>169.50487986147073</v>
      </c>
      <c r="K108" s="37">
        <f>IF('2017 Hourly Load - RC2016'!K89="",0,$P$19+$Q$19*(WLEF!K88))</f>
        <v>181.25403602494305</v>
      </c>
      <c r="L108" s="37">
        <f>IF('2017 Hourly Load - RC2016'!L89="",0,$P$19+$Q$19*(WLEF!L88))</f>
        <v>193.54576642728188</v>
      </c>
      <c r="M108" s="37">
        <f>IF('2017 Hourly Load - RC2016'!M89="",0,$P$19+$Q$19*(WLEF!M88))</f>
        <v>203.04350284833961</v>
      </c>
      <c r="N108" s="37">
        <f>IF('2017 Hourly Load - RC2016'!N89="",0,$P$19+$Q$19*(WLEF!N88))</f>
        <v>209.52048995240693</v>
      </c>
      <c r="O108" s="37">
        <f>IF('2017 Hourly Load - RC2016'!O89="",0,$P$19+$Q$19*(WLEF!O88))</f>
        <v>217.63093453908544</v>
      </c>
      <c r="P108" s="37">
        <f>IF('2017 Hourly Load - RC2016'!P89="",0,$P$19+$Q$19*(WLEF!P88))</f>
        <v>225.84848305403102</v>
      </c>
      <c r="Q108" s="37">
        <f>IF('2017 Hourly Load - RC2016'!Q89="",0,$P$19+$Q$19*(WLEF!Q88))</f>
        <v>233.97156737007884</v>
      </c>
      <c r="R108" s="37">
        <f>IF('2017 Hourly Load - RC2016'!R89="",0,$P$19+$Q$19*(WLEF!R88))</f>
        <v>239.16185748149422</v>
      </c>
      <c r="S108" s="37">
        <f>IF('2017 Hourly Load - RC2016'!S89="",0,$P$19+$Q$19*(WLEF!S88))</f>
        <v>239.48246322543889</v>
      </c>
      <c r="T108" s="37">
        <f>IF('2017 Hourly Load - RC2016'!T89="",0,$P$19+$Q$19*(WLEF!T88))</f>
        <v>231.12806481605162</v>
      </c>
      <c r="U108" s="37">
        <f>IF('2017 Hourly Load - RC2016'!U89="",0,$P$19+$Q$19*(WLEF!U88))</f>
        <v>225.5829194417276</v>
      </c>
      <c r="V108" s="37">
        <f>IF('2017 Hourly Load - RC2016'!V89="",0,$P$19+$Q$19*(WLEF!V88))</f>
        <v>229.42658480045276</v>
      </c>
      <c r="W108" s="37">
        <f>IF('2017 Hourly Load - RC2016'!W89="",0,$P$19+$Q$19*(WLEF!W88))</f>
        <v>212.59829855686058</v>
      </c>
      <c r="X108" s="37">
        <f>IF('2017 Hourly Load - RC2016'!X89="",0,$P$19+$Q$19*(WLEF!X88))</f>
        <v>191.57506983696368</v>
      </c>
      <c r="Y108" s="37">
        <f>IF('2017 Hourly Load - RC2016'!Y89="",0,$P$19+$Q$19*(WLEF!Y88))</f>
        <v>167.53988970836451</v>
      </c>
      <c r="Z108" s="25">
        <f t="shared" si="1"/>
        <v>4473.2555372601537</v>
      </c>
    </row>
    <row r="109" spans="1:26" x14ac:dyDescent="0.25">
      <c r="A109" s="36">
        <f>IF('2017 Hourly Load - RC2016'!A90="","",'2017 Hourly Load - RC2016'!A90)</f>
        <v>42814</v>
      </c>
      <c r="B109" s="37">
        <f>IF('2017 Hourly Load - RC2016'!B90="",0,$P$19+$Q$19*(WLEF!B89))</f>
        <v>149.35600574633878</v>
      </c>
      <c r="C109" s="37">
        <f>IF('2017 Hourly Load - RC2016'!C90="",0,$P$19+$Q$19*(WLEF!C89))</f>
        <v>138.50886471831257</v>
      </c>
      <c r="D109" s="37">
        <f>IF('2017 Hourly Load - RC2016'!D90="",0,$P$19+$Q$19*(WLEF!D89))</f>
        <v>133.1499906456383</v>
      </c>
      <c r="E109" s="37">
        <f>IF('2017 Hourly Load - RC2016'!E90="",0,$P$19+$Q$19*(WLEF!E89))</f>
        <v>130.23315935650615</v>
      </c>
      <c r="F109" s="37">
        <f>IF('2017 Hourly Load - RC2016'!F90="",0,$P$19+$Q$19*(WLEF!F89))</f>
        <v>130.41072645282108</v>
      </c>
      <c r="G109" s="37">
        <f>IF('2017 Hourly Load - RC2016'!G90="",0,$P$19+$Q$19*(WLEF!G89))</f>
        <v>137.10930578723838</v>
      </c>
      <c r="H109" s="37">
        <f>IF('2017 Hourly Load - RC2016'!H90="",0,$P$19+$Q$19*(WLEF!H89))</f>
        <v>154.38142369564923</v>
      </c>
      <c r="I109" s="37">
        <f>IF('2017 Hourly Load - RC2016'!I90="",0,$P$19+$Q$19*(WLEF!I89))</f>
        <v>168.07645460977491</v>
      </c>
      <c r="J109" s="37">
        <f>IF('2017 Hourly Load - RC2016'!J90="",0,$P$19+$Q$19*(WLEF!J89))</f>
        <v>174.36765708644543</v>
      </c>
      <c r="K109" s="37">
        <f>IF('2017 Hourly Load - RC2016'!K90="",0,$P$19+$Q$19*(WLEF!K89))</f>
        <v>185.94208411823973</v>
      </c>
      <c r="L109" s="37">
        <f>IF('2017 Hourly Load - RC2016'!L90="",0,$P$19+$Q$19*(WLEF!L89))</f>
        <v>198.7518443967424</v>
      </c>
      <c r="M109" s="37">
        <f>IF('2017 Hourly Load - RC2016'!M90="",0,$P$19+$Q$19*(WLEF!M89))</f>
        <v>208.79035073003286</v>
      </c>
      <c r="N109" s="37">
        <f>IF('2017 Hourly Load - RC2016'!N90="",0,$P$19+$Q$19*(WLEF!N89))</f>
        <v>216.91746717858621</v>
      </c>
      <c r="O109" s="37">
        <f>IF('2017 Hourly Load - RC2016'!O90="",0,$P$19+$Q$19*(WLEF!O89))</f>
        <v>225.64418156087464</v>
      </c>
      <c r="P109" s="37">
        <f>IF('2017 Hourly Load - RC2016'!P90="",0,$P$19+$Q$19*(WLEF!P89))</f>
        <v>233.78256415519655</v>
      </c>
      <c r="Q109" s="37">
        <f>IF('2017 Hourly Load - RC2016'!Q90="",0,$P$19+$Q$19*(WLEF!Q89))</f>
        <v>240.40334461517557</v>
      </c>
      <c r="R109" s="37">
        <f>IF('2017 Hourly Load - RC2016'!R90="",0,$P$19+$Q$19*(WLEF!R89))</f>
        <v>244.8087780642042</v>
      </c>
      <c r="S109" s="37">
        <f>IF('2017 Hourly Load - RC2016'!S90="",0,$P$19+$Q$19*(WLEF!S89))</f>
        <v>243.24701568924263</v>
      </c>
      <c r="T109" s="37">
        <f>IF('2017 Hourly Load - RC2016'!T90="",0,$P$19+$Q$19*(WLEF!T89))</f>
        <v>235.69901690492441</v>
      </c>
      <c r="U109" s="37">
        <f>IF('2017 Hourly Load - RC2016'!U90="",0,$P$19+$Q$19*(WLEF!U89))</f>
        <v>229.63355937010346</v>
      </c>
      <c r="V109" s="37">
        <f>IF('2017 Hourly Load - RC2016'!V90="",0,$P$19+$Q$19*(WLEF!V89))</f>
        <v>232.81838546366589</v>
      </c>
      <c r="W109" s="37">
        <f>IF('2017 Hourly Load - RC2016'!W90="",0,$P$19+$Q$19*(WLEF!W89))</f>
        <v>213.22217136651045</v>
      </c>
      <c r="X109" s="37">
        <f>IF('2017 Hourly Load - RC2016'!X90="",0,$P$19+$Q$19*(WLEF!X89))</f>
        <v>190.89836890033428</v>
      </c>
      <c r="Y109" s="37">
        <f>IF('2017 Hourly Load - RC2016'!Y90="",0,$P$19+$Q$19*(WLEF!Y89))</f>
        <v>167.61869098648819</v>
      </c>
      <c r="Z109" s="25">
        <f t="shared" si="1"/>
        <v>4583.7714115990466</v>
      </c>
    </row>
    <row r="110" spans="1:26" x14ac:dyDescent="0.25">
      <c r="A110" s="36">
        <f>IF('2017 Hourly Load - RC2016'!A91="","",'2017 Hourly Load - RC2016'!A91)</f>
        <v>42815</v>
      </c>
      <c r="B110" s="37">
        <f>IF('2017 Hourly Load - RC2016'!B91="",0,$P$19+$Q$19*(WLEF!B90))</f>
        <v>147.85464908911479</v>
      </c>
      <c r="C110" s="37">
        <f>IF('2017 Hourly Load - RC2016'!C91="",0,$P$19+$Q$19*(WLEF!C90))</f>
        <v>136.46638367566851</v>
      </c>
      <c r="D110" s="37">
        <f>IF('2017 Hourly Load - RC2016'!D91="",0,$P$19+$Q$19*(WLEF!D90))</f>
        <v>129.97331888814276</v>
      </c>
      <c r="E110" s="37">
        <f>IF('2017 Hourly Load - RC2016'!E91="",0,$P$19+$Q$19*(WLEF!E90))</f>
        <v>126.5683889157893</v>
      </c>
      <c r="F110" s="37">
        <f>IF('2017 Hourly Load - RC2016'!F91="",0,$P$19+$Q$19*(WLEF!F90))</f>
        <v>126.48884963611174</v>
      </c>
      <c r="G110" s="37">
        <f>IF('2017 Hourly Load - RC2016'!G91="",0,$P$19+$Q$19*(WLEF!G90))</f>
        <v>131.75890493122367</v>
      </c>
      <c r="H110" s="37">
        <f>IF('2017 Hourly Load - RC2016'!H91="",0,$P$19+$Q$19*(WLEF!H90))</f>
        <v>145.37648272754461</v>
      </c>
      <c r="I110" s="37">
        <f>IF('2017 Hourly Load - RC2016'!I91="",0,$P$19+$Q$19*(WLEF!I90))</f>
        <v>158.66031675422676</v>
      </c>
      <c r="J110" s="37">
        <f>IF('2017 Hourly Load - RC2016'!J91="",0,$P$19+$Q$19*(WLEF!J90))</f>
        <v>167.61869098648819</v>
      </c>
      <c r="K110" s="37">
        <f>IF('2017 Hourly Load - RC2016'!K91="",0,$P$19+$Q$19*(WLEF!K90))</f>
        <v>181.91712824197398</v>
      </c>
      <c r="L110" s="37">
        <f>IF('2017 Hourly Load - RC2016'!L91="",0,$P$19+$Q$19*(WLEF!L90))</f>
        <v>197.43003131440426</v>
      </c>
      <c r="M110" s="37">
        <f>IF('2017 Hourly Load - RC2016'!M91="",0,$P$19+$Q$19*(WLEF!M90))</f>
        <v>210.36853509232748</v>
      </c>
      <c r="N110" s="37">
        <f>IF('2017 Hourly Load - RC2016'!N91="",0,$P$19+$Q$19*(WLEF!N90))</f>
        <v>221.12600021500236</v>
      </c>
      <c r="O110" s="37">
        <f>IF('2017 Hourly Load - RC2016'!O91="",0,$P$19+$Q$19*(WLEF!O90))</f>
        <v>232.25388618650948</v>
      </c>
      <c r="P110" s="37">
        <f>IF('2017 Hourly Load - RC2016'!P91="",0,$P$19+$Q$19*(WLEF!P90))</f>
        <v>243.20374090521261</v>
      </c>
      <c r="Q110" s="37">
        <f>IF('2017 Hourly Load - RC2016'!Q91="",0,$P$19+$Q$19*(WLEF!Q90))</f>
        <v>252.37447944288249</v>
      </c>
      <c r="R110" s="37">
        <f>IF('2017 Hourly Load - RC2016'!R91="",0,$P$19+$Q$19*(WLEF!R90))</f>
        <v>256.01941899735647</v>
      </c>
      <c r="S110" s="37">
        <f>IF('2017 Hourly Load - RC2016'!S91="",0,$P$19+$Q$19*(WLEF!S90))</f>
        <v>252.44121555780725</v>
      </c>
      <c r="T110" s="37">
        <f>IF('2017 Hourly Load - RC2016'!T91="",0,$P$19+$Q$19*(WLEF!T90))</f>
        <v>239.97469355515483</v>
      </c>
      <c r="U110" s="37">
        <f>IF('2017 Hourly Load - RC2016'!U91="",0,$P$19+$Q$19*(WLEF!U90))</f>
        <v>231.04483916050202</v>
      </c>
      <c r="V110" s="37">
        <f>IF('2017 Hourly Load - RC2016'!V91="",0,$P$19+$Q$19*(WLEF!V90))</f>
        <v>231.77385176829921</v>
      </c>
      <c r="W110" s="37">
        <f>IF('2017 Hourly Load - RC2016'!W91="",0,$P$19+$Q$19*(WLEF!W90))</f>
        <v>214.80799796733703</v>
      </c>
      <c r="X110" s="37">
        <f>IF('2017 Hourly Load - RC2016'!X91="",0,$P$19+$Q$19*(WLEF!X90))</f>
        <v>197.48495649894886</v>
      </c>
      <c r="Y110" s="37">
        <f>IF('2017 Hourly Load - RC2016'!Y91="",0,$P$19+$Q$19*(WLEF!Y90))</f>
        <v>177.58821669225398</v>
      </c>
      <c r="Z110" s="25">
        <f t="shared" si="1"/>
        <v>4610.5749772002828</v>
      </c>
    </row>
    <row r="111" spans="1:26" x14ac:dyDescent="0.25">
      <c r="A111" s="36">
        <f>IF('2017 Hourly Load - RC2016'!A92="","",'2017 Hourly Load - RC2016'!A92)</f>
        <v>42816</v>
      </c>
      <c r="B111" s="37">
        <f>IF('2017 Hourly Load - RC2016'!B92="",0,$P$19+$Q$19*(WLEF!B91))</f>
        <v>159.27307232590198</v>
      </c>
      <c r="C111" s="37">
        <f>IF('2017 Hourly Load - RC2016'!C92="",0,$P$19+$Q$19*(WLEF!C91))</f>
        <v>148.0621575476849</v>
      </c>
      <c r="D111" s="37">
        <f>IF('2017 Hourly Load - RC2016'!D92="",0,$P$19+$Q$19*(WLEF!D91))</f>
        <v>140.87616959055433</v>
      </c>
      <c r="E111" s="37">
        <f>IF('2017 Hourly Load - RC2016'!E92="",0,$P$19+$Q$19*(WLEF!E91))</f>
        <v>136.76846456367929</v>
      </c>
      <c r="F111" s="37">
        <f>IF('2017 Hourly Load - RC2016'!F92="",0,$P$19+$Q$19*(WLEF!F91))</f>
        <v>135.15461860070732</v>
      </c>
      <c r="G111" s="37">
        <f>IF('2017 Hourly Load - RC2016'!G92="",0,$P$19+$Q$19*(WLEF!G91))</f>
        <v>136.86934414616366</v>
      </c>
      <c r="H111" s="37">
        <f>IF('2017 Hourly Load - RC2016'!H92="",0,$P$19+$Q$19*(WLEF!H91))</f>
        <v>142.30932284629961</v>
      </c>
      <c r="I111" s="37">
        <f>IF('2017 Hourly Load - RC2016'!I92="",0,$P$19+$Q$19*(WLEF!I91))</f>
        <v>149.76203371738717</v>
      </c>
      <c r="J111" s="37">
        <f>IF('2017 Hourly Load - RC2016'!J92="",0,$P$19+$Q$19*(WLEF!J91))</f>
        <v>163.30782851414119</v>
      </c>
      <c r="K111" s="37">
        <f>IF('2017 Hourly Load - RC2016'!K92="",0,$P$19+$Q$19*(WLEF!K91))</f>
        <v>186.6206438599641</v>
      </c>
      <c r="L111" s="37">
        <f>IF('2017 Hourly Load - RC2016'!L92="",0,$P$19+$Q$19*(WLEF!L91))</f>
        <v>205.85284304894066</v>
      </c>
      <c r="M111" s="37">
        <f>IF('2017 Hourly Load - RC2016'!M92="",0,$P$19+$Q$19*(WLEF!M91))</f>
        <v>216.64051611514071</v>
      </c>
      <c r="N111" s="37">
        <f>IF('2017 Hourly Load - RC2016'!N92="",0,$P$19+$Q$19*(WLEF!N91))</f>
        <v>226.42130010263787</v>
      </c>
      <c r="O111" s="37">
        <f>IF('2017 Hourly Load - RC2016'!O92="",0,$P$19+$Q$19*(WLEF!O91))</f>
        <v>234.05560657064848</v>
      </c>
      <c r="P111" s="37">
        <f>IF('2017 Hourly Load - RC2016'!P92="",0,$P$19+$Q$19*(WLEF!P91))</f>
        <v>239.39693639968976</v>
      </c>
      <c r="Q111" s="37">
        <f>IF('2017 Hourly Load - RC2016'!Q92="",0,$P$19+$Q$19*(WLEF!Q91))</f>
        <v>245.2874853871005</v>
      </c>
      <c r="R111" s="37">
        <f>IF('2017 Hourly Load - RC2016'!R92="",0,$P$19+$Q$19*(WLEF!R91))</f>
        <v>252.99785831448452</v>
      </c>
      <c r="S111" s="37">
        <f>IF('2017 Hourly Load - RC2016'!S92="",0,$P$19+$Q$19*(WLEF!S91))</f>
        <v>252.84190681880006</v>
      </c>
      <c r="T111" s="37">
        <f>IF('2017 Hourly Load - RC2016'!T92="",0,$P$19+$Q$19*(WLEF!T91))</f>
        <v>243.05232492301491</v>
      </c>
      <c r="U111" s="37">
        <f>IF('2017 Hourly Load - RC2016'!U92="",0,$P$19+$Q$19*(WLEF!U91))</f>
        <v>231.56538085691523</v>
      </c>
      <c r="V111" s="37">
        <f>IF('2017 Hourly Load - RC2016'!V92="",0,$P$19+$Q$19*(WLEF!V91))</f>
        <v>230.25535473443438</v>
      </c>
      <c r="W111" s="37">
        <f>IF('2017 Hourly Load - RC2016'!W92="",0,$P$19+$Q$19*(WLEF!W91))</f>
        <v>212.98804473181599</v>
      </c>
      <c r="X111" s="37">
        <f>IF('2017 Hourly Load - RC2016'!X92="",0,$P$19+$Q$19*(WLEF!X91))</f>
        <v>193.61775935051918</v>
      </c>
      <c r="Y111" s="37">
        <f>IF('2017 Hourly Load - RC2016'!Y92="",0,$P$19+$Q$19*(WLEF!Y91))</f>
        <v>172.29986898264244</v>
      </c>
      <c r="Z111" s="25">
        <f t="shared" si="1"/>
        <v>4656.2768420492685</v>
      </c>
    </row>
    <row r="112" spans="1:26" x14ac:dyDescent="0.25">
      <c r="A112" s="36">
        <f>IF('2017 Hourly Load - RC2016'!A93="","",'2017 Hourly Load - RC2016'!A93)</f>
        <v>42817</v>
      </c>
      <c r="B112" s="37">
        <f>IF('2017 Hourly Load - RC2016'!B93="",0,$P$19+$Q$19*(WLEF!B92))</f>
        <v>154.32346442400757</v>
      </c>
      <c r="C112" s="37">
        <f>IF('2017 Hourly Load - RC2016'!C93="",0,$P$19+$Q$19*(WLEF!C92))</f>
        <v>142.01867226582033</v>
      </c>
      <c r="D112" s="37">
        <f>IF('2017 Hourly Load - RC2016'!D93="",0,$P$19+$Q$19*(WLEF!D92))</f>
        <v>135.15461860070732</v>
      </c>
      <c r="E112" s="37">
        <f>IF('2017 Hourly Load - RC2016'!E93="",0,$P$19+$Q$19*(WLEF!E92))</f>
        <v>131.32738321948941</v>
      </c>
      <c r="F112" s="37">
        <f>IF('2017 Hourly Load - RC2016'!F93="",0,$P$19+$Q$19*(WLEF!F92))</f>
        <v>129.54964207481598</v>
      </c>
      <c r="G112" s="37">
        <f>IF('2017 Hourly Load - RC2016'!G93="",0,$P$19+$Q$19*(WLEF!G92))</f>
        <v>130.3041469705401</v>
      </c>
      <c r="H112" s="37">
        <f>IF('2017 Hourly Load - RC2016'!H93="",0,$P$19+$Q$19*(WLEF!H92))</f>
        <v>133.79756739692996</v>
      </c>
      <c r="I112" s="37">
        <f>IF('2017 Hourly Load - RC2016'!I93="",0,$P$19+$Q$19*(WLEF!I92))</f>
        <v>139.40864551047153</v>
      </c>
      <c r="J112" s="37">
        <f>IF('2017 Hourly Load - RC2016'!J93="",0,$P$19+$Q$19*(WLEF!J92))</f>
        <v>152.78168111670317</v>
      </c>
      <c r="K112" s="37">
        <f>IF('2017 Hourly Load - RC2016'!K93="",0,$P$19+$Q$19*(WLEF!K92))</f>
        <v>175.08952139375856</v>
      </c>
      <c r="L112" s="37">
        <f>IF('2017 Hourly Load - RC2016'!L93="",0,$P$19+$Q$19*(WLEF!L92))</f>
        <v>196.82671722323835</v>
      </c>
      <c r="M112" s="37">
        <f>IF('2017 Hourly Load - RC2016'!M93="",0,$P$19+$Q$19*(WLEF!M92))</f>
        <v>214.6509489122551</v>
      </c>
      <c r="N112" s="37">
        <f>IF('2017 Hourly Load - RC2016'!N93="",0,$P$19+$Q$19*(WLEF!N92))</f>
        <v>232.73468911421185</v>
      </c>
      <c r="O112" s="37">
        <f>IF('2017 Hourly Load - RC2016'!O93="",0,$P$19+$Q$19*(WLEF!O92))</f>
        <v>249.29671006292079</v>
      </c>
      <c r="P112" s="37">
        <f>IF('2017 Hourly Load - RC2016'!P93="",0,$P$19+$Q$19*(WLEF!P92))</f>
        <v>261.00017405144649</v>
      </c>
      <c r="Q112" s="37">
        <f>IF('2017 Hourly Load - RC2016'!Q93="",0,$P$19+$Q$19*(WLEF!Q92))</f>
        <v>271.05544885508294</v>
      </c>
      <c r="R112" s="37">
        <f>IF('2017 Hourly Load - RC2016'!R93="",0,$P$19+$Q$19*(WLEF!R92))</f>
        <v>275.48625328666503</v>
      </c>
      <c r="S112" s="37">
        <f>IF('2017 Hourly Load - RC2016'!S93="",0,$P$19+$Q$19*(WLEF!S92))</f>
        <v>274.98877559156978</v>
      </c>
      <c r="T112" s="37">
        <f>IF('2017 Hourly Load - RC2016'!T93="",0,$P$19+$Q$19*(WLEF!T92))</f>
        <v>266.23624277696695</v>
      </c>
      <c r="U112" s="37">
        <f>IF('2017 Hourly Load - RC2016'!U93="",0,$P$19+$Q$19*(WLEF!U92))</f>
        <v>255.83962554792868</v>
      </c>
      <c r="V112" s="37">
        <f>IF('2017 Hourly Load - RC2016'!V93="",0,$P$19+$Q$19*(WLEF!V92))</f>
        <v>257.50626259252664</v>
      </c>
      <c r="W112" s="37">
        <f>IF('2017 Hourly Load - RC2016'!W93="",0,$P$19+$Q$19*(WLEF!W92))</f>
        <v>235.72014365216342</v>
      </c>
      <c r="X112" s="37">
        <f>IF('2017 Hourly Load - RC2016'!X93="",0,$P$19+$Q$19*(WLEF!X92))</f>
        <v>212.17024893905108</v>
      </c>
      <c r="Y112" s="37">
        <f>IF('2017 Hourly Load - RC2016'!Y93="",0,$P$19+$Q$19*(WLEF!Y92))</f>
        <v>185.4042923618839</v>
      </c>
      <c r="Z112" s="25">
        <f t="shared" si="1"/>
        <v>4812.6718759411551</v>
      </c>
    </row>
    <row r="113" spans="1:26" x14ac:dyDescent="0.25">
      <c r="A113" s="36">
        <f>IF('2017 Hourly Load - RC2016'!A94="","",'2017 Hourly Load - RC2016'!A94)</f>
        <v>42818</v>
      </c>
      <c r="B113" s="37">
        <f>IF('2017 Hourly Load - RC2016'!B94="",0,$P$19+$Q$19*(WLEF!B93))</f>
        <v>164.18579249855304</v>
      </c>
      <c r="C113" s="37">
        <f>IF('2017 Hourly Load - RC2016'!C94="",0,$P$19+$Q$19*(WLEF!C93))</f>
        <v>150.46495114228725</v>
      </c>
      <c r="D113" s="37">
        <f>IF('2017 Hourly Load - RC2016'!D94="",0,$P$19+$Q$19*(WLEF!D93))</f>
        <v>141.97909257421611</v>
      </c>
      <c r="E113" s="37">
        <f>IF('2017 Hourly Load - RC2016'!E94="",0,$P$19+$Q$19*(WLEF!E93))</f>
        <v>138.59852246417682</v>
      </c>
      <c r="F113" s="37">
        <f>IF('2017 Hourly Load - RC2016'!F94="",0,$P$19+$Q$19*(WLEF!F93))</f>
        <v>138.16370880062937</v>
      </c>
      <c r="G113" s="37">
        <f>IF('2017 Hourly Load - RC2016'!G94="",0,$P$19+$Q$19*(WLEF!G93))</f>
        <v>143.90706715529024</v>
      </c>
      <c r="H113" s="37">
        <f>IF('2017 Hourly Load - RC2016'!H94="",0,$P$19+$Q$19*(WLEF!H93))</f>
        <v>157.20557622665075</v>
      </c>
      <c r="I113" s="37">
        <f>IF('2017 Hourly Load - RC2016'!I94="",0,$P$19+$Q$19*(WLEF!I93))</f>
        <v>169.79197699352324</v>
      </c>
      <c r="J113" s="37">
        <f>IF('2017 Hourly Load - RC2016'!J94="",0,$P$19+$Q$19*(WLEF!J93))</f>
        <v>179.21081262246821</v>
      </c>
      <c r="K113" s="37">
        <f>IF('2017 Hourly Load - RC2016'!K94="",0,$P$19+$Q$19*(WLEF!K93))</f>
        <v>193.29397424358098</v>
      </c>
      <c r="L113" s="37">
        <f>IF('2017 Hourly Load - RC2016'!L94="",0,$P$19+$Q$19*(WLEF!L93))</f>
        <v>205.0009851431181</v>
      </c>
      <c r="M113" s="37">
        <f>IF('2017 Hourly Load - RC2016'!M94="",0,$P$19+$Q$19*(WLEF!M93))</f>
        <v>213.41743669890855</v>
      </c>
      <c r="N113" s="37">
        <f>IF('2017 Hourly Load - RC2016'!N94="",0,$P$19+$Q$19*(WLEF!N93))</f>
        <v>216.71961593523156</v>
      </c>
      <c r="O113" s="37">
        <f>IF('2017 Hourly Load - RC2016'!O94="",0,$P$19+$Q$19*(WLEF!O93))</f>
        <v>216.34409880795243</v>
      </c>
      <c r="P113" s="37">
        <f>IF('2017 Hourly Load - RC2016'!P94="",0,$P$19+$Q$19*(WLEF!P93))</f>
        <v>212.85156747004874</v>
      </c>
      <c r="Q113" s="37">
        <f>IF('2017 Hourly Load - RC2016'!Q94="",0,$P$19+$Q$19*(WLEF!Q93))</f>
        <v>210.58098583689434</v>
      </c>
      <c r="R113" s="37">
        <f>IF('2017 Hourly Load - RC2016'!R94="",0,$P$19+$Q$19*(WLEF!R93))</f>
        <v>210.81295076624986</v>
      </c>
      <c r="S113" s="37">
        <f>IF('2017 Hourly Load - RC2016'!S94="",0,$P$19+$Q$19*(WLEF!S93))</f>
        <v>212.20913348549084</v>
      </c>
      <c r="T113" s="37">
        <f>IF('2017 Hourly Load - RC2016'!T94="",0,$P$19+$Q$19*(WLEF!T93))</f>
        <v>211.97591337239015</v>
      </c>
      <c r="U113" s="37">
        <f>IF('2017 Hourly Load - RC2016'!U94="",0,$P$19+$Q$19*(WLEF!U93))</f>
        <v>213.37837201035717</v>
      </c>
      <c r="V113" s="37">
        <f>IF('2017 Hourly Load - RC2016'!V94="",0,$P$19+$Q$19*(WLEF!V93))</f>
        <v>211.31625910944837</v>
      </c>
      <c r="W113" s="37">
        <f>IF('2017 Hourly Load - RC2016'!W94="",0,$P$19+$Q$19*(WLEF!W93))</f>
        <v>195.64299832339489</v>
      </c>
      <c r="X113" s="37">
        <f>IF('2017 Hourly Load - RC2016'!X94="",0,$P$19+$Q$19*(WLEF!X93))</f>
        <v>178.79131031202547</v>
      </c>
      <c r="Y113" s="37">
        <f>IF('2017 Hourly Load - RC2016'!Y94="",0,$P$19+$Q$19*(WLEF!Y93))</f>
        <v>158.83940706831578</v>
      </c>
      <c r="Z113" s="25">
        <f t="shared" si="1"/>
        <v>4444.6825090612019</v>
      </c>
    </row>
    <row r="114" spans="1:26" x14ac:dyDescent="0.25">
      <c r="A114" s="36">
        <f>IF('2017 Hourly Load - RC2016'!A95="","",'2017 Hourly Load - RC2016'!A95)</f>
        <v>42819</v>
      </c>
      <c r="B114" s="37">
        <f>IF('2017 Hourly Load - RC2016'!B95="",0,$P$19+$Q$19*(WLEF!B94))</f>
        <v>143.74635133658228</v>
      </c>
      <c r="C114" s="37">
        <f>IF('2017 Hourly Load - RC2016'!C95="",0,$P$19+$Q$19*(WLEF!C94))</f>
        <v>133.63835009909371</v>
      </c>
      <c r="D114" s="37">
        <f>IF('2017 Hourly Load - RC2016'!D95="",0,$P$19+$Q$19*(WLEF!D94))</f>
        <v>127.71243660021383</v>
      </c>
      <c r="E114" s="37">
        <f>IF('2017 Hourly Load - RC2016'!E95="",0,$P$19+$Q$19*(WLEF!E94))</f>
        <v>125.62986231567167</v>
      </c>
      <c r="F114" s="37">
        <f>IF('2017 Hourly Load - RC2016'!F95="",0,$P$19+$Q$19*(WLEF!F94))</f>
        <v>126.22800749044242</v>
      </c>
      <c r="G114" s="37">
        <f>IF('2017 Hourly Load - RC2016'!G95="",0,$P$19+$Q$19*(WLEF!G94))</f>
        <v>131.8430305709517</v>
      </c>
      <c r="H114" s="37">
        <f>IF('2017 Hourly Load - RC2016'!H95="",0,$P$19+$Q$19*(WLEF!H94))</f>
        <v>146.12448289500583</v>
      </c>
      <c r="I114" s="37">
        <f>IF('2017 Hourly Load - RC2016'!I95="",0,$P$19+$Q$19*(WLEF!I94))</f>
        <v>158.70506972050299</v>
      </c>
      <c r="J114" s="37">
        <f>IF('2017 Hourly Load - RC2016'!J95="",0,$P$19+$Q$19*(WLEF!J94))</f>
        <v>166.8009329654563</v>
      </c>
      <c r="K114" s="37">
        <f>IF('2017 Hourly Load - RC2016'!K95="",0,$P$19+$Q$19*(WLEF!K94))</f>
        <v>179.44613051951342</v>
      </c>
      <c r="L114" s="37">
        <f>IF('2017 Hourly Load - RC2016'!L95="",0,$P$19+$Q$19*(WLEF!L94))</f>
        <v>188.81040560641384</v>
      </c>
      <c r="M114" s="37">
        <f>IF('2017 Hourly Load - RC2016'!M95="",0,$P$19+$Q$19*(WLEF!M94))</f>
        <v>198.5678088911387</v>
      </c>
      <c r="N114" s="37">
        <f>IF('2017 Hourly Load - RC2016'!N95="",0,$P$19+$Q$19*(WLEF!N94))</f>
        <v>206.47940854733093</v>
      </c>
      <c r="O114" s="37">
        <f>IF('2017 Hourly Load - RC2016'!O95="",0,$P$19+$Q$19*(WLEF!O94))</f>
        <v>212.11193301508371</v>
      </c>
      <c r="P114" s="37">
        <f>IF('2017 Hourly Load - RC2016'!P95="",0,$P$19+$Q$19*(WLEF!P94))</f>
        <v>217.43256030250359</v>
      </c>
      <c r="Q114" s="37">
        <f>IF('2017 Hourly Load - RC2016'!Q95="",0,$P$19+$Q$19*(WLEF!Q94))</f>
        <v>221.72962156468924</v>
      </c>
      <c r="R114" s="37">
        <f>IF('2017 Hourly Load - RC2016'!R95="",0,$P$19+$Q$19*(WLEF!R94))</f>
        <v>225.48084496499501</v>
      </c>
      <c r="S114" s="37">
        <f>IF('2017 Hourly Load - RC2016'!S95="",0,$P$19+$Q$19*(WLEF!S94))</f>
        <v>225.78717735211501</v>
      </c>
      <c r="T114" s="37">
        <f>IF('2017 Hourly Load - RC2016'!T95="",0,$P$19+$Q$19*(WLEF!T94))</f>
        <v>220.08282049099046</v>
      </c>
      <c r="U114" s="37">
        <f>IF('2017 Hourly Load - RC2016'!U95="",0,$P$19+$Q$19*(WLEF!U94))</f>
        <v>213.37837201035717</v>
      </c>
      <c r="V114" s="37">
        <f>IF('2017 Hourly Load - RC2016'!V95="",0,$P$19+$Q$19*(WLEF!V94))</f>
        <v>215.83108312935406</v>
      </c>
      <c r="W114" s="37">
        <f>IF('2017 Hourly Load - RC2016'!W95="",0,$P$19+$Q$19*(WLEF!W94))</f>
        <v>198.40230114698684</v>
      </c>
      <c r="X114" s="37">
        <f>IF('2017 Hourly Load - RC2016'!X95="",0,$P$19+$Q$19*(WLEF!X94))</f>
        <v>176.75716592669829</v>
      </c>
      <c r="Y114" s="37">
        <f>IF('2017 Hourly Load - RC2016'!Y95="",0,$P$19+$Q$19*(WLEF!Y94))</f>
        <v>154.453905472278</v>
      </c>
      <c r="Z114" s="25">
        <f t="shared" si="1"/>
        <v>4315.1800629343688</v>
      </c>
    </row>
    <row r="115" spans="1:26" x14ac:dyDescent="0.25">
      <c r="A115" s="36">
        <f>IF('2017 Hourly Load - RC2016'!A96="","",'2017 Hourly Load - RC2016'!A96)</f>
        <v>42820</v>
      </c>
      <c r="B115" s="37">
        <f>IF('2017 Hourly Load - RC2016'!B96="",0,$P$19+$Q$19*(WLEF!B95))</f>
        <v>137.19784490870012</v>
      </c>
      <c r="C115" s="37">
        <f>IF('2017 Hourly Load - RC2016'!C96="",0,$P$19+$Q$19*(WLEF!C95))</f>
        <v>128.25515756773572</v>
      </c>
      <c r="D115" s="37">
        <f>IF('2017 Hourly Load - RC2016'!D96="",0,$P$19+$Q$19*(WLEF!D95))</f>
        <v>123.56300179846737</v>
      </c>
      <c r="E115" s="37">
        <f>IF('2017 Hourly Load - RC2016'!E96="",0,$P$19+$Q$19*(WLEF!E95))</f>
        <v>121.99736927362471</v>
      </c>
      <c r="F115" s="37">
        <f>IF('2017 Hourly Load - RC2016'!F96="",0,$P$19+$Q$19*(WLEF!F95))</f>
        <v>123.22341140037658</v>
      </c>
      <c r="G115" s="37">
        <f>IF('2017 Hourly Load - RC2016'!G96="",0,$P$19+$Q$19*(WLEF!G95))</f>
        <v>129.9615246644907</v>
      </c>
      <c r="H115" s="37">
        <f>IF('2017 Hourly Load - RC2016'!H96="",0,$P$19+$Q$19*(WLEF!H95))</f>
        <v>146.47961272935879</v>
      </c>
      <c r="I115" s="37">
        <f>IF('2017 Hourly Load - RC2016'!I96="",0,$P$19+$Q$19*(WLEF!I95))</f>
        <v>162.37348150156399</v>
      </c>
      <c r="J115" s="37">
        <f>IF('2017 Hourly Load - RC2016'!J96="",0,$P$19+$Q$19*(WLEF!J95))</f>
        <v>172.29986898264244</v>
      </c>
      <c r="K115" s="37">
        <f>IF('2017 Hourly Load - RC2016'!K96="",0,$P$19+$Q$19*(WLEF!K95))</f>
        <v>177.57156008434822</v>
      </c>
      <c r="L115" s="37">
        <f>IF('2017 Hourly Load - RC2016'!L96="",0,$P$19+$Q$19*(WLEF!L95))</f>
        <v>181.84901709068947</v>
      </c>
      <c r="M115" s="37">
        <f>IF('2017 Hourly Load - RC2016'!M96="",0,$P$19+$Q$19*(WLEF!M95))</f>
        <v>181.88306976081378</v>
      </c>
      <c r="N115" s="37">
        <f>IF('2017 Hourly Load - RC2016'!N96="",0,$P$19+$Q$19*(WLEF!N95))</f>
        <v>179.83334235645555</v>
      </c>
      <c r="O115" s="37">
        <f>IF('2017 Hourly Load - RC2016'!O96="",0,$P$19+$Q$19*(WLEF!O95))</f>
        <v>177.35515638263934</v>
      </c>
      <c r="P115" s="37">
        <f>IF('2017 Hourly Load - RC2016'!P96="",0,$P$19+$Q$19*(WLEF!P95))</f>
        <v>175.7646991126139</v>
      </c>
      <c r="Q115" s="37">
        <f>IF('2017 Hourly Load - RC2016'!Q96="",0,$P$19+$Q$19*(WLEF!Q95))</f>
        <v>174.87595057203021</v>
      </c>
      <c r="R115" s="37">
        <f>IF('2017 Hourly Load - RC2016'!R96="",0,$P$19+$Q$19*(WLEF!R95))</f>
        <v>176.47543601263959</v>
      </c>
      <c r="S115" s="37">
        <f>IF('2017 Hourly Load - RC2016'!S96="",0,$P$19+$Q$19*(WLEF!S95))</f>
        <v>177.58821669225398</v>
      </c>
      <c r="T115" s="37">
        <f>IF('2017 Hourly Load - RC2016'!T96="",0,$P$19+$Q$19*(WLEF!T95))</f>
        <v>177.02270702123781</v>
      </c>
      <c r="U115" s="37">
        <f>IF('2017 Hourly Load - RC2016'!U96="",0,$P$19+$Q$19*(WLEF!U95))</f>
        <v>182.46285424141362</v>
      </c>
      <c r="V115" s="37">
        <f>IF('2017 Hourly Load - RC2016'!V96="",0,$P$19+$Q$19*(WLEF!V95))</f>
        <v>190.75617285290383</v>
      </c>
      <c r="W115" s="37">
        <f>IF('2017 Hourly Load - RC2016'!W96="",0,$P$19+$Q$19*(WLEF!W95))</f>
        <v>180.28887599473205</v>
      </c>
      <c r="X115" s="37">
        <f>IF('2017 Hourly Load - RC2016'!X96="",0,$P$19+$Q$19*(WLEF!X95))</f>
        <v>164.85123963786518</v>
      </c>
      <c r="Y115" s="37">
        <f>IF('2017 Hourly Load - RC2016'!Y96="",0,$P$19+$Q$19*(WLEF!Y95))</f>
        <v>149.42592340339547</v>
      </c>
      <c r="Z115" s="25">
        <f t="shared" si="1"/>
        <v>3893.3554940429922</v>
      </c>
    </row>
    <row r="116" spans="1:26" x14ac:dyDescent="0.25">
      <c r="A116" s="36">
        <f>IF('2017 Hourly Load - RC2016'!A97="","",'2017 Hourly Load - RC2016'!A97)</f>
        <v>42821</v>
      </c>
      <c r="B116" s="37">
        <f>IF('2017 Hourly Load - RC2016'!B97="",0,$P$19+$Q$19*(WLEF!B96))</f>
        <v>136.79367574274659</v>
      </c>
      <c r="C116" s="37">
        <f>IF('2017 Hourly Load - RC2016'!C97="",0,$P$19+$Q$19*(WLEF!C96))</f>
        <v>129.92615071008828</v>
      </c>
      <c r="D116" s="37">
        <f>IF('2017 Hourly Load - RC2016'!D97="",0,$P$19+$Q$19*(WLEF!D96))</f>
        <v>126.55702180327276</v>
      </c>
      <c r="E116" s="37">
        <f>IF('2017 Hourly Load - RC2016'!E97="",0,$P$19+$Q$19*(WLEF!E96))</f>
        <v>125.78746632467801</v>
      </c>
      <c r="F116" s="37">
        <f>IF('2017 Hourly Load - RC2016'!F97="",0,$P$19+$Q$19*(WLEF!F96))</f>
        <v>127.29890585549407</v>
      </c>
      <c r="G116" s="37">
        <f>IF('2017 Hourly Load - RC2016'!G97="",0,$P$19+$Q$19*(WLEF!G96))</f>
        <v>134.22744967017294</v>
      </c>
      <c r="H116" s="37">
        <f>IF('2017 Hourly Load - RC2016'!H97="",0,$P$19+$Q$19*(WLEF!H96))</f>
        <v>150.46495114228725</v>
      </c>
      <c r="I116" s="37">
        <f>IF('2017 Hourly Load - RC2016'!I97="",0,$P$19+$Q$19*(WLEF!I96))</f>
        <v>163.23103930718312</v>
      </c>
      <c r="J116" s="37">
        <f>IF('2017 Hourly Load - RC2016'!J97="",0,$P$19+$Q$19*(WLEF!J96))</f>
        <v>169.95167878647408</v>
      </c>
      <c r="K116" s="37">
        <f>IF('2017 Hourly Load - RC2016'!K97="",0,$P$19+$Q$19*(WLEF!K96))</f>
        <v>179.83334235645555</v>
      </c>
      <c r="L116" s="37">
        <f>IF('2017 Hourly Load - RC2016'!L97="",0,$P$19+$Q$19*(WLEF!L96))</f>
        <v>184.86789670689279</v>
      </c>
      <c r="M116" s="37">
        <f>IF('2017 Hourly Load - RC2016'!M97="",0,$P$19+$Q$19*(WLEF!M96))</f>
        <v>187.38885117823992</v>
      </c>
      <c r="N116" s="37">
        <f>IF('2017 Hourly Load - RC2016'!N97="",0,$P$19+$Q$19*(WLEF!N96))</f>
        <v>188.56402349709612</v>
      </c>
      <c r="O116" s="37">
        <f>IF('2017 Hourly Load - RC2016'!O97="",0,$P$19+$Q$19*(WLEF!O96))</f>
        <v>189.53359119800498</v>
      </c>
      <c r="P116" s="37">
        <f>IF('2017 Hourly Load - RC2016'!P97="",0,$P$19+$Q$19*(WLEF!P96))</f>
        <v>189.40994760892877</v>
      </c>
      <c r="Q116" s="37">
        <f>IF('2017 Hourly Load - RC2016'!Q97="",0,$P$19+$Q$19*(WLEF!Q96))</f>
        <v>189.18051265930973</v>
      </c>
      <c r="R116" s="37">
        <f>IF('2017 Hourly Load - RC2016'!R97="",0,$P$19+$Q$19*(WLEF!R96))</f>
        <v>189.56893101257174</v>
      </c>
      <c r="S116" s="37">
        <f>IF('2017 Hourly Load - RC2016'!S97="",0,$P$19+$Q$19*(WLEF!S96))</f>
        <v>189.30402404732018</v>
      </c>
      <c r="T116" s="37">
        <f>IF('2017 Hourly Load - RC2016'!T97="",0,$P$19+$Q$19*(WLEF!T96))</f>
        <v>187.966852397211</v>
      </c>
      <c r="U116" s="37">
        <f>IF('2017 Hourly Load - RC2016'!U97="",0,$P$19+$Q$19*(WLEF!U96))</f>
        <v>192.79124409845025</v>
      </c>
      <c r="V116" s="37">
        <f>IF('2017 Hourly Load - RC2016'!V97="",0,$P$19+$Q$19*(WLEF!V96))</f>
        <v>197.33851839534253</v>
      </c>
      <c r="W116" s="37">
        <f>IF('2017 Hourly Load - RC2016'!W97="",0,$P$19+$Q$19*(WLEF!W96))</f>
        <v>186.18541543373229</v>
      </c>
      <c r="X116" s="37">
        <f>IF('2017 Hourly Load - RC2016'!X97="",0,$P$19+$Q$19*(WLEF!X96))</f>
        <v>170.92900567301152</v>
      </c>
      <c r="Y116" s="37">
        <f>IF('2017 Hourly Load - RC2016'!Y97="",0,$P$19+$Q$19*(WLEF!Y96))</f>
        <v>153.99064969372651</v>
      </c>
      <c r="Z116" s="25">
        <f t="shared" si="1"/>
        <v>4041.0911452986907</v>
      </c>
    </row>
    <row r="117" spans="1:26" x14ac:dyDescent="0.25">
      <c r="A117" s="36">
        <f>IF('2017 Hourly Load - RC2016'!A98="","",'2017 Hourly Load - RC2016'!A98)</f>
        <v>42822</v>
      </c>
      <c r="B117" s="37">
        <f>IF('2017 Hourly Load - RC2016'!B98="",0,$P$19+$Q$19*(WLEF!B97))</f>
        <v>140.14658241658674</v>
      </c>
      <c r="C117" s="37">
        <f>IF('2017 Hourly Load - RC2016'!C98="",0,$P$19+$Q$19*(WLEF!C97))</f>
        <v>131.60286045896558</v>
      </c>
      <c r="D117" s="37">
        <f>IF('2017 Hourly Load - RC2016'!D98="",0,$P$19+$Q$19*(WLEF!D97))</f>
        <v>127.40211203145985</v>
      </c>
      <c r="E117" s="37">
        <f>IF('2017 Hourly Load - RC2016'!E98="",0,$P$19+$Q$19*(WLEF!E97))</f>
        <v>125.23709803396778</v>
      </c>
      <c r="F117" s="37">
        <f>IF('2017 Hourly Load - RC2016'!F98="",0,$P$19+$Q$19*(WLEF!F97))</f>
        <v>126.09222101556269</v>
      </c>
      <c r="G117" s="37">
        <f>IF('2017 Hourly Load - RC2016'!G98="",0,$P$19+$Q$19*(WLEF!G97))</f>
        <v>131.97537182794747</v>
      </c>
      <c r="H117" s="37">
        <f>IF('2017 Hourly Load - RC2016'!H98="",0,$P$19+$Q$19*(WLEF!H97))</f>
        <v>145.74313366686431</v>
      </c>
      <c r="I117" s="37">
        <f>IF('2017 Hourly Load - RC2016'!I98="",0,$P$19+$Q$19*(WLEF!I97))</f>
        <v>158.37718492776742</v>
      </c>
      <c r="J117" s="37">
        <f>IF('2017 Hourly Load - RC2016'!J98="",0,$P$19+$Q$19*(WLEF!J97))</f>
        <v>168.09226135368652</v>
      </c>
      <c r="K117" s="37">
        <f>IF('2017 Hourly Load - RC2016'!K98="",0,$P$19+$Q$19*(WLEF!K97))</f>
        <v>182.17275207744336</v>
      </c>
      <c r="L117" s="37">
        <f>IF('2017 Hourly Load - RC2016'!L98="",0,$P$19+$Q$19*(WLEF!L97))</f>
        <v>197.26533420975454</v>
      </c>
      <c r="M117" s="37">
        <f>IF('2017 Hourly Load - RC2016'!M98="",0,$P$19+$Q$19*(WLEF!M97))</f>
        <v>206.65056461833618</v>
      </c>
      <c r="N117" s="37">
        <f>IF('2017 Hourly Load - RC2016'!N98="",0,$P$19+$Q$19*(WLEF!N97))</f>
        <v>213.31978587322243</v>
      </c>
      <c r="O117" s="37">
        <f>IF('2017 Hourly Load - RC2016'!O98="",0,$P$19+$Q$19*(WLEF!O97))</f>
        <v>217.29378477605468</v>
      </c>
      <c r="P117" s="37">
        <f>IF('2017 Hourly Load - RC2016'!P98="",0,$P$19+$Q$19*(WLEF!P97))</f>
        <v>220.56379992890703</v>
      </c>
      <c r="Q117" s="37">
        <f>IF('2017 Hourly Load - RC2016'!Q98="",0,$P$19+$Q$19*(WLEF!Q97))</f>
        <v>222.61729796915728</v>
      </c>
      <c r="R117" s="37">
        <f>IF('2017 Hourly Load - RC2016'!R98="",0,$P$19+$Q$19*(WLEF!R97))</f>
        <v>222.25381767627727</v>
      </c>
      <c r="S117" s="37">
        <f>IF('2017 Hourly Load - RC2016'!S98="",0,$P$19+$Q$19*(WLEF!S97))</f>
        <v>217.92876828626396</v>
      </c>
      <c r="T117" s="37">
        <f>IF('2017 Hourly Load - RC2016'!T98="",0,$P$19+$Q$19*(WLEF!T97))</f>
        <v>211.68468241470458</v>
      </c>
      <c r="U117" s="37">
        <f>IF('2017 Hourly Load - RC2016'!U98="",0,$P$19+$Q$19*(WLEF!U97))</f>
        <v>211.7429024565804</v>
      </c>
      <c r="V117" s="37">
        <f>IF('2017 Hourly Load - RC2016'!V98="",0,$P$19+$Q$19*(WLEF!V97))</f>
        <v>214.31752838148589</v>
      </c>
      <c r="W117" s="37">
        <f>IF('2017 Hourly Load - RC2016'!W98="",0,$P$19+$Q$19*(WLEF!W97))</f>
        <v>202.91231362920257</v>
      </c>
      <c r="X117" s="37">
        <f>IF('2017 Hourly Load - RC2016'!X98="",0,$P$19+$Q$19*(WLEF!X97))</f>
        <v>188.98656715843072</v>
      </c>
      <c r="Y117" s="37">
        <f>IF('2017 Hourly Load - RC2016'!Y98="",0,$P$19+$Q$19*(WLEF!Y97))</f>
        <v>171.70185019790159</v>
      </c>
      <c r="Z117" s="25">
        <f t="shared" si="1"/>
        <v>4356.0805753865316</v>
      </c>
    </row>
    <row r="118" spans="1:26" x14ac:dyDescent="0.25">
      <c r="A118" s="36">
        <f>IF('2017 Hourly Load - RC2016'!A99="","",'2017 Hourly Load - RC2016'!A99)</f>
        <v>42823</v>
      </c>
      <c r="B118" s="37">
        <f>IF('2017 Hourly Load - RC2016'!B99="",0,$P$19+$Q$19*(WLEF!B98))</f>
        <v>156.40994663016386</v>
      </c>
      <c r="C118" s="37">
        <f>IF('2017 Hourly Load - RC2016'!C99="",0,$P$19+$Q$19*(WLEF!C98))</f>
        <v>146.6301556034189</v>
      </c>
      <c r="D118" s="37">
        <f>IF('2017 Hourly Load - RC2016'!D99="",0,$P$19+$Q$19*(WLEF!D98))</f>
        <v>140.62812044032506</v>
      </c>
      <c r="E118" s="37">
        <f>IF('2017 Hourly Load - RC2016'!E99="",0,$P$19+$Q$19*(WLEF!E98))</f>
        <v>137.6289046430837</v>
      </c>
      <c r="F118" s="37">
        <f>IF('2017 Hourly Load - RC2016'!F99="",0,$P$19+$Q$19*(WLEF!F98))</f>
        <v>137.00820538539145</v>
      </c>
      <c r="G118" s="37">
        <f>IF('2017 Hourly Load - RC2016'!G99="",0,$P$19+$Q$19*(WLEF!G98))</f>
        <v>139.09934731592585</v>
      </c>
      <c r="H118" s="37">
        <f>IF('2017 Hourly Load - RC2016'!H99="",0,$P$19+$Q$19*(WLEF!H98))</f>
        <v>144.8082418696755</v>
      </c>
      <c r="I118" s="37">
        <f>IF('2017 Hourly Load - RC2016'!I99="",0,$P$19+$Q$19*(WLEF!I98))</f>
        <v>153.58652120502401</v>
      </c>
      <c r="J118" s="37">
        <f>IF('2017 Hourly Load - RC2016'!J99="",0,$P$19+$Q$19*(WLEF!J98))</f>
        <v>167.71330046128239</v>
      </c>
      <c r="K118" s="37">
        <f>IF('2017 Hourly Load - RC2016'!K99="",0,$P$19+$Q$19*(WLEF!K98))</f>
        <v>188.9513232259556</v>
      </c>
      <c r="L118" s="37">
        <f>IF('2017 Hourly Load - RC2016'!L99="",0,$P$19+$Q$19*(WLEF!L98))</f>
        <v>208.94388991945692</v>
      </c>
      <c r="M118" s="37">
        <f>IF('2017 Hourly Load - RC2016'!M99="",0,$P$19+$Q$19*(WLEF!M98))</f>
        <v>223.62943513961892</v>
      </c>
      <c r="N118" s="37">
        <f>IF('2017 Hourly Load - RC2016'!N99="",0,$P$19+$Q$19*(WLEF!N98))</f>
        <v>230.29685424700995</v>
      </c>
      <c r="O118" s="37">
        <f>IF('2017 Hourly Load - RC2016'!O99="",0,$P$19+$Q$19*(WLEF!O98))</f>
        <v>233.90855322362074</v>
      </c>
      <c r="P118" s="37">
        <f>IF('2017 Hourly Load - RC2016'!P99="",0,$P$19+$Q$19*(WLEF!P98))</f>
        <v>233.15340330291639</v>
      </c>
      <c r="Q118" s="37">
        <f>IF('2017 Hourly Load - RC2016'!Q99="",0,$P$19+$Q$19*(WLEF!Q98))</f>
        <v>229.5093571952055</v>
      </c>
      <c r="R118" s="37">
        <f>IF('2017 Hourly Load - RC2016'!R99="",0,$P$19+$Q$19*(WLEF!R98))</f>
        <v>224.78770170240705</v>
      </c>
      <c r="S118" s="37">
        <f>IF('2017 Hourly Load - RC2016'!S99="",0,$P$19+$Q$19*(WLEF!S98))</f>
        <v>219.92267996483241</v>
      </c>
      <c r="T118" s="37">
        <f>IF('2017 Hourly Load - RC2016'!T99="",0,$P$19+$Q$19*(WLEF!T98))</f>
        <v>212.46202468134828</v>
      </c>
      <c r="U118" s="37">
        <f>IF('2017 Hourly Load - RC2016'!U99="",0,$P$19+$Q$19*(WLEF!U98))</f>
        <v>210.36853509232748</v>
      </c>
      <c r="V118" s="37">
        <f>IF('2017 Hourly Load - RC2016'!V99="",0,$P$19+$Q$19*(WLEF!V98))</f>
        <v>205.22785960506252</v>
      </c>
      <c r="W118" s="37">
        <f>IF('2017 Hourly Load - RC2016'!W99="",0,$P$19+$Q$19*(WLEF!W98))</f>
        <v>190.09972555537581</v>
      </c>
      <c r="X118" s="37">
        <f>IF('2017 Hourly Load - RC2016'!X99="",0,$P$19+$Q$19*(WLEF!X98))</f>
        <v>176.77375134941479</v>
      </c>
      <c r="Y118" s="37">
        <f>IF('2017 Hourly Load - RC2016'!Y99="",0,$P$19+$Q$19*(WLEF!Y98))</f>
        <v>160.83833294444975</v>
      </c>
      <c r="Z118" s="25">
        <f t="shared" si="1"/>
        <v>4472.3861707032929</v>
      </c>
    </row>
    <row r="119" spans="1:26" x14ac:dyDescent="0.25">
      <c r="A119" s="36">
        <f>IF('2017 Hourly Load - RC2016'!A100="","",'2017 Hourly Load - RC2016'!A100)</f>
        <v>42824</v>
      </c>
      <c r="B119" s="37">
        <f>IF('2017 Hourly Load - RC2016'!B100="",0,$P$19+$Q$19*(WLEF!B99))</f>
        <v>146.24730131699033</v>
      </c>
      <c r="C119" s="37">
        <f>IF('2017 Hourly Load - RC2016'!C100="",0,$P$19+$Q$19*(WLEF!C99))</f>
        <v>136.79367574274659</v>
      </c>
      <c r="D119" s="37">
        <f>IF('2017 Hourly Load - RC2016'!D100="",0,$P$19+$Q$19*(WLEF!D99))</f>
        <v>130.60049163978016</v>
      </c>
      <c r="E119" s="37">
        <f>IF('2017 Hourly Load - RC2016'!E100="",0,$P$19+$Q$19*(WLEF!E99))</f>
        <v>127.6663957631157</v>
      </c>
      <c r="F119" s="37">
        <f>IF('2017 Hourly Load - RC2016'!F100="",0,$P$19+$Q$19*(WLEF!F99))</f>
        <v>126.61387189344512</v>
      </c>
      <c r="G119" s="37">
        <f>IF('2017 Hourly Load - RC2016'!G100="",0,$P$19+$Q$19*(WLEF!G99))</f>
        <v>127.71243660021383</v>
      </c>
      <c r="H119" s="37">
        <f>IF('2017 Hourly Load - RC2016'!H100="",0,$P$19+$Q$19*(WLEF!H99))</f>
        <v>132.22851144558783</v>
      </c>
      <c r="I119" s="37">
        <f>IF('2017 Hourly Load - RC2016'!I100="",0,$P$19+$Q$19*(WLEF!I99))</f>
        <v>138.13818382562579</v>
      </c>
      <c r="J119" s="37">
        <f>IF('2017 Hourly Load - RC2016'!J100="",0,$P$19+$Q$19*(WLEF!J99))</f>
        <v>149.8041063433742</v>
      </c>
      <c r="K119" s="37">
        <f>IF('2017 Hourly Load - RC2016'!K100="",0,$P$19+$Q$19*(WLEF!K99))</f>
        <v>166.55010541370774</v>
      </c>
      <c r="L119" s="37">
        <f>IF('2017 Hourly Load - RC2016'!L100="",0,$P$19+$Q$19*(WLEF!L99))</f>
        <v>179.17721902417662</v>
      </c>
      <c r="M119" s="37">
        <f>IF('2017 Hourly Load - RC2016'!M100="",0,$P$19+$Q$19*(WLEF!M99))</f>
        <v>185.83788643428079</v>
      </c>
      <c r="N119" s="37">
        <f>IF('2017 Hourly Load - RC2016'!N100="",0,$P$19+$Q$19*(WLEF!N99))</f>
        <v>188.93370343885653</v>
      </c>
      <c r="O119" s="37">
        <f>IF('2017 Hourly Load - RC2016'!O100="",0,$P$19+$Q$19*(WLEF!O99))</f>
        <v>191.2898874412262</v>
      </c>
      <c r="P119" s="37">
        <f>IF('2017 Hourly Load - RC2016'!P100="",0,$P$19+$Q$19*(WLEF!P99))</f>
        <v>193.54576642728188</v>
      </c>
      <c r="Q119" s="37">
        <f>IF('2017 Hourly Load - RC2016'!Q100="",0,$P$19+$Q$19*(WLEF!Q99))</f>
        <v>195.46143250803055</v>
      </c>
      <c r="R119" s="37">
        <f>IF('2017 Hourly Load - RC2016'!R100="",0,$P$19+$Q$19*(WLEF!R99))</f>
        <v>197.41172582507397</v>
      </c>
      <c r="S119" s="37">
        <f>IF('2017 Hourly Load - RC2016'!S100="",0,$P$19+$Q$19*(WLEF!S99))</f>
        <v>196.97282990883673</v>
      </c>
      <c r="T119" s="37">
        <f>IF('2017 Hourly Load - RC2016'!T100="",0,$P$19+$Q$19*(WLEF!T99))</f>
        <v>192.36123906707473</v>
      </c>
      <c r="U119" s="37">
        <f>IF('2017 Hourly Load - RC2016'!U100="",0,$P$19+$Q$19*(WLEF!U99))</f>
        <v>189.16287398634407</v>
      </c>
      <c r="V119" s="37">
        <f>IF('2017 Hourly Load - RC2016'!V100="",0,$P$19+$Q$19*(WLEF!V99))</f>
        <v>195.17122937731233</v>
      </c>
      <c r="W119" s="37">
        <f>IF('2017 Hourly Load - RC2016'!W100="",0,$P$19+$Q$19*(WLEF!W99))</f>
        <v>181.59380729152491</v>
      </c>
      <c r="X119" s="37">
        <f>IF('2017 Hourly Load - RC2016'!X100="",0,$P$19+$Q$19*(WLEF!X99))</f>
        <v>164.74272798616161</v>
      </c>
      <c r="Y119" s="37">
        <f>IF('2017 Hourly Load - RC2016'!Y100="",0,$P$19+$Q$19*(WLEF!Y99))</f>
        <v>146.11084366746906</v>
      </c>
      <c r="Z119" s="25">
        <f t="shared" si="1"/>
        <v>3980.1282523682376</v>
      </c>
    </row>
    <row r="120" spans="1:26" x14ac:dyDescent="0.25">
      <c r="A120" s="36">
        <f>IF('2017 Hourly Load - RC2016'!A101="","",'2017 Hourly Load - RC2016'!A101)</f>
        <v>42825</v>
      </c>
      <c r="B120" s="37">
        <f>IF('2017 Hourly Load - RC2016'!B101="",0,$P$19+$Q$19*(WLEF!B100))</f>
        <v>132.20437530815414</v>
      </c>
      <c r="C120" s="37">
        <f>IF('2017 Hourly Load - RC2016'!C101="",0,$P$19+$Q$19*(WLEF!C100))</f>
        <v>125.45009211038732</v>
      </c>
      <c r="D120" s="37">
        <f>IF('2017 Hourly Load - RC2016'!D101="",0,$P$19+$Q$19*(WLEF!D100))</f>
        <v>121.3539132731354</v>
      </c>
      <c r="E120" s="37">
        <f>IF('2017 Hourly Load - RC2016'!E101="",0,$P$19+$Q$19*(WLEF!E100))</f>
        <v>120.0721854425211</v>
      </c>
      <c r="F120" s="37">
        <f>IF('2017 Hourly Load - RC2016'!F101="",0,$P$19+$Q$19*(WLEF!F100))</f>
        <v>121.55710849034043</v>
      </c>
      <c r="G120" s="37">
        <f>IF('2017 Hourly Load - RC2016'!G101="",0,$P$19+$Q$19*(WLEF!G100))</f>
        <v>130.44627909657612</v>
      </c>
      <c r="H120" s="37">
        <f>IF('2017 Hourly Load - RC2016'!H101="",0,$P$19+$Q$19*(WLEF!H100))</f>
        <v>148.61711147206609</v>
      </c>
      <c r="I120" s="37">
        <f>IF('2017 Hourly Load - RC2016'!I101="",0,$P$19+$Q$19*(WLEF!I100))</f>
        <v>161.61165470065956</v>
      </c>
      <c r="J120" s="37">
        <f>IF('2017 Hourly Load - RC2016'!J101="",0,$P$19+$Q$19*(WLEF!J100))</f>
        <v>166.25273073836195</v>
      </c>
      <c r="K120" s="37">
        <f>IF('2017 Hourly Load - RC2016'!K101="",0,$P$19+$Q$19*(WLEF!K100))</f>
        <v>172.89987659440544</v>
      </c>
      <c r="L120" s="37">
        <f>IF('2017 Hourly Load - RC2016'!L101="",0,$P$19+$Q$19*(WLEF!L100))</f>
        <v>180.0188022922238</v>
      </c>
      <c r="M120" s="37">
        <f>IF('2017 Hourly Load - RC2016'!M101="",0,$P$19+$Q$19*(WLEF!M100))</f>
        <v>185.88997873884495</v>
      </c>
      <c r="N120" s="37">
        <f>IF('2017 Hourly Load - RC2016'!N101="",0,$P$19+$Q$19*(WLEF!N100))</f>
        <v>190.18831842891919</v>
      </c>
      <c r="O120" s="37">
        <f>IF('2017 Hourly Load - RC2016'!O101="",0,$P$19+$Q$19*(WLEF!O100))</f>
        <v>195.40699109222112</v>
      </c>
      <c r="P120" s="37">
        <f>IF('2017 Hourly Load - RC2016'!P101="",0,$P$19+$Q$19*(WLEF!P100))</f>
        <v>200.09970472093175</v>
      </c>
      <c r="Q120" s="37">
        <f>IF('2017 Hourly Load - RC2016'!Q101="",0,$P$19+$Q$19*(WLEF!Q100))</f>
        <v>204.07675223845069</v>
      </c>
      <c r="R120" s="37">
        <f>IF('2017 Hourly Load - RC2016'!R101="",0,$P$19+$Q$19*(WLEF!R100))</f>
        <v>205.96664637517185</v>
      </c>
      <c r="S120" s="37">
        <f>IF('2017 Hourly Load - RC2016'!S101="",0,$P$19+$Q$19*(WLEF!S100))</f>
        <v>203.92618829938561</v>
      </c>
      <c r="T120" s="37">
        <f>IF('2017 Hourly Load - RC2016'!T101="",0,$P$19+$Q$19*(WLEF!T100))</f>
        <v>201.5857028103847</v>
      </c>
      <c r="U120" s="37">
        <f>IF('2017 Hourly Load - RC2016'!U101="",0,$P$19+$Q$19*(WLEF!U100))</f>
        <v>204.47242494360123</v>
      </c>
      <c r="V120" s="37">
        <f>IF('2017 Hourly Load - RC2016'!V101="",0,$P$19+$Q$19*(WLEF!V100))</f>
        <v>209.82854458527908</v>
      </c>
      <c r="W120" s="37">
        <f>IF('2017 Hourly Load - RC2016'!W101="",0,$P$19+$Q$19*(WLEF!W100))</f>
        <v>193.76181492942399</v>
      </c>
      <c r="X120" s="37">
        <f>IF('2017 Hourly Load - RC2016'!X101="",0,$P$19+$Q$19*(WLEF!X100))</f>
        <v>174.31854148499926</v>
      </c>
      <c r="Y120" s="37">
        <f>IF('2017 Hourly Load - RC2016'!Y101="",0,$P$19+$Q$19*(WLEF!Y100))</f>
        <v>153.02552598248957</v>
      </c>
      <c r="Z120" s="25">
        <f t="shared" si="1"/>
        <v>4103.0312641489345</v>
      </c>
    </row>
    <row r="121" spans="1:26" x14ac:dyDescent="0.25">
      <c r="A121" s="36">
        <f>IF('2017 Hourly Load - RC2016'!A102="","",'2017 Hourly Load - RC2016'!A102)</f>
        <v>42826</v>
      </c>
      <c r="B121" s="37">
        <f>IF('2017 Hourly Load - RC2016'!B102="",0,$P$19+$Q$19*(WLEF!B101))</f>
        <v>137.10930578723838</v>
      </c>
      <c r="C121" s="37">
        <f>IF('2017 Hourly Load - RC2016'!C102="",0,$P$19+$Q$19*(WLEF!C101))</f>
        <v>128.61487884679551</v>
      </c>
      <c r="D121" s="37">
        <f>IF('2017 Hourly Load - RC2016'!D102="",0,$P$19+$Q$19*(WLEF!D101))</f>
        <v>124.55681967838863</v>
      </c>
      <c r="E121" s="37">
        <f>IF('2017 Hourly Load - RC2016'!E102="",0,$P$19+$Q$19*(WLEF!E101))</f>
        <v>122.95056510738485</v>
      </c>
      <c r="F121" s="37">
        <f>IF('2017 Hourly Load - RC2016'!F102="",0,$P$19+$Q$19*(WLEF!F101))</f>
        <v>124.04739812546806</v>
      </c>
      <c r="G121" s="37">
        <f>IF('2017 Hourly Load - RC2016'!G102="",0,$P$19+$Q$19*(WLEF!G101))</f>
        <v>131.57887540846417</v>
      </c>
      <c r="H121" s="37">
        <f>IF('2017 Hourly Load - RC2016'!H102="",0,$P$19+$Q$19*(WLEF!H101))</f>
        <v>151.69668517866143</v>
      </c>
      <c r="I121" s="37">
        <f>IF('2017 Hourly Load - RC2016'!I102="",0,$P$19+$Q$19*(WLEF!I101))</f>
        <v>165.5816614218578</v>
      </c>
      <c r="J121" s="37">
        <f>IF('2017 Hourly Load - RC2016'!J102="",0,$P$19+$Q$19*(WLEF!J101))</f>
        <v>170.84869352556495</v>
      </c>
      <c r="K121" s="37">
        <f>IF('2017 Hourly Load - RC2016'!K102="",0,$P$19+$Q$19*(WLEF!K101))</f>
        <v>178.25567227083428</v>
      </c>
      <c r="L121" s="37">
        <f>IF('2017 Hourly Load - RC2016'!L102="",0,$P$19+$Q$19*(WLEF!L101))</f>
        <v>185.71638857019491</v>
      </c>
      <c r="M121" s="37">
        <f>IF('2017 Hourly Load - RC2016'!M102="",0,$P$19+$Q$19*(WLEF!M101))</f>
        <v>192.36123906707473</v>
      </c>
      <c r="N121" s="37">
        <f>IF('2017 Hourly Load - RC2016'!N102="",0,$P$19+$Q$19*(WLEF!N101))</f>
        <v>197.83311962768832</v>
      </c>
      <c r="O121" s="37">
        <f>IF('2017 Hourly Load - RC2016'!O102="",0,$P$19+$Q$19*(WLEF!O101))</f>
        <v>205.09549074564637</v>
      </c>
      <c r="P121" s="37">
        <f>IF('2017 Hourly Load - RC2016'!P102="",0,$P$19+$Q$19*(WLEF!P101))</f>
        <v>214.1215947799642</v>
      </c>
      <c r="Q121" s="37">
        <f>IF('2017 Hourly Load - RC2016'!Q102="",0,$P$19+$Q$19*(WLEF!Q101))</f>
        <v>224.62485323353945</v>
      </c>
      <c r="R121" s="37">
        <f>IF('2017 Hourly Load - RC2016'!R102="",0,$P$19+$Q$19*(WLEF!R101))</f>
        <v>234.51823766284531</v>
      </c>
      <c r="S121" s="37">
        <f>IF('2017 Hourly Load - RC2016'!S102="",0,$P$19+$Q$19*(WLEF!S101))</f>
        <v>238.13811567242533</v>
      </c>
      <c r="T121" s="37">
        <f>IF('2017 Hourly Load - RC2016'!T102="",0,$P$19+$Q$19*(WLEF!T101))</f>
        <v>232.65101600890125</v>
      </c>
      <c r="U121" s="37">
        <f>IF('2017 Hourly Load - RC2016'!U102="",0,$P$19+$Q$19*(WLEF!U101))</f>
        <v>223.1229125672117</v>
      </c>
      <c r="V121" s="37">
        <f>IF('2017 Hourly Load - RC2016'!V102="",0,$P$19+$Q$19*(WLEF!V101))</f>
        <v>225.33800171344598</v>
      </c>
      <c r="W121" s="37">
        <f>IF('2017 Hourly Load - RC2016'!W102="",0,$P$19+$Q$19*(WLEF!W101))</f>
        <v>207.14567649545791</v>
      </c>
      <c r="X121" s="37">
        <f>IF('2017 Hourly Load - RC2016'!X102="",0,$P$19+$Q$19*(WLEF!X101))</f>
        <v>182.46285424141362</v>
      </c>
      <c r="Y121" s="37">
        <f>IF('2017 Hourly Load - RC2016'!Y102="",0,$P$19+$Q$19*(WLEF!Y101))</f>
        <v>158.55594401281263</v>
      </c>
      <c r="Z121" s="25">
        <f t="shared" si="1"/>
        <v>4356.92599974928</v>
      </c>
    </row>
    <row r="122" spans="1:26" x14ac:dyDescent="0.25">
      <c r="A122" s="36">
        <f>IF('2017 Hourly Load - RC2016'!A103="","",'2017 Hourly Load - RC2016'!A103)</f>
        <v>42827</v>
      </c>
      <c r="B122" s="37">
        <f>IF('2017 Hourly Load - RC2016'!B103="",0,$P$19+$Q$19*(WLEF!B102))</f>
        <v>140.87616959055433</v>
      </c>
      <c r="C122" s="37">
        <f>IF('2017 Hourly Load - RC2016'!C103="",0,$P$19+$Q$19*(WLEF!C102))</f>
        <v>131.11232840447894</v>
      </c>
      <c r="D122" s="37">
        <f>IF('2017 Hourly Load - RC2016'!D103="",0,$P$19+$Q$19*(WLEF!D102))</f>
        <v>126.17140436929398</v>
      </c>
      <c r="E122" s="37">
        <f>IF('2017 Hourly Load - RC2016'!E103="",0,$P$19+$Q$19*(WLEF!E102))</f>
        <v>123.72782093487012</v>
      </c>
      <c r="F122" s="37">
        <f>IF('2017 Hourly Load - RC2016'!F103="",0,$P$19+$Q$19*(WLEF!F102))</f>
        <v>124.35711471459547</v>
      </c>
      <c r="G122" s="37">
        <f>IF('2017 Hourly Load - RC2016'!G103="",0,$P$19+$Q$19*(WLEF!G102))</f>
        <v>131.93926132475016</v>
      </c>
      <c r="H122" s="37">
        <f>IF('2017 Hourly Load - RC2016'!H103="",0,$P$19+$Q$19*(WLEF!H102))</f>
        <v>150.32407710551439</v>
      </c>
      <c r="I122" s="37">
        <f>IF('2017 Hourly Load - RC2016'!I103="",0,$P$19+$Q$19*(WLEF!I102))</f>
        <v>161.83982139170274</v>
      </c>
      <c r="J122" s="37">
        <f>IF('2017 Hourly Load - RC2016'!J103="",0,$P$19+$Q$19*(WLEF!J102))</f>
        <v>167.46112474921495</v>
      </c>
      <c r="K122" s="37">
        <f>IF('2017 Hourly Load - RC2016'!K103="",0,$P$19+$Q$19*(WLEF!K102))</f>
        <v>178.45636220520527</v>
      </c>
      <c r="L122" s="37">
        <f>IF('2017 Hourly Load - RC2016'!L103="",0,$P$19+$Q$19*(WLEF!L102))</f>
        <v>188.19498422203907</v>
      </c>
      <c r="M122" s="37">
        <f>IF('2017 Hourly Load - RC2016'!M103="",0,$P$19+$Q$19*(WLEF!M102))</f>
        <v>197.39342178850268</v>
      </c>
      <c r="N122" s="37">
        <f>IF('2017 Hourly Load - RC2016'!N103="",0,$P$19+$Q$19*(WLEF!N102))</f>
        <v>203.86975079275911</v>
      </c>
      <c r="O122" s="37">
        <f>IF('2017 Hourly Load - RC2016'!O103="",0,$P$19+$Q$19*(WLEF!O102))</f>
        <v>212.0730629962336</v>
      </c>
      <c r="P122" s="37">
        <f>IF('2017 Hourly Load - RC2016'!P103="",0,$P$19+$Q$19*(WLEF!P102))</f>
        <v>225.0117701604118</v>
      </c>
      <c r="Q122" s="37">
        <f>IF('2017 Hourly Load - RC2016'!Q103="",0,$P$19+$Q$19*(WLEF!Q102))</f>
        <v>237.09649839067959</v>
      </c>
      <c r="R122" s="37">
        <f>IF('2017 Hourly Load - RC2016'!R103="",0,$P$19+$Q$19*(WLEF!R102))</f>
        <v>246.48732991144828</v>
      </c>
      <c r="S122" s="37">
        <f>IF('2017 Hourly Load - RC2016'!S103="",0,$P$19+$Q$19*(WLEF!S102))</f>
        <v>250.4890561718741</v>
      </c>
      <c r="T122" s="37">
        <f>IF('2017 Hourly Load - RC2016'!T103="",0,$P$19+$Q$19*(WLEF!T102))</f>
        <v>242.98745415060034</v>
      </c>
      <c r="U122" s="37">
        <f>IF('2017 Hourly Load - RC2016'!U103="",0,$P$19+$Q$19*(WLEF!U102))</f>
        <v>233.02772803042853</v>
      </c>
      <c r="V122" s="37">
        <f>IF('2017 Hourly Load - RC2016'!V103="",0,$P$19+$Q$19*(WLEF!V102))</f>
        <v>235.04480830896051</v>
      </c>
      <c r="W122" s="37">
        <f>IF('2017 Hourly Load - RC2016'!W103="",0,$P$19+$Q$19*(WLEF!W102))</f>
        <v>216.14666886469746</v>
      </c>
      <c r="X122" s="37">
        <f>IF('2017 Hourly Load - RC2016'!X103="",0,$P$19+$Q$19*(WLEF!X102))</f>
        <v>190.25921887741526</v>
      </c>
      <c r="Y122" s="37">
        <f>IF('2017 Hourly Load - RC2016'!Y103="",0,$P$19+$Q$19*(WLEF!Y102))</f>
        <v>165.17720170411144</v>
      </c>
      <c r="Z122" s="25">
        <f t="shared" si="1"/>
        <v>4479.5244391603419</v>
      </c>
    </row>
    <row r="123" spans="1:26" x14ac:dyDescent="0.25">
      <c r="A123" s="36">
        <f>IF('2017 Hourly Load - RC2016'!A104="","",'2017 Hourly Load - RC2016'!A104)</f>
        <v>42828</v>
      </c>
      <c r="B123" s="37">
        <f>IF('2017 Hourly Load - RC2016'!B104="",0,$P$19+$Q$19*(WLEF!B103))</f>
        <v>145.93366591055658</v>
      </c>
      <c r="C123" s="37">
        <f>IF('2017 Hourly Load - RC2016'!C104="",0,$P$19+$Q$19*(WLEF!C103))</f>
        <v>135.05533124204786</v>
      </c>
      <c r="D123" s="37">
        <f>IF('2017 Hourly Load - RC2016'!D104="",0,$P$19+$Q$19*(WLEF!D103))</f>
        <v>129.33850970900926</v>
      </c>
      <c r="E123" s="37">
        <f>IF('2017 Hourly Load - RC2016'!E104="",0,$P$19+$Q$19*(WLEF!E103))</f>
        <v>127.06998009789203</v>
      </c>
      <c r="F123" s="37">
        <f>IF('2017 Hourly Load - RC2016'!F104="",0,$P$19+$Q$19*(WLEF!F103))</f>
        <v>127.56288886604432</v>
      </c>
      <c r="G123" s="37">
        <f>IF('2017 Hourly Load - RC2016'!G104="",0,$P$19+$Q$19*(WLEF!G103))</f>
        <v>135.47794463581275</v>
      </c>
      <c r="H123" s="37">
        <f>IF('2017 Hourly Load - RC2016'!H104="",0,$P$19+$Q$19*(WLEF!H103))</f>
        <v>152.73869325256859</v>
      </c>
      <c r="I123" s="37">
        <f>IF('2017 Hourly Load - RC2016'!I104="",0,$P$19+$Q$19*(WLEF!I103))</f>
        <v>164.1394661943184</v>
      </c>
      <c r="J123" s="37">
        <f>IF('2017 Hourly Load - RC2016'!J104="",0,$P$19+$Q$19*(WLEF!J103))</f>
        <v>172.23512242111934</v>
      </c>
      <c r="K123" s="37">
        <f>IF('2017 Hourly Load - RC2016'!K104="",0,$P$19+$Q$19*(WLEF!K103))</f>
        <v>185.10996702760428</v>
      </c>
      <c r="L123" s="37">
        <f>IF('2017 Hourly Load - RC2016'!L104="",0,$P$19+$Q$19*(WLEF!L103))</f>
        <v>197.99822205208912</v>
      </c>
      <c r="M123" s="37">
        <f>IF('2017 Hourly Load - RC2016'!M104="",0,$P$19+$Q$19*(WLEF!M103))</f>
        <v>209.21280722582958</v>
      </c>
      <c r="N123" s="37">
        <f>IF('2017 Hourly Load - RC2016'!N104="",0,$P$19+$Q$19*(WLEF!N103))</f>
        <v>219.68264350667101</v>
      </c>
      <c r="O123" s="37">
        <f>IF('2017 Hourly Load - RC2016'!O104="",0,$P$19+$Q$19*(WLEF!O103))</f>
        <v>230.04794433709429</v>
      </c>
      <c r="P123" s="37">
        <f>IF('2017 Hourly Load - RC2016'!P104="",0,$P$19+$Q$19*(WLEF!P103))</f>
        <v>244.83052223400307</v>
      </c>
      <c r="Q123" s="37">
        <f>IF('2017 Hourly Load - RC2016'!Q104="",0,$P$19+$Q$19*(WLEF!Q103))</f>
        <v>254.91964341599095</v>
      </c>
      <c r="R123" s="37">
        <f>IF('2017 Hourly Load - RC2016'!R104="",0,$P$19+$Q$19*(WLEF!R103))</f>
        <v>262.18771733926366</v>
      </c>
      <c r="S123" s="37">
        <f>IF('2017 Hourly Load - RC2016'!S104="",0,$P$19+$Q$19*(WLEF!S103))</f>
        <v>259.27160008116249</v>
      </c>
      <c r="T123" s="37">
        <f>IF('2017 Hourly Load - RC2016'!T104="",0,$P$19+$Q$19*(WLEF!T103))</f>
        <v>251.2419659382553</v>
      </c>
      <c r="U123" s="37">
        <f>IF('2017 Hourly Load - RC2016'!U104="",0,$P$19+$Q$19*(WLEF!U103))</f>
        <v>239.82480296986978</v>
      </c>
      <c r="V123" s="37">
        <f>IF('2017 Hourly Load - RC2016'!V104="",0,$P$19+$Q$19*(WLEF!V103))</f>
        <v>245.74508920690124</v>
      </c>
      <c r="W123" s="37">
        <f>IF('2017 Hourly Load - RC2016'!W104="",0,$P$19+$Q$19*(WLEF!W103))</f>
        <v>225.50125695482359</v>
      </c>
      <c r="X123" s="37">
        <f>IF('2017 Hourly Load - RC2016'!X104="",0,$P$19+$Q$19*(WLEF!X103))</f>
        <v>198.21854166558637</v>
      </c>
      <c r="Y123" s="37">
        <f>IF('2017 Hourly Load - RC2016'!Y104="",0,$P$19+$Q$19*(WLEF!Y103))</f>
        <v>171.71798671809808</v>
      </c>
      <c r="Z123" s="25">
        <f t="shared" si="1"/>
        <v>4685.0623130026124</v>
      </c>
    </row>
    <row r="124" spans="1:26" x14ac:dyDescent="0.25">
      <c r="A124" s="36">
        <f>IF('2017 Hourly Load - RC2016'!A105="","",'2017 Hourly Load - RC2016'!A105)</f>
        <v>42829</v>
      </c>
      <c r="B124" s="37">
        <f>IF('2017 Hourly Load - RC2016'!B105="",0,$P$19+$Q$19*(WLEF!B104))</f>
        <v>151.24235515118693</v>
      </c>
      <c r="C124" s="37">
        <f>IF('2017 Hourly Load - RC2016'!C105="",0,$P$19+$Q$19*(WLEF!C104))</f>
        <v>139.83529684777781</v>
      </c>
      <c r="D124" s="37">
        <f>IF('2017 Hourly Load - RC2016'!D105="",0,$P$19+$Q$19*(WLEF!D104))</f>
        <v>133.28405778028375</v>
      </c>
      <c r="E124" s="37">
        <f>IF('2017 Hourly Load - RC2016'!E105="",0,$P$19+$Q$19*(WLEF!E104))</f>
        <v>130.20950844056657</v>
      </c>
      <c r="F124" s="37">
        <f>IF('2017 Hourly Load - RC2016'!F105="",0,$P$19+$Q$19*(WLEF!F104))</f>
        <v>129.86722317459689</v>
      </c>
      <c r="G124" s="37">
        <f>IF('2017 Hourly Load - RC2016'!G105="",0,$P$19+$Q$19*(WLEF!G104))</f>
        <v>136.8441155339888</v>
      </c>
      <c r="H124" s="37">
        <f>IF('2017 Hourly Load - RC2016'!H105="",0,$P$19+$Q$19*(WLEF!H104))</f>
        <v>155.69165247800561</v>
      </c>
      <c r="I124" s="37">
        <f>IF('2017 Hourly Load - RC2016'!I105="",0,$P$19+$Q$19*(WLEF!I104))</f>
        <v>166.73819121130401</v>
      </c>
      <c r="J124" s="37">
        <f>IF('2017 Hourly Load - RC2016'!J105="",0,$P$19+$Q$19*(WLEF!J104))</f>
        <v>175.7646991126139</v>
      </c>
      <c r="K124" s="37">
        <f>IF('2017 Hourly Load - RC2016'!K105="",0,$P$19+$Q$19*(WLEF!K104))</f>
        <v>190.93393243978153</v>
      </c>
      <c r="L124" s="37">
        <f>IF('2017 Hourly Load - RC2016'!L105="",0,$P$19+$Q$19*(WLEF!L104))</f>
        <v>206.49842007751784</v>
      </c>
      <c r="M124" s="37">
        <f>IF('2017 Hourly Load - RC2016'!M105="",0,$P$19+$Q$19*(WLEF!M104))</f>
        <v>220.00273860583968</v>
      </c>
      <c r="N124" s="37">
        <f>IF('2017 Hourly Load - RC2016'!N105="",0,$P$19+$Q$19*(WLEF!N104))</f>
        <v>230.81608846035522</v>
      </c>
      <c r="O124" s="37">
        <f>IF('2017 Hourly Load - RC2016'!O105="",0,$P$19+$Q$19*(WLEF!O104))</f>
        <v>242.29631278986523</v>
      </c>
      <c r="P124" s="37">
        <f>IF('2017 Hourly Load - RC2016'!P105="",0,$P$19+$Q$19*(WLEF!P104))</f>
        <v>253.71168595920676</v>
      </c>
      <c r="Q124" s="37">
        <f>IF('2017 Hourly Load - RC2016'!Q105="",0,$P$19+$Q$19*(WLEF!Q104))</f>
        <v>263.95341002746619</v>
      </c>
      <c r="R124" s="37">
        <f>IF('2017 Hourly Load - RC2016'!R105="",0,$P$19+$Q$19*(WLEF!R104))</f>
        <v>272.4169222571478</v>
      </c>
      <c r="S124" s="37">
        <f>IF('2017 Hourly Load - RC2016'!S105="",0,$P$19+$Q$19*(WLEF!S104))</f>
        <v>271.61822443372819</v>
      </c>
      <c r="T124" s="37">
        <f>IF('2017 Hourly Load - RC2016'!T105="",0,$P$19+$Q$19*(WLEF!T104))</f>
        <v>261.31951081043576</v>
      </c>
      <c r="U124" s="37">
        <f>IF('2017 Hourly Load - RC2016'!U105="",0,$P$19+$Q$19*(WLEF!U104))</f>
        <v>244.07034068262578</v>
      </c>
      <c r="V124" s="37">
        <f>IF('2017 Hourly Load - RC2016'!V105="",0,$P$19+$Q$19*(WLEF!V104))</f>
        <v>240.51059817761603</v>
      </c>
      <c r="W124" s="37">
        <f>IF('2017 Hourly Load - RC2016'!W105="",0,$P$19+$Q$19*(WLEF!W104))</f>
        <v>223.1229125672117</v>
      </c>
      <c r="X124" s="37">
        <f>IF('2017 Hourly Load - RC2016'!X105="",0,$P$19+$Q$19*(WLEF!X104))</f>
        <v>201.75345942541338</v>
      </c>
      <c r="Y124" s="37">
        <f>IF('2017 Hourly Load - RC2016'!Y105="",0,$P$19+$Q$19*(WLEF!Y104))</f>
        <v>178.89190805927078</v>
      </c>
      <c r="Z124" s="25">
        <f t="shared" si="1"/>
        <v>4821.3935645038055</v>
      </c>
    </row>
    <row r="125" spans="1:26" x14ac:dyDescent="0.25">
      <c r="A125" s="36">
        <f>IF('2017 Hourly Load - RC2016'!A106="","",'2017 Hourly Load - RC2016'!A106)</f>
        <v>42830</v>
      </c>
      <c r="B125" s="37">
        <f>IF('2017 Hourly Load - RC2016'!B106="",0,$P$19+$Q$19*(WLEF!B105))</f>
        <v>159.04861017021784</v>
      </c>
      <c r="C125" s="37">
        <f>IF('2017 Hourly Load - RC2016'!C106="",0,$P$19+$Q$19*(WLEF!C105))</f>
        <v>146.21999816501435</v>
      </c>
      <c r="D125" s="37">
        <f>IF('2017 Hourly Load - RC2016'!D106="",0,$P$19+$Q$19*(WLEF!D105))</f>
        <v>138.49606227993925</v>
      </c>
      <c r="E125" s="37">
        <f>IF('2017 Hourly Load - RC2016'!E106="",0,$P$19+$Q$19*(WLEF!E105))</f>
        <v>133.9447551241619</v>
      </c>
      <c r="F125" s="37">
        <f>IF('2017 Hourly Load - RC2016'!F106="",0,$P$19+$Q$19*(WLEF!F105))</f>
        <v>132.15612046639433</v>
      </c>
      <c r="G125" s="37">
        <f>IF('2017 Hourly Load - RC2016'!G106="",0,$P$19+$Q$19*(WLEF!G105))</f>
        <v>132.78524645245929</v>
      </c>
      <c r="H125" s="37">
        <f>IF('2017 Hourly Load - RC2016'!H106="",0,$P$19+$Q$19*(WLEF!H105))</f>
        <v>138.09990725881261</v>
      </c>
      <c r="I125" s="37">
        <f>IF('2017 Hourly Load - RC2016'!I106="",0,$P$19+$Q$19*(WLEF!I105))</f>
        <v>145.15970784592034</v>
      </c>
      <c r="J125" s="37">
        <f>IF('2017 Hourly Load - RC2016'!J106="",0,$P$19+$Q$19*(WLEF!J105))</f>
        <v>163.58457038029582</v>
      </c>
      <c r="K125" s="37">
        <f>IF('2017 Hourly Load - RC2016'!K106="",0,$P$19+$Q$19*(WLEF!K105))</f>
        <v>187.4063431225502</v>
      </c>
      <c r="L125" s="37">
        <f>IF('2017 Hourly Load - RC2016'!L106="",0,$P$19+$Q$19*(WLEF!L105))</f>
        <v>207.66087058612334</v>
      </c>
      <c r="M125" s="37">
        <f>IF('2017 Hourly Load - RC2016'!M106="",0,$P$19+$Q$19*(WLEF!M105))</f>
        <v>225.07291024780591</v>
      </c>
      <c r="N125" s="37">
        <f>IF('2017 Hourly Load - RC2016'!N106="",0,$P$19+$Q$19*(WLEF!N105))</f>
        <v>240.03895416880437</v>
      </c>
      <c r="O125" s="37">
        <f>IF('2017 Hourly Load - RC2016'!O106="",0,$P$19+$Q$19*(WLEF!O105))</f>
        <v>255.9519855581288</v>
      </c>
      <c r="P125" s="37">
        <f>IF('2017 Hourly Load - RC2016'!P106="",0,$P$19+$Q$19*(WLEF!P105))</f>
        <v>267.30179789454775</v>
      </c>
      <c r="Q125" s="37">
        <f>IF('2017 Hourly Load - RC2016'!Q106="",0,$P$19+$Q$19*(WLEF!Q105))</f>
        <v>275.88944256669703</v>
      </c>
      <c r="R125" s="37">
        <f>IF('2017 Hourly Load - RC2016'!R106="",0,$P$19+$Q$19*(WLEF!R105))</f>
        <v>279.17792809702206</v>
      </c>
      <c r="S125" s="37">
        <f>IF('2017 Hourly Load - RC2016'!S106="",0,$P$19+$Q$19*(WLEF!S105))</f>
        <v>277.03012566136016</v>
      </c>
      <c r="T125" s="37">
        <f>IF('2017 Hourly Load - RC2016'!T106="",0,$P$19+$Q$19*(WLEF!T105))</f>
        <v>262.85170736133449</v>
      </c>
      <c r="U125" s="37">
        <f>IF('2017 Hourly Load - RC2016'!U106="",0,$P$19+$Q$19*(WLEF!U105))</f>
        <v>244.89576345995357</v>
      </c>
      <c r="V125" s="37">
        <f>IF('2017 Hourly Load - RC2016'!V106="",0,$P$19+$Q$19*(WLEF!V105))</f>
        <v>242.96583346531338</v>
      </c>
      <c r="W125" s="37">
        <f>IF('2017 Hourly Load - RC2016'!W106="",0,$P$19+$Q$19*(WLEF!W105))</f>
        <v>224.66555663420257</v>
      </c>
      <c r="X125" s="37">
        <f>IF('2017 Hourly Load - RC2016'!X106="",0,$P$19+$Q$19*(WLEF!X105))</f>
        <v>204.0955792682492</v>
      </c>
      <c r="Y125" s="37">
        <f>IF('2017 Hourly Load - RC2016'!Y106="",0,$P$19+$Q$19*(WLEF!Y105))</f>
        <v>182.27509313544584</v>
      </c>
      <c r="Z125" s="25">
        <f t="shared" si="1"/>
        <v>4866.7748693707545</v>
      </c>
    </row>
    <row r="126" spans="1:26" x14ac:dyDescent="0.25">
      <c r="A126" s="36">
        <f>IF('2017 Hourly Load - RC2016'!A107="","",'2017 Hourly Load - RC2016'!A107)</f>
        <v>42831</v>
      </c>
      <c r="B126" s="37">
        <f>IF('2017 Hourly Load - RC2016'!B107="",0,$P$19+$Q$19*(WLEF!B106))</f>
        <v>161.88549395440344</v>
      </c>
      <c r="C126" s="37">
        <f>IF('2017 Hourly Load - RC2016'!C107="",0,$P$19+$Q$19*(WLEF!C106))</f>
        <v>148.33934395808265</v>
      </c>
      <c r="D126" s="37">
        <f>IF('2017 Hourly Load - RC2016'!D107="",0,$P$19+$Q$19*(WLEF!D106))</f>
        <v>139.34413938055704</v>
      </c>
      <c r="E126" s="37">
        <f>IF('2017 Hourly Load - RC2016'!E107="",0,$P$19+$Q$19*(WLEF!E106))</f>
        <v>134.26437952942618</v>
      </c>
      <c r="F126" s="37">
        <f>IF('2017 Hourly Load - RC2016'!F107="",0,$P$19+$Q$19*(WLEF!F106))</f>
        <v>132.2164426504915</v>
      </c>
      <c r="G126" s="37">
        <f>IF('2017 Hourly Load - RC2016'!G107="",0,$P$19+$Q$19*(WLEF!G106))</f>
        <v>132.51859835558895</v>
      </c>
      <c r="H126" s="37">
        <f>IF('2017 Hourly Load - RC2016'!H107="",0,$P$19+$Q$19*(WLEF!H106))</f>
        <v>136.0649108303528</v>
      </c>
      <c r="I126" s="37">
        <f>IF('2017 Hourly Load - RC2016'!I107="",0,$P$19+$Q$19*(WLEF!I106))</f>
        <v>141.24267162208022</v>
      </c>
      <c r="J126" s="37">
        <f>IF('2017 Hourly Load - RC2016'!J107="",0,$P$19+$Q$19*(WLEF!J106))</f>
        <v>160.05373850505606</v>
      </c>
      <c r="K126" s="37">
        <f>IF('2017 Hourly Load - RC2016'!K107="",0,$P$19+$Q$19*(WLEF!K106))</f>
        <v>185.16187628453889</v>
      </c>
      <c r="L126" s="37">
        <f>IF('2017 Hourly Load - RC2016'!L107="",0,$P$19+$Q$19*(WLEF!L106))</f>
        <v>207.54629148660516</v>
      </c>
      <c r="M126" s="37">
        <f>IF('2017 Hourly Load - RC2016'!M107="",0,$P$19+$Q$19*(WLEF!M106))</f>
        <v>224.93027038251182</v>
      </c>
      <c r="N126" s="37">
        <f>IF('2017 Hourly Load - RC2016'!N107="",0,$P$19+$Q$19*(WLEF!N106))</f>
        <v>241.62818821578185</v>
      </c>
      <c r="O126" s="37">
        <f>IF('2017 Hourly Load - RC2016'!O107="",0,$P$19+$Q$19*(WLEF!O106))</f>
        <v>256.94231972205358</v>
      </c>
      <c r="P126" s="37">
        <f>IF('2017 Hourly Load - RC2016'!P107="",0,$P$19+$Q$19*(WLEF!P106))</f>
        <v>271.59475874455654</v>
      </c>
      <c r="Q126" s="37">
        <f>IF('2017 Hourly Load - RC2016'!Q107="",0,$P$19+$Q$19*(WLEF!Q106))</f>
        <v>281.24126712649684</v>
      </c>
      <c r="R126" s="37">
        <f>IF('2017 Hourly Load - RC2016'!R107="",0,$P$19+$Q$19*(WLEF!R106))</f>
        <v>286.00824942536235</v>
      </c>
      <c r="S126" s="37">
        <f>IF('2017 Hourly Load - RC2016'!S107="",0,$P$19+$Q$19*(WLEF!S106))</f>
        <v>285.66761812547367</v>
      </c>
      <c r="T126" s="37">
        <f>IF('2017 Hourly Load - RC2016'!T107="",0,$P$19+$Q$19*(WLEF!T106))</f>
        <v>274.20831933608611</v>
      </c>
      <c r="U126" s="37">
        <f>IF('2017 Hourly Load - RC2016'!U107="",0,$P$19+$Q$19*(WLEF!U106))</f>
        <v>259.2035390500622</v>
      </c>
      <c r="V126" s="37">
        <f>IF('2017 Hourly Load - RC2016'!V107="",0,$P$19+$Q$19*(WLEF!V106))</f>
        <v>259.72567442305927</v>
      </c>
      <c r="W126" s="37">
        <f>IF('2017 Hourly Load - RC2016'!W107="",0,$P$19+$Q$19*(WLEF!W106))</f>
        <v>237.43623479104633</v>
      </c>
      <c r="X126" s="37">
        <f>IF('2017 Hourly Load - RC2016'!X107="",0,$P$19+$Q$19*(WLEF!X106))</f>
        <v>211.68468241470458</v>
      </c>
      <c r="Y126" s="37">
        <f>IF('2017 Hourly Load - RC2016'!Y107="",0,$P$19+$Q$19*(WLEF!Y106))</f>
        <v>182.73627510057574</v>
      </c>
      <c r="Z126" s="25">
        <f t="shared" si="1"/>
        <v>4951.6452834149541</v>
      </c>
    </row>
    <row r="127" spans="1:26" x14ac:dyDescent="0.25">
      <c r="A127" s="36">
        <f>IF('2017 Hourly Load - RC2016'!A108="","",'2017 Hourly Load - RC2016'!A108)</f>
        <v>42832</v>
      </c>
      <c r="B127" s="37">
        <f>IF('2017 Hourly Load - RC2016'!B108="",0,$P$19+$Q$19*(WLEF!B107))</f>
        <v>162.78637811699582</v>
      </c>
      <c r="C127" s="37">
        <f>IF('2017 Hourly Load - RC2016'!C108="",0,$P$19+$Q$19*(WLEF!C107))</f>
        <v>150.2114824747415</v>
      </c>
      <c r="D127" s="37">
        <f>IF('2017 Hourly Load - RC2016'!D108="",0,$P$19+$Q$19*(WLEF!D107))</f>
        <v>143.74635133658228</v>
      </c>
      <c r="E127" s="37">
        <f>IF('2017 Hourly Load - RC2016'!E108="",0,$P$19+$Q$19*(WLEF!E107))</f>
        <v>140.7194459534804</v>
      </c>
      <c r="F127" s="37">
        <f>IF('2017 Hourly Load - RC2016'!F108="",0,$P$19+$Q$19*(WLEF!F107))</f>
        <v>141.54457890539476</v>
      </c>
      <c r="G127" s="37">
        <f>IF('2017 Hourly Load - RC2016'!G108="",0,$P$19+$Q$19*(WLEF!G107))</f>
        <v>150.1552200255702</v>
      </c>
      <c r="H127" s="37">
        <f>IF('2017 Hourly Load - RC2016'!H108="",0,$P$19+$Q$19*(WLEF!H107))</f>
        <v>169.87180973051159</v>
      </c>
      <c r="I127" s="37">
        <f>IF('2017 Hourly Load - RC2016'!I108="",0,$P$19+$Q$19*(WLEF!I107))</f>
        <v>182.15570031909931</v>
      </c>
      <c r="J127" s="37">
        <f>IF('2017 Hourly Load - RC2016'!J108="",0,$P$19+$Q$19*(WLEF!J107))</f>
        <v>193.72579231814399</v>
      </c>
      <c r="K127" s="37">
        <f>IF('2017 Hourly Load - RC2016'!K108="",0,$P$19+$Q$19*(WLEF!K107))</f>
        <v>216.69983880107043</v>
      </c>
      <c r="L127" s="37">
        <f>IF('2017 Hourly Load - RC2016'!L108="",0,$P$19+$Q$19*(WLEF!L107))</f>
        <v>241.43447806185509</v>
      </c>
      <c r="M127" s="37">
        <f>IF('2017 Hourly Load - RC2016'!M108="",0,$P$19+$Q$19*(WLEF!M107))</f>
        <v>264.50551654427727</v>
      </c>
      <c r="N127" s="37">
        <f>IF('2017 Hourly Load - RC2016'!N108="",0,$P$19+$Q$19*(WLEF!N107))</f>
        <v>284.64743267034942</v>
      </c>
      <c r="O127" s="37">
        <f>IF('2017 Hourly Load - RC2016'!O108="",0,$P$19+$Q$19*(WLEF!O107))</f>
        <v>303.35214597506325</v>
      </c>
      <c r="P127" s="37">
        <f>IF('2017 Hourly Load - RC2016'!P108="",0,$P$19+$Q$19*(WLEF!P107))</f>
        <v>318.6168771391317</v>
      </c>
      <c r="Q127" s="37">
        <f>IF('2017 Hourly Load - RC2016'!Q108="",0,$P$19+$Q$19*(WLEF!Q107))</f>
        <v>330.45327147841328</v>
      </c>
      <c r="R127" s="37">
        <f>IF('2017 Hourly Load - RC2016'!R108="",0,$P$19+$Q$19*(WLEF!R107))</f>
        <v>337.8409975355076</v>
      </c>
      <c r="S127" s="37">
        <f>IF('2017 Hourly Load - RC2016'!S108="",0,$P$19+$Q$19*(WLEF!S107))</f>
        <v>334.87833460656822</v>
      </c>
      <c r="T127" s="37">
        <f>IF('2017 Hourly Load - RC2016'!T108="",0,$P$19+$Q$19*(WLEF!T107))</f>
        <v>320.48180633943008</v>
      </c>
      <c r="U127" s="37">
        <f>IF('2017 Hourly Load - RC2016'!U108="",0,$P$19+$Q$19*(WLEF!U107))</f>
        <v>308.19581869327732</v>
      </c>
      <c r="V127" s="37">
        <f>IF('2017 Hourly Load - RC2016'!V108="",0,$P$19+$Q$19*(WLEF!V107))</f>
        <v>304.57085965921948</v>
      </c>
      <c r="W127" s="37">
        <f>IF('2017 Hourly Load - RC2016'!W108="",0,$P$19+$Q$19*(WLEF!W107))</f>
        <v>276.05558371375741</v>
      </c>
      <c r="X127" s="37">
        <f>IF('2017 Hourly Load - RC2016'!X108="",0,$P$19+$Q$19*(WLEF!X107))</f>
        <v>243.3768749075478</v>
      </c>
      <c r="Y127" s="37">
        <f>IF('2017 Hourly Load - RC2016'!Y108="",0,$P$19+$Q$19*(WLEF!Y107))</f>
        <v>212.53988675080149</v>
      </c>
      <c r="Z127" s="25">
        <f t="shared" si="1"/>
        <v>5732.566482056789</v>
      </c>
    </row>
    <row r="128" spans="1:26" x14ac:dyDescent="0.25">
      <c r="A128" s="36">
        <f>IF('2017 Hourly Load - RC2016'!A109="","",'2017 Hourly Load - RC2016'!A109)</f>
        <v>42833</v>
      </c>
      <c r="B128" s="37">
        <f>IF('2017 Hourly Load - RC2016'!B109="",0,$P$19+$Q$19*(WLEF!B108))</f>
        <v>188.91608510451636</v>
      </c>
      <c r="C128" s="37">
        <f>IF('2017 Hourly Load - RC2016'!C109="",0,$P$19+$Q$19*(WLEF!C108))</f>
        <v>172.67261279305862</v>
      </c>
      <c r="D128" s="37">
        <f>IF('2017 Hourly Load - RC2016'!D109="",0,$P$19+$Q$19*(WLEF!D108))</f>
        <v>161.56606058694297</v>
      </c>
      <c r="E128" s="37">
        <f>IF('2017 Hourly Load - RC2016'!E109="",0,$P$19+$Q$19*(WLEF!E108))</f>
        <v>156.02837658265975</v>
      </c>
      <c r="F128" s="37">
        <f>IF('2017 Hourly Load - RC2016'!F109="",0,$P$19+$Q$19*(WLEF!F108))</f>
        <v>156.11634404346898</v>
      </c>
      <c r="G128" s="37">
        <f>IF('2017 Hourly Load - RC2016'!G109="",0,$P$19+$Q$19*(WLEF!G108))</f>
        <v>164.1394661943184</v>
      </c>
      <c r="H128" s="37">
        <f>IF('2017 Hourly Load - RC2016'!H109="",0,$P$19+$Q$19*(WLEF!H108))</f>
        <v>186.32458974251691</v>
      </c>
      <c r="I128" s="37">
        <f>IF('2017 Hourly Load - RC2016'!I109="",0,$P$19+$Q$19*(WLEF!I108))</f>
        <v>199.13879183155302</v>
      </c>
      <c r="J128" s="37">
        <f>IF('2017 Hourly Load - RC2016'!J109="",0,$P$19+$Q$19*(WLEF!J108))</f>
        <v>210.17555059150345</v>
      </c>
      <c r="K128" s="37">
        <f>IF('2017 Hourly Load - RC2016'!K109="",0,$P$19+$Q$19*(WLEF!K108))</f>
        <v>226.54419479446796</v>
      </c>
      <c r="L128" s="37">
        <f>IF('2017 Hourly Load - RC2016'!L109="",0,$P$19+$Q$19*(WLEF!L108))</f>
        <v>246.72782616782189</v>
      </c>
      <c r="M128" s="37">
        <f>IF('2017 Hourly Load - RC2016'!M109="",0,$P$19+$Q$19*(WLEF!M108))</f>
        <v>264.41344068111687</v>
      </c>
      <c r="N128" s="37">
        <f>IF('2017 Hourly Load - RC2016'!N109="",0,$P$19+$Q$19*(WLEF!N108))</f>
        <v>275.17821536052088</v>
      </c>
      <c r="O128" s="37">
        <f>IF('2017 Hourly Load - RC2016'!O109="",0,$P$19+$Q$19*(WLEF!O108))</f>
        <v>280.90464253583173</v>
      </c>
      <c r="P128" s="37">
        <f>IF('2017 Hourly Load - RC2016'!P109="",0,$P$19+$Q$19*(WLEF!P108))</f>
        <v>279.75266278746187</v>
      </c>
      <c r="Q128" s="37">
        <f>IF('2017 Hourly Load - RC2016'!Q109="",0,$P$19+$Q$19*(WLEF!Q108))</f>
        <v>273.71248906965644</v>
      </c>
      <c r="R128" s="37">
        <f>IF('2017 Hourly Load - RC2016'!R109="",0,$P$19+$Q$19*(WLEF!R108))</f>
        <v>276.95873490671363</v>
      </c>
      <c r="S128" s="37">
        <f>IF('2017 Hourly Load - RC2016'!S109="",0,$P$19+$Q$19*(WLEF!S108))</f>
        <v>264.11435465571105</v>
      </c>
      <c r="T128" s="37">
        <f>IF('2017 Hourly Load - RC2016'!T109="",0,$P$19+$Q$19*(WLEF!T108))</f>
        <v>240.66081418090914</v>
      </c>
      <c r="U128" s="37">
        <f>IF('2017 Hourly Load - RC2016'!U109="",0,$P$19+$Q$19*(WLEF!U108))</f>
        <v>229.8613991903797</v>
      </c>
      <c r="V128" s="37">
        <f>IF('2017 Hourly Load - RC2016'!V109="",0,$P$19+$Q$19*(WLEF!V108))</f>
        <v>231.29458585958116</v>
      </c>
      <c r="W128" s="37">
        <f>IF('2017 Hourly Load - RC2016'!W109="",0,$P$19+$Q$19*(WLEF!W108))</f>
        <v>211.8788000675209</v>
      </c>
      <c r="X128" s="37">
        <f>IF('2017 Hourly Load - RC2016'!X109="",0,$P$19+$Q$19*(WLEF!X108))</f>
        <v>186.96948034248351</v>
      </c>
      <c r="Y128" s="37">
        <f>IF('2017 Hourly Load - RC2016'!Y109="",0,$P$19+$Q$19*(WLEF!Y108))</f>
        <v>163.23103930718312</v>
      </c>
      <c r="Z128" s="25">
        <f t="shared" si="1"/>
        <v>5247.2805573778987</v>
      </c>
    </row>
    <row r="129" spans="1:26" x14ac:dyDescent="0.25">
      <c r="A129" s="36">
        <f>IF('2017 Hourly Load - RC2016'!A110="","",'2017 Hourly Load - RC2016'!A110)</f>
        <v>42834</v>
      </c>
      <c r="B129" s="37">
        <f>IF('2017 Hourly Load - RC2016'!B110="",0,$P$19+$Q$19*(WLEF!B109))</f>
        <v>146.93176870304319</v>
      </c>
      <c r="C129" s="37">
        <f>IF('2017 Hourly Load - RC2016'!C110="",0,$P$19+$Q$19*(WLEF!C109))</f>
        <v>137.03347176929941</v>
      </c>
      <c r="D129" s="37">
        <f>IF('2017 Hourly Load - RC2016'!D110="",0,$P$19+$Q$19*(WLEF!D109))</f>
        <v>131.66284850850093</v>
      </c>
      <c r="E129" s="37">
        <f>IF('2017 Hourly Load - RC2016'!E110="",0,$P$19+$Q$19*(WLEF!E109))</f>
        <v>129.05773207845169</v>
      </c>
      <c r="F129" s="37">
        <f>IF('2017 Hourly Load - RC2016'!F110="",0,$P$19+$Q$19*(WLEF!F109))</f>
        <v>128.88267099135027</v>
      </c>
      <c r="G129" s="37">
        <f>IF('2017 Hourly Load - RC2016'!G110="",0,$P$19+$Q$19*(WLEF!G109))</f>
        <v>135.54023530830659</v>
      </c>
      <c r="H129" s="37">
        <f>IF('2017 Hourly Load - RC2016'!H110="",0,$P$19+$Q$19*(WLEF!H109))</f>
        <v>153.16916026129473</v>
      </c>
      <c r="I129" s="37">
        <f>IF('2017 Hourly Load - RC2016'!I110="",0,$P$19+$Q$19*(WLEF!I109))</f>
        <v>162.32766947400273</v>
      </c>
      <c r="J129" s="37">
        <f>IF('2017 Hourly Load - RC2016'!J110="",0,$P$19+$Q$19*(WLEF!J109))</f>
        <v>167.20932094344229</v>
      </c>
      <c r="K129" s="37">
        <f>IF('2017 Hourly Load - RC2016'!K110="",0,$P$19+$Q$19*(WLEF!K109))</f>
        <v>177.45500450625906</v>
      </c>
      <c r="L129" s="37">
        <f>IF('2017 Hourly Load - RC2016'!L110="",0,$P$19+$Q$19*(WLEF!L109))</f>
        <v>185.80316549503289</v>
      </c>
      <c r="M129" s="37">
        <f>IF('2017 Hourly Load - RC2016'!M110="",0,$P$19+$Q$19*(WLEF!M109))</f>
        <v>190.38335059350354</v>
      </c>
      <c r="N129" s="37">
        <f>IF('2017 Hourly Load - RC2016'!N110="",0,$P$19+$Q$19*(WLEF!N109))</f>
        <v>193.1502208385408</v>
      </c>
      <c r="O129" s="37">
        <f>IF('2017 Hourly Load - RC2016'!O110="",0,$P$19+$Q$19*(WLEF!O109))</f>
        <v>195.47958255215167</v>
      </c>
      <c r="P129" s="37">
        <f>IF('2017 Hourly Load - RC2016'!P110="",0,$P$19+$Q$19*(WLEF!P109))</f>
        <v>199.30482256893202</v>
      </c>
      <c r="Q129" s="37">
        <f>IF('2017 Hourly Load - RC2016'!Q110="",0,$P$19+$Q$19*(WLEF!Q109))</f>
        <v>204.05792666141119</v>
      </c>
      <c r="R129" s="37">
        <f>IF('2017 Hourly Load - RC2016'!R110="",0,$P$19+$Q$19*(WLEF!R109))</f>
        <v>208.67525735384129</v>
      </c>
      <c r="S129" s="37">
        <f>IF('2017 Hourly Load - RC2016'!S110="",0,$P$19+$Q$19*(WLEF!S109))</f>
        <v>211.66527863959732</v>
      </c>
      <c r="T129" s="37">
        <f>IF('2017 Hourly Load - RC2016'!T110="",0,$P$19+$Q$19*(WLEF!T109))</f>
        <v>208.44522749942638</v>
      </c>
      <c r="U129" s="37">
        <f>IF('2017 Hourly Load - RC2016'!U110="",0,$P$19+$Q$19*(WLEF!U109))</f>
        <v>203.96382056759808</v>
      </c>
      <c r="V129" s="37">
        <f>IF('2017 Hourly Load - RC2016'!V110="",0,$P$19+$Q$19*(WLEF!V109))</f>
        <v>210.83229061996269</v>
      </c>
      <c r="W129" s="37">
        <f>IF('2017 Hourly Load - RC2016'!W110="",0,$P$19+$Q$19*(WLEF!W109))</f>
        <v>195.86106906601529</v>
      </c>
      <c r="X129" s="37">
        <f>IF('2017 Hourly Load - RC2016'!X110="",0,$P$19+$Q$19*(WLEF!X109))</f>
        <v>173.64860532048732</v>
      </c>
      <c r="Y129" s="37">
        <f>IF('2017 Hourly Load - RC2016'!Y110="",0,$P$19+$Q$19*(WLEF!Y109))</f>
        <v>152.75302108785448</v>
      </c>
      <c r="Z129" s="25">
        <f t="shared" si="1"/>
        <v>4203.2935214083063</v>
      </c>
    </row>
    <row r="130" spans="1:26" x14ac:dyDescent="0.25">
      <c r="A130" s="36">
        <f>IF('2017 Hourly Load - RC2016'!A111="","",'2017 Hourly Load - RC2016'!A111)</f>
        <v>42835</v>
      </c>
      <c r="B130" s="37">
        <f>IF('2017 Hourly Load - RC2016'!B111="",0,$P$19+$Q$19*(WLEF!B110))</f>
        <v>137.3751367071913</v>
      </c>
      <c r="C130" s="37">
        <f>IF('2017 Hourly Load - RC2016'!C111="",0,$P$19+$Q$19*(WLEF!C110))</f>
        <v>129.18631795352462</v>
      </c>
      <c r="D130" s="37">
        <f>IF('2017 Hourly Load - RC2016'!D111="",0,$P$19+$Q$19*(WLEF!D110))</f>
        <v>124.72360003939326</v>
      </c>
      <c r="E130" s="37">
        <f>IF('2017 Hourly Load - RC2016'!E111="",0,$P$19+$Q$19*(WLEF!E110))</f>
        <v>123.12508213625412</v>
      </c>
      <c r="F130" s="37">
        <f>IF('2017 Hourly Load - RC2016'!F111="",0,$P$19+$Q$19*(WLEF!F110))</f>
        <v>123.89296694203988</v>
      </c>
      <c r="G130" s="37">
        <f>IF('2017 Hourly Load - RC2016'!G111="",0,$P$19+$Q$19*(WLEF!G110))</f>
        <v>131.06460236698217</v>
      </c>
      <c r="H130" s="37">
        <f>IF('2017 Hourly Load - RC2016'!H111="",0,$P$19+$Q$19*(WLEF!H110))</f>
        <v>149.18835155081712</v>
      </c>
      <c r="I130" s="37">
        <f>IF('2017 Hourly Load - RC2016'!I111="",0,$P$19+$Q$19*(WLEF!I110))</f>
        <v>159.88826998539622</v>
      </c>
      <c r="J130" s="37">
        <f>IF('2017 Hourly Load - RC2016'!J111="",0,$P$19+$Q$19*(WLEF!J110))</f>
        <v>165.2238200128979</v>
      </c>
      <c r="K130" s="37">
        <f>IF('2017 Hourly Load - RC2016'!K111="",0,$P$19+$Q$19*(WLEF!K110))</f>
        <v>174.4167857627223</v>
      </c>
      <c r="L130" s="37">
        <f>IF('2017 Hourly Load - RC2016'!L111="",0,$P$19+$Q$19*(WLEF!L110))</f>
        <v>183.30138017822031</v>
      </c>
      <c r="M130" s="37">
        <f>IF('2017 Hourly Load - RC2016'!M111="",0,$P$19+$Q$19*(WLEF!M110))</f>
        <v>189.97575654829154</v>
      </c>
      <c r="N130" s="37">
        <f>IF('2017 Hourly Load - RC2016'!N111="",0,$P$19+$Q$19*(WLEF!N110))</f>
        <v>194.61001914645118</v>
      </c>
      <c r="O130" s="37">
        <f>IF('2017 Hourly Load - RC2016'!O111="",0,$P$19+$Q$19*(WLEF!O110))</f>
        <v>200.04416066106836</v>
      </c>
      <c r="P130" s="37">
        <f>IF('2017 Hourly Load - RC2016'!P111="",0,$P$19+$Q$19*(WLEF!P110))</f>
        <v>206.06152243123603</v>
      </c>
      <c r="Q130" s="37">
        <f>IF('2017 Hourly Load - RC2016'!Q111="",0,$P$19+$Q$19*(WLEF!Q110))</f>
        <v>212.75412729441246</v>
      </c>
      <c r="R130" s="37">
        <f>IF('2017 Hourly Load - RC2016'!R111="",0,$P$19+$Q$19*(WLEF!R110))</f>
        <v>217.47222352774827</v>
      </c>
      <c r="S130" s="37">
        <f>IF('2017 Hourly Load - RC2016'!S111="",0,$P$19+$Q$19*(WLEF!S110))</f>
        <v>217.35325128512187</v>
      </c>
      <c r="T130" s="37">
        <f>IF('2017 Hourly Load - RC2016'!T111="",0,$P$19+$Q$19*(WLEF!T110))</f>
        <v>212.71516139347074</v>
      </c>
      <c r="U130" s="37">
        <f>IF('2017 Hourly Load - RC2016'!U111="",0,$P$19+$Q$19*(WLEF!U110))</f>
        <v>209.50124888630359</v>
      </c>
      <c r="V130" s="37">
        <f>IF('2017 Hourly Load - RC2016'!V111="",0,$P$19+$Q$19*(WLEF!V110))</f>
        <v>216.2848545710068</v>
      </c>
      <c r="W130" s="37">
        <f>IF('2017 Hourly Load - RC2016'!W111="",0,$P$19+$Q$19*(WLEF!W110))</f>
        <v>199.9701222532093</v>
      </c>
      <c r="X130" s="37">
        <f>IF('2017 Hourly Load - RC2016'!X111="",0,$P$19+$Q$19*(WLEF!X110))</f>
        <v>178.85836966581982</v>
      </c>
      <c r="Y130" s="37">
        <f>IF('2017 Hourly Load - RC2016'!Y111="",0,$P$19+$Q$19*(WLEF!Y110))</f>
        <v>156.91040466027437</v>
      </c>
      <c r="Z130" s="25">
        <f t="shared" si="1"/>
        <v>4213.8975359598535</v>
      </c>
    </row>
    <row r="131" spans="1:26" x14ac:dyDescent="0.25">
      <c r="A131" s="36">
        <f>IF('2017 Hourly Load - RC2016'!A112="","",'2017 Hourly Load - RC2016'!A112)</f>
        <v>42836</v>
      </c>
      <c r="B131" s="37">
        <f>IF('2017 Hourly Load - RC2016'!B112="",0,$P$19+$Q$19*(WLEF!B111))</f>
        <v>140.9938496040819</v>
      </c>
      <c r="C131" s="37">
        <f>IF('2017 Hourly Load - RC2016'!C112="",0,$P$19+$Q$19*(WLEF!C111))</f>
        <v>131.30346499590036</v>
      </c>
      <c r="D131" s="37">
        <f>IF('2017 Hourly Load - RC2016'!D112="",0,$P$19+$Q$19*(WLEF!D111))</f>
        <v>126.59112749909929</v>
      </c>
      <c r="E131" s="37">
        <f>IF('2017 Hourly Load - RC2016'!E112="",0,$P$19+$Q$19*(WLEF!E111))</f>
        <v>124.65684867049939</v>
      </c>
      <c r="F131" s="37">
        <f>IF('2017 Hourly Load - RC2016'!F112="",0,$P$19+$Q$19*(WLEF!F111))</f>
        <v>125.29309826014602</v>
      </c>
      <c r="G131" s="37">
        <f>IF('2017 Hourly Load - RC2016'!G112="",0,$P$19+$Q$19*(WLEF!G111))</f>
        <v>131.86707954284753</v>
      </c>
      <c r="H131" s="37">
        <f>IF('2017 Hourly Load - RC2016'!H112="",0,$P$19+$Q$19*(WLEF!H111))</f>
        <v>149.48188367870216</v>
      </c>
      <c r="I131" s="37">
        <f>IF('2017 Hourly Load - RC2016'!I112="",0,$P$19+$Q$19*(WLEF!I111))</f>
        <v>160.52100462472862</v>
      </c>
      <c r="J131" s="37">
        <f>IF('2017 Hourly Load - RC2016'!J112="",0,$P$19+$Q$19*(WLEF!J111))</f>
        <v>168.61469890054815</v>
      </c>
      <c r="K131" s="37">
        <f>IF('2017 Hourly Load - RC2016'!K112="",0,$P$19+$Q$19*(WLEF!K111))</f>
        <v>182.54825830903025</v>
      </c>
      <c r="L131" s="37">
        <f>IF('2017 Hourly Load - RC2016'!L112="",0,$P$19+$Q$19*(WLEF!L111))</f>
        <v>195.93380580184231</v>
      </c>
      <c r="M131" s="37">
        <f>IF('2017 Hourly Load - RC2016'!M112="",0,$P$19+$Q$19*(WLEF!M111))</f>
        <v>205.51174686618327</v>
      </c>
      <c r="N131" s="37">
        <f>IF('2017 Hourly Load - RC2016'!N112="",0,$P$19+$Q$19*(WLEF!N111))</f>
        <v>212.34527515993739</v>
      </c>
      <c r="O131" s="37">
        <f>IF('2017 Hourly Load - RC2016'!O112="",0,$P$19+$Q$19*(WLEF!O111))</f>
        <v>219.32298106434928</v>
      </c>
      <c r="P131" s="37">
        <f>IF('2017 Hourly Load - RC2016'!P112="",0,$P$19+$Q$19*(WLEF!P111))</f>
        <v>225.82804636730009</v>
      </c>
      <c r="Q131" s="37">
        <f>IF('2017 Hourly Load - RC2016'!Q112="",0,$P$19+$Q$19*(WLEF!Q111))</f>
        <v>228.2496037966859</v>
      </c>
      <c r="R131" s="37">
        <f>IF('2017 Hourly Load - RC2016'!R112="",0,$P$19+$Q$19*(WLEF!R111))</f>
        <v>229.01307148884058</v>
      </c>
      <c r="S131" s="37">
        <f>IF('2017 Hourly Load - RC2016'!S112="",0,$P$19+$Q$19*(WLEF!S111))</f>
        <v>225.29720243069119</v>
      </c>
      <c r="T131" s="37">
        <f>IF('2017 Hourly Load - RC2016'!T112="",0,$P$19+$Q$19*(WLEF!T111))</f>
        <v>218.5453271809078</v>
      </c>
      <c r="U131" s="37">
        <f>IF('2017 Hourly Load - RC2016'!U112="",0,$P$19+$Q$19*(WLEF!U111))</f>
        <v>213.45650719849573</v>
      </c>
      <c r="V131" s="37">
        <f>IF('2017 Hourly Load - RC2016'!V112="",0,$P$19+$Q$19*(WLEF!V111))</f>
        <v>216.97685088039242</v>
      </c>
      <c r="W131" s="37">
        <f>IF('2017 Hourly Load - RC2016'!W112="",0,$P$19+$Q$19*(WLEF!W111))</f>
        <v>204.81208289498386</v>
      </c>
      <c r="X131" s="37">
        <f>IF('2017 Hourly Load - RC2016'!X112="",0,$P$19+$Q$19*(WLEF!X111))</f>
        <v>188.82801522420016</v>
      </c>
      <c r="Y131" s="37">
        <f>IF('2017 Hourly Load - RC2016'!Y112="",0,$P$19+$Q$19*(WLEF!Y111))</f>
        <v>170.06355648069803</v>
      </c>
      <c r="Z131" s="25">
        <f t="shared" si="1"/>
        <v>4396.0553869210917</v>
      </c>
    </row>
    <row r="132" spans="1:26" x14ac:dyDescent="0.25">
      <c r="A132" s="36">
        <f>IF('2017 Hourly Load - RC2016'!A113="","",'2017 Hourly Load - RC2016'!A113)</f>
        <v>42837</v>
      </c>
      <c r="B132" s="37">
        <f>IF('2017 Hourly Load - RC2016'!B113="",0,$P$19+$Q$19*(WLEF!B112))</f>
        <v>153.34171316004421</v>
      </c>
      <c r="C132" s="37">
        <f>IF('2017 Hourly Load - RC2016'!C113="",0,$P$19+$Q$19*(WLEF!C112))</f>
        <v>142.57416080550036</v>
      </c>
      <c r="D132" s="37">
        <f>IF('2017 Hourly Load - RC2016'!D113="",0,$P$19+$Q$19*(WLEF!D112))</f>
        <v>135.45303853612796</v>
      </c>
      <c r="E132" s="37">
        <f>IF('2017 Hourly Load - RC2016'!E113="",0,$P$19+$Q$19*(WLEF!E112))</f>
        <v>131.56688506235193</v>
      </c>
      <c r="F132" s="37">
        <f>IF('2017 Hourly Load - RC2016'!F113="",0,$P$19+$Q$19*(WLEF!F112))</f>
        <v>129.97331888814276</v>
      </c>
      <c r="G132" s="37">
        <f>IF('2017 Hourly Load - RC2016'!G113="",0,$P$19+$Q$19*(WLEF!G112))</f>
        <v>131.19590490131844</v>
      </c>
      <c r="H132" s="37">
        <f>IF('2017 Hourly Load - RC2016'!H113="",0,$P$19+$Q$19*(WLEF!H112))</f>
        <v>136.93244109988274</v>
      </c>
      <c r="I132" s="37">
        <f>IF('2017 Hourly Load - RC2016'!I113="",0,$P$19+$Q$19*(WLEF!I112))</f>
        <v>144.49814828959683</v>
      </c>
      <c r="J132" s="37">
        <f>IF('2017 Hourly Load - RC2016'!J113="",0,$P$19+$Q$19*(WLEF!J112))</f>
        <v>162.92424566909199</v>
      </c>
      <c r="K132" s="37">
        <f>IF('2017 Hourly Load - RC2016'!K113="",0,$P$19+$Q$19*(WLEF!K112))</f>
        <v>185.71638857019491</v>
      </c>
      <c r="L132" s="37">
        <f>IF('2017 Hourly Load - RC2016'!L113="",0,$P$19+$Q$19*(WLEF!L112))</f>
        <v>204.92540681075681</v>
      </c>
      <c r="M132" s="37">
        <f>IF('2017 Hourly Load - RC2016'!M113="",0,$P$19+$Q$19*(WLEF!M112))</f>
        <v>220.76445499706284</v>
      </c>
      <c r="N132" s="37">
        <f>IF('2017 Hourly Load - RC2016'!N113="",0,$P$19+$Q$19*(WLEF!N112))</f>
        <v>231.94073309605187</v>
      </c>
      <c r="O132" s="37">
        <f>IF('2017 Hourly Load - RC2016'!O113="",0,$P$19+$Q$19*(WLEF!O112))</f>
        <v>242.23159455714199</v>
      </c>
      <c r="P132" s="37">
        <f>IF('2017 Hourly Load - RC2016'!P113="",0,$P$19+$Q$19*(WLEF!P112))</f>
        <v>248.54814695136088</v>
      </c>
      <c r="Q132" s="37">
        <f>IF('2017 Hourly Load - RC2016'!Q113="",0,$P$19+$Q$19*(WLEF!Q112))</f>
        <v>254.40462510916024</v>
      </c>
      <c r="R132" s="37">
        <f>IF('2017 Hourly Load - RC2016'!R113="",0,$P$19+$Q$19*(WLEF!R112))</f>
        <v>256.60438982745904</v>
      </c>
      <c r="S132" s="37">
        <f>IF('2017 Hourly Load - RC2016'!S113="",0,$P$19+$Q$19*(WLEF!S112))</f>
        <v>254.15858367181971</v>
      </c>
      <c r="T132" s="37">
        <f>IF('2017 Hourly Load - RC2016'!T113="",0,$P$19+$Q$19*(WLEF!T112))</f>
        <v>241.41296197521365</v>
      </c>
      <c r="U132" s="37">
        <f>IF('2017 Hourly Load - RC2016'!U113="",0,$P$19+$Q$19*(WLEF!U112))</f>
        <v>227.24158592426755</v>
      </c>
      <c r="V132" s="37">
        <f>IF('2017 Hourly Load - RC2016'!V113="",0,$P$19+$Q$19*(WLEF!V112))</f>
        <v>227.13892308015454</v>
      </c>
      <c r="W132" s="37">
        <f>IF('2017 Hourly Load - RC2016'!W113="",0,$P$19+$Q$19*(WLEF!W112))</f>
        <v>213.7106070898115</v>
      </c>
      <c r="X132" s="37">
        <f>IF('2017 Hourly Load - RC2016'!X113="",0,$P$19+$Q$19*(WLEF!X112))</f>
        <v>193.99610354674292</v>
      </c>
      <c r="Y132" s="37">
        <f>IF('2017 Hourly Load - RC2016'!Y113="",0,$P$19+$Q$19*(WLEF!Y112))</f>
        <v>175.33625434436613</v>
      </c>
      <c r="Z132" s="25">
        <f t="shared" si="1"/>
        <v>4646.5906159636224</v>
      </c>
    </row>
    <row r="133" spans="1:26" x14ac:dyDescent="0.25">
      <c r="A133" s="36">
        <f>IF('2017 Hourly Load - RC2016'!A114="","",'2017 Hourly Load - RC2016'!A114)</f>
        <v>42838</v>
      </c>
      <c r="B133" s="37">
        <f>IF('2017 Hourly Load - RC2016'!B114="",0,$P$19+$Q$19*(WLEF!B113))</f>
        <v>158.55594401281263</v>
      </c>
      <c r="C133" s="37">
        <f>IF('2017 Hourly Load - RC2016'!C114="",0,$P$19+$Q$19*(WLEF!C113))</f>
        <v>146.58908102284039</v>
      </c>
      <c r="D133" s="37">
        <f>IF('2017 Hourly Load - RC2016'!D114="",0,$P$19+$Q$19*(WLEF!D113))</f>
        <v>139.58945589117437</v>
      </c>
      <c r="E133" s="37">
        <f>IF('2017 Hourly Load - RC2016'!E114="",0,$P$19+$Q$19*(WLEF!E113))</f>
        <v>135.09255310585291</v>
      </c>
      <c r="F133" s="37">
        <f>IF('2017 Hourly Load - RC2016'!F114="",0,$P$19+$Q$19*(WLEF!F113))</f>
        <v>133.25966886279025</v>
      </c>
      <c r="G133" s="37">
        <f>IF('2017 Hourly Load - RC2016'!G114="",0,$P$19+$Q$19*(WLEF!G113))</f>
        <v>133.9324814900516</v>
      </c>
      <c r="H133" s="37">
        <f>IF('2017 Hourly Load - RC2016'!H114="",0,$P$19+$Q$19*(WLEF!H113))</f>
        <v>137.80688795484193</v>
      </c>
      <c r="I133" s="37">
        <f>IF('2017 Hourly Load - RC2016'!I114="",0,$P$19+$Q$19*(WLEF!I113))</f>
        <v>143.53238899631302</v>
      </c>
      <c r="J133" s="37">
        <f>IF('2017 Hourly Load - RC2016'!J114="",0,$P$19+$Q$19*(WLEF!J113))</f>
        <v>159.82814319737975</v>
      </c>
      <c r="K133" s="37">
        <f>IF('2017 Hourly Load - RC2016'!K114="",0,$P$19+$Q$19*(WLEF!K113))</f>
        <v>182.0193385516697</v>
      </c>
      <c r="L133" s="37">
        <f>IF('2017 Hourly Load - RC2016'!L114="",0,$P$19+$Q$19*(WLEF!L113))</f>
        <v>200.50742733531209</v>
      </c>
      <c r="M133" s="37">
        <f>IF('2017 Hourly Load - RC2016'!M114="",0,$P$19+$Q$19*(WLEF!M113))</f>
        <v>214.61170117607429</v>
      </c>
      <c r="N133" s="37">
        <f>IF('2017 Hourly Load - RC2016'!N114="",0,$P$19+$Q$19*(WLEF!N113))</f>
        <v>227.52923510472658</v>
      </c>
      <c r="O133" s="37">
        <f>IF('2017 Hourly Load - RC2016'!O114="",0,$P$19+$Q$19*(WLEF!O113))</f>
        <v>236.37579338501996</v>
      </c>
      <c r="P133" s="37">
        <f>IF('2017 Hourly Load - RC2016'!P114="",0,$P$19+$Q$19*(WLEF!P113))</f>
        <v>240.14608424673287</v>
      </c>
      <c r="Q133" s="37">
        <f>IF('2017 Hourly Load - RC2016'!Q114="",0,$P$19+$Q$19*(WLEF!Q113))</f>
        <v>243.20374090521261</v>
      </c>
      <c r="R133" s="37">
        <f>IF('2017 Hourly Load - RC2016'!R114="",0,$P$19+$Q$19*(WLEF!R113))</f>
        <v>244.00526507119736</v>
      </c>
      <c r="S133" s="37">
        <f>IF('2017 Hourly Load - RC2016'!S114="",0,$P$19+$Q$19*(WLEF!S113))</f>
        <v>242.49054593701919</v>
      </c>
      <c r="T133" s="37">
        <f>IF('2017 Hourly Load - RC2016'!T114="",0,$P$19+$Q$19*(WLEF!T113))</f>
        <v>235.31898387640462</v>
      </c>
      <c r="U133" s="37">
        <f>IF('2017 Hourly Load - RC2016'!U114="",0,$P$19+$Q$19*(WLEF!U113))</f>
        <v>233.1953066824841</v>
      </c>
      <c r="V133" s="37">
        <f>IF('2017 Hourly Load - RC2016'!V114="",0,$P$19+$Q$19*(WLEF!V113))</f>
        <v>239.67498356977387</v>
      </c>
      <c r="W133" s="37">
        <f>IF('2017 Hourly Load - RC2016'!W114="",0,$P$19+$Q$19*(WLEF!W113))</f>
        <v>223.83229840140058</v>
      </c>
      <c r="X133" s="37">
        <f>IF('2017 Hourly Load - RC2016'!X114="",0,$P$19+$Q$19*(WLEF!X113))</f>
        <v>202.59400760269847</v>
      </c>
      <c r="Y133" s="37">
        <f>IF('2017 Hourly Load - RC2016'!Y114="",0,$P$19+$Q$19*(WLEF!Y113))</f>
        <v>178.30582514218102</v>
      </c>
      <c r="Z133" s="25">
        <f t="shared" si="1"/>
        <v>4631.9971415219643</v>
      </c>
    </row>
    <row r="134" spans="1:26" x14ac:dyDescent="0.25">
      <c r="A134" s="36">
        <f>IF('2017 Hourly Load - RC2016'!A115="","",'2017 Hourly Load - RC2016'!A115)</f>
        <v>42839</v>
      </c>
      <c r="B134" s="37">
        <f>IF('2017 Hourly Load - RC2016'!B115="",0,$P$19+$Q$19*(WLEF!B114))</f>
        <v>159.21318379035563</v>
      </c>
      <c r="C134" s="37">
        <f>IF('2017 Hourly Load - RC2016'!C115="",0,$P$19+$Q$19*(WLEF!C114))</f>
        <v>147.88229799772427</v>
      </c>
      <c r="D134" s="37">
        <f>IF('2017 Hourly Load - RC2016'!D115="",0,$P$19+$Q$19*(WLEF!D114))</f>
        <v>141.9659022491993</v>
      </c>
      <c r="E134" s="37">
        <f>IF('2017 Hourly Load - RC2016'!E115="",0,$P$19+$Q$19*(WLEF!E114))</f>
        <v>138.70107562498814</v>
      </c>
      <c r="F134" s="37">
        <f>IF('2017 Hourly Load - RC2016'!F115="",0,$P$19+$Q$19*(WLEF!F114))</f>
        <v>138.99643387089139</v>
      </c>
      <c r="G134" s="37">
        <f>IF('2017 Hourly Load - RC2016'!G115="",0,$P$19+$Q$19*(WLEF!G114))</f>
        <v>146.3429081108136</v>
      </c>
      <c r="H134" s="37">
        <f>IF('2017 Hourly Load - RC2016'!H115="",0,$P$19+$Q$19*(WLEF!H114))</f>
        <v>165.59723717709406</v>
      </c>
      <c r="I134" s="37">
        <f>IF('2017 Hourly Load - RC2016'!I115="",0,$P$19+$Q$19*(WLEF!I114))</f>
        <v>177.62153426634234</v>
      </c>
      <c r="J134" s="37">
        <f>IF('2017 Hourly Load - RC2016'!J115="",0,$P$19+$Q$19*(WLEF!J114))</f>
        <v>191.45025677692121</v>
      </c>
      <c r="K134" s="37">
        <f>IF('2017 Hourly Load - RC2016'!K115="",0,$P$19+$Q$19*(WLEF!K114))</f>
        <v>214.16076987819685</v>
      </c>
      <c r="L134" s="37">
        <f>IF('2017 Hourly Load - RC2016'!L115="",0,$P$19+$Q$19*(WLEF!L114))</f>
        <v>236.88435199911572</v>
      </c>
      <c r="M134" s="37">
        <f>IF('2017 Hourly Load - RC2016'!M115="",0,$P$19+$Q$19*(WLEF!M114))</f>
        <v>257.91286367698649</v>
      </c>
      <c r="N134" s="37">
        <f>IF('2017 Hourly Load - RC2016'!N115="",0,$P$19+$Q$19*(WLEF!N114))</f>
        <v>275.72337260482601</v>
      </c>
      <c r="O134" s="37">
        <f>IF('2017 Hourly Load - RC2016'!O115="",0,$P$19+$Q$19*(WLEF!O114))</f>
        <v>293.94616726295277</v>
      </c>
      <c r="P134" s="37">
        <f>IF('2017 Hourly Load - RC2016'!P115="",0,$P$19+$Q$19*(WLEF!P114))</f>
        <v>308.93972934425386</v>
      </c>
      <c r="Q134" s="37">
        <f>IF('2017 Hourly Load - RC2016'!Q115="",0,$P$19+$Q$19*(WLEF!Q114))</f>
        <v>322.01070440110021</v>
      </c>
      <c r="R134" s="37">
        <f>IF('2017 Hourly Load - RC2016'!R115="",0,$P$19+$Q$19*(WLEF!R114))</f>
        <v>328.97800564580945</v>
      </c>
      <c r="S134" s="37">
        <f>IF('2017 Hourly Load - RC2016'!S115="",0,$P$19+$Q$19*(WLEF!S114))</f>
        <v>326.68003442152082</v>
      </c>
      <c r="T134" s="37">
        <f>IF('2017 Hourly Load - RC2016'!T115="",0,$P$19+$Q$19*(WLEF!T114))</f>
        <v>312.18607905357698</v>
      </c>
      <c r="U134" s="37">
        <f>IF('2017 Hourly Load - RC2016'!U115="",0,$P$19+$Q$19*(WLEF!U114))</f>
        <v>294.51718652234121</v>
      </c>
      <c r="V134" s="37">
        <f>IF('2017 Hourly Load - RC2016'!V115="",0,$P$19+$Q$19*(WLEF!V114))</f>
        <v>292.11418881510434</v>
      </c>
      <c r="W134" s="37">
        <f>IF('2017 Hourly Load - RC2016'!W115="",0,$P$19+$Q$19*(WLEF!W114))</f>
        <v>266.81496746990229</v>
      </c>
      <c r="X134" s="37">
        <f>IF('2017 Hourly Load - RC2016'!X115="",0,$P$19+$Q$19*(WLEF!X114))</f>
        <v>234.37096059093699</v>
      </c>
      <c r="Y134" s="37">
        <f>IF('2017 Hourly Load - RC2016'!Y115="",0,$P$19+$Q$19*(WLEF!Y114))</f>
        <v>201.34359544431959</v>
      </c>
      <c r="Z134" s="25">
        <f t="shared" si="1"/>
        <v>5574.3538069952729</v>
      </c>
    </row>
    <row r="135" spans="1:26" x14ac:dyDescent="0.25">
      <c r="A135" s="36">
        <f>IF('2017 Hourly Load - RC2016'!A116="","",'2017 Hourly Load - RC2016'!A116)</f>
        <v>42840</v>
      </c>
      <c r="B135" s="37">
        <f>IF('2017 Hourly Load - RC2016'!B116="",0,$P$19+$Q$19*(WLEF!B115))</f>
        <v>176.24373839093357</v>
      </c>
      <c r="C135" s="37">
        <f>IF('2017 Hourly Load - RC2016'!C116="",0,$P$19+$Q$19*(WLEF!C115))</f>
        <v>161.64205804026545</v>
      </c>
      <c r="D135" s="37">
        <f>IF('2017 Hourly Load - RC2016'!D116="",0,$P$19+$Q$19*(WLEF!D115))</f>
        <v>153.16916026129473</v>
      </c>
      <c r="E135" s="37">
        <f>IF('2017 Hourly Load - RC2016'!E116="",0,$P$19+$Q$19*(WLEF!E115))</f>
        <v>147.59227428273806</v>
      </c>
      <c r="F135" s="37">
        <f>IF('2017 Hourly Load - RC2016'!F116="",0,$P$19+$Q$19*(WLEF!F115))</f>
        <v>146.54801951709254</v>
      </c>
      <c r="G135" s="37">
        <f>IF('2017 Hourly Load - RC2016'!G116="",0,$P$19+$Q$19*(WLEF!G115))</f>
        <v>153.4424656261192</v>
      </c>
      <c r="H135" s="37">
        <f>IF('2017 Hourly Load - RC2016'!H116="",0,$P$19+$Q$19*(WLEF!H115))</f>
        <v>173.35525841937019</v>
      </c>
      <c r="I135" s="37">
        <f>IF('2017 Hourly Load - RC2016'!I116="",0,$P$19+$Q$19*(WLEF!I115))</f>
        <v>184.83333847664886</v>
      </c>
      <c r="J135" s="37">
        <f>IF('2017 Hourly Load - RC2016'!J116="",0,$P$19+$Q$19*(WLEF!J115))</f>
        <v>202.16402654184589</v>
      </c>
      <c r="K135" s="37">
        <f>IF('2017 Hourly Load - RC2016'!K116="",0,$P$19+$Q$19*(WLEF!K115))</f>
        <v>228.62077209000529</v>
      </c>
      <c r="L135" s="37">
        <f>IF('2017 Hourly Load - RC2016'!L116="",0,$P$19+$Q$19*(WLEF!L115))</f>
        <v>252.57472701214874</v>
      </c>
      <c r="M135" s="37">
        <f>IF('2017 Hourly Load - RC2016'!M116="",0,$P$19+$Q$19*(WLEF!M115))</f>
        <v>275.8657139281529</v>
      </c>
      <c r="N135" s="37">
        <f>IF('2017 Hourly Load - RC2016'!N116="",0,$P$19+$Q$19*(WLEF!N115))</f>
        <v>293.62375719237434</v>
      </c>
      <c r="O135" s="37">
        <f>IF('2017 Hourly Load - RC2016'!O116="",0,$P$19+$Q$19*(WLEF!O115))</f>
        <v>306.73721019495883</v>
      </c>
      <c r="P135" s="37">
        <f>IF('2017 Hourly Load - RC2016'!P116="",0,$P$19+$Q$19*(WLEF!P115))</f>
        <v>312.0051212178393</v>
      </c>
      <c r="Q135" s="37">
        <f>IF('2017 Hourly Load - RC2016'!Q116="",0,$P$19+$Q$19*(WLEF!Q115))</f>
        <v>316.1069280433191</v>
      </c>
      <c r="R135" s="37">
        <f>IF('2017 Hourly Load - RC2016'!R116="",0,$P$19+$Q$19*(WLEF!R115))</f>
        <v>313.11784378709507</v>
      </c>
      <c r="S135" s="37">
        <f>IF('2017 Hourly Load - RC2016'!S116="",0,$P$19+$Q$19*(WLEF!S115))</f>
        <v>295.38760342393329</v>
      </c>
      <c r="T135" s="37">
        <f>IF('2017 Hourly Load - RC2016'!T116="",0,$P$19+$Q$19*(WLEF!T115))</f>
        <v>286.56847613840472</v>
      </c>
      <c r="U135" s="37">
        <f>IF('2017 Hourly Load - RC2016'!U116="",0,$P$19+$Q$19*(WLEF!U115))</f>
        <v>274.61017498338879</v>
      </c>
      <c r="V135" s="37">
        <f>IF('2017 Hourly Load - RC2016'!V116="",0,$P$19+$Q$19*(WLEF!V115))</f>
        <v>275.48625328666503</v>
      </c>
      <c r="W135" s="37">
        <f>IF('2017 Hourly Load - RC2016'!W116="",0,$P$19+$Q$19*(WLEF!W115))</f>
        <v>253.42151406280624</v>
      </c>
      <c r="X135" s="37">
        <f>IF('2017 Hourly Load - RC2016'!X116="",0,$P$19+$Q$19*(WLEF!X115))</f>
        <v>222.39511519228824</v>
      </c>
      <c r="Y135" s="37">
        <f>IF('2017 Hourly Load - RC2016'!Y116="",0,$P$19+$Q$19*(WLEF!Y115))</f>
        <v>192.03928443643167</v>
      </c>
      <c r="Z135" s="25">
        <f t="shared" si="1"/>
        <v>5597.5508345461203</v>
      </c>
    </row>
    <row r="136" spans="1:26" x14ac:dyDescent="0.25">
      <c r="A136" s="36">
        <f>IF('2017 Hourly Load - RC2016'!A117="","",'2017 Hourly Load - RC2016'!A117)</f>
        <v>42841</v>
      </c>
      <c r="B136" s="37">
        <f>IF('2017 Hourly Load - RC2016'!B117="",0,$P$19+$Q$19*(WLEF!B116))</f>
        <v>169.63242047646884</v>
      </c>
      <c r="C136" s="37">
        <f>IF('2017 Hourly Load - RC2016'!C117="",0,$P$19+$Q$19*(WLEF!C116))</f>
        <v>155.77941945807777</v>
      </c>
      <c r="D136" s="37">
        <f>IF('2017 Hourly Load - RC2016'!D117="",0,$P$19+$Q$19*(WLEF!D116))</f>
        <v>147.67507282715215</v>
      </c>
      <c r="E136" s="37">
        <f>IF('2017 Hourly Load - RC2016'!E117="",0,$P$19+$Q$19*(WLEF!E116))</f>
        <v>143.66607187621236</v>
      </c>
      <c r="F136" s="37">
        <f>IF('2017 Hourly Load - RC2016'!F117="",0,$P$19+$Q$19*(WLEF!F116))</f>
        <v>142.83957986828688</v>
      </c>
      <c r="G136" s="37">
        <f>IF('2017 Hourly Load - RC2016'!G117="",0,$P$19+$Q$19*(WLEF!G116))</f>
        <v>149.21627938914776</v>
      </c>
      <c r="H136" s="37">
        <f>IF('2017 Hourly Load - RC2016'!H117="",0,$P$19+$Q$19*(WLEF!H116))</f>
        <v>167.02071215261884</v>
      </c>
      <c r="I136" s="37">
        <f>IF('2017 Hourly Load - RC2016'!I117="",0,$P$19+$Q$19*(WLEF!I116))</f>
        <v>176.54168763244974</v>
      </c>
      <c r="J136" s="37">
        <f>IF('2017 Hourly Load - RC2016'!J117="",0,$P$19+$Q$19*(WLEF!J116))</f>
        <v>183.66181621469053</v>
      </c>
      <c r="K136" s="37">
        <f>IF('2017 Hourly Load - RC2016'!K117="",0,$P$19+$Q$19*(WLEF!K116))</f>
        <v>195.11685769393313</v>
      </c>
      <c r="L136" s="37">
        <f>IF('2017 Hourly Load - RC2016'!L117="",0,$P$19+$Q$19*(WLEF!L116))</f>
        <v>205.15221154027094</v>
      </c>
      <c r="M136" s="37">
        <f>IF('2017 Hourly Load - RC2016'!M117="",0,$P$19+$Q$19*(WLEF!M116))</f>
        <v>212.26747120084275</v>
      </c>
      <c r="N136" s="37">
        <f>IF('2017 Hourly Load - RC2016'!N117="",0,$P$19+$Q$19*(WLEF!N116))</f>
        <v>219.862651238046</v>
      </c>
      <c r="O136" s="37">
        <f>IF('2017 Hourly Load - RC2016'!O117="",0,$P$19+$Q$19*(WLEF!O116))</f>
        <v>228.86847911549842</v>
      </c>
      <c r="P136" s="37">
        <f>IF('2017 Hourly Load - RC2016'!P117="",0,$P$19+$Q$19*(WLEF!P116))</f>
        <v>235.55117035150215</v>
      </c>
      <c r="Q136" s="37">
        <f>IF('2017 Hourly Load - RC2016'!Q117="",0,$P$19+$Q$19*(WLEF!Q116))</f>
        <v>240.63935039359035</v>
      </c>
      <c r="R136" s="37">
        <f>IF('2017 Hourly Load - RC2016'!R117="",0,$P$19+$Q$19*(WLEF!R116))</f>
        <v>243.76676635839965</v>
      </c>
      <c r="S136" s="37">
        <f>IF('2017 Hourly Load - RC2016'!S117="",0,$P$19+$Q$19*(WLEF!S116))</f>
        <v>242.62010007594188</v>
      </c>
      <c r="T136" s="37">
        <f>IF('2017 Hourly Load - RC2016'!T117="",0,$P$19+$Q$19*(WLEF!T116))</f>
        <v>237.28755435397846</v>
      </c>
      <c r="U136" s="37">
        <f>IF('2017 Hourly Load - RC2016'!U117="",0,$P$19+$Q$19*(WLEF!U116))</f>
        <v>236.03721919182476</v>
      </c>
      <c r="V136" s="37">
        <f>IF('2017 Hourly Load - RC2016'!V117="",0,$P$19+$Q$19*(WLEF!V116))</f>
        <v>241.88665146864702</v>
      </c>
      <c r="W136" s="37">
        <f>IF('2017 Hourly Load - RC2016'!W117="",0,$P$19+$Q$19*(WLEF!W116))</f>
        <v>228.70331785435957</v>
      </c>
      <c r="X136" s="37">
        <f>IF('2017 Hourly Load - RC2016'!X117="",0,$P$19+$Q$19*(WLEF!X116))</f>
        <v>205.15221154027094</v>
      </c>
      <c r="Y136" s="37">
        <f>IF('2017 Hourly Load - RC2016'!Y117="",0,$P$19+$Q$19*(WLEF!Y116))</f>
        <v>179.31162828355815</v>
      </c>
      <c r="Z136" s="25">
        <f t="shared" si="1"/>
        <v>4788.2567005557703</v>
      </c>
    </row>
    <row r="137" spans="1:26" x14ac:dyDescent="0.25">
      <c r="A137" s="36">
        <f>IF('2017 Hourly Load - RC2016'!A118="","",'2017 Hourly Load - RC2016'!A118)</f>
        <v>42842</v>
      </c>
      <c r="B137" s="37">
        <f>IF('2017 Hourly Load - RC2016'!B118="",0,$P$19+$Q$19*(WLEF!B117))</f>
        <v>160.71737042204222</v>
      </c>
      <c r="C137" s="37">
        <f>IF('2017 Hourly Load - RC2016'!C118="",0,$P$19+$Q$19*(WLEF!C117))</f>
        <v>149.59387396174589</v>
      </c>
      <c r="D137" s="37">
        <f>IF('2017 Hourly Load - RC2016'!D118="",0,$P$19+$Q$19*(WLEF!D117))</f>
        <v>143.47895652160426</v>
      </c>
      <c r="E137" s="37">
        <f>IF('2017 Hourly Load - RC2016'!E118="",0,$P$19+$Q$19*(WLEF!E117))</f>
        <v>140.39361027726406</v>
      </c>
      <c r="F137" s="37">
        <f>IF('2017 Hourly Load - RC2016'!F118="",0,$P$19+$Q$19*(WLEF!F117))</f>
        <v>140.82390513405295</v>
      </c>
      <c r="G137" s="37">
        <f>IF('2017 Hourly Load - RC2016'!G118="",0,$P$19+$Q$19*(WLEF!G117))</f>
        <v>148.436496487444</v>
      </c>
      <c r="H137" s="37">
        <f>IF('2017 Hourly Load - RC2016'!H118="",0,$P$19+$Q$19*(WLEF!H117))</f>
        <v>167.47687483552693</v>
      </c>
      <c r="I137" s="37">
        <f>IF('2017 Hourly Load - RC2016'!I118="",0,$P$19+$Q$19*(WLEF!I117))</f>
        <v>179.37886777946406</v>
      </c>
      <c r="J137" s="37">
        <f>IF('2017 Hourly Load - RC2016'!J118="",0,$P$19+$Q$19*(WLEF!J117))</f>
        <v>190.45431496339404</v>
      </c>
      <c r="K137" s="37">
        <f>IF('2017 Hourly Load - RC2016'!K118="",0,$P$19+$Q$19*(WLEF!K117))</f>
        <v>208.06230929160336</v>
      </c>
      <c r="L137" s="37">
        <f>IF('2017 Hourly Load - RC2016'!L118="",0,$P$19+$Q$19*(WLEF!L117))</f>
        <v>224.5841556439122</v>
      </c>
      <c r="M137" s="37">
        <f>IF('2017 Hourly Load - RC2016'!M118="",0,$P$19+$Q$19*(WLEF!M117))</f>
        <v>235.74127185216145</v>
      </c>
      <c r="N137" s="37">
        <f>IF('2017 Hourly Load - RC2016'!N118="",0,$P$19+$Q$19*(WLEF!N117))</f>
        <v>239.54662359871986</v>
      </c>
      <c r="O137" s="37">
        <f>IF('2017 Hourly Load - RC2016'!O118="",0,$P$19+$Q$19*(WLEF!O117))</f>
        <v>242.51213466160891</v>
      </c>
      <c r="P137" s="37">
        <f>IF('2017 Hourly Load - RC2016'!P118="",0,$P$19+$Q$19*(WLEF!P117))</f>
        <v>243.63675024212631</v>
      </c>
      <c r="Q137" s="37">
        <f>IF('2017 Hourly Load - RC2016'!Q118="",0,$P$19+$Q$19*(WLEF!Q117))</f>
        <v>241.92974901608341</v>
      </c>
      <c r="R137" s="37">
        <f>IF('2017 Hourly Load - RC2016'!R118="",0,$P$19+$Q$19*(WLEF!R117))</f>
        <v>239.35418170336897</v>
      </c>
      <c r="S137" s="37">
        <f>IF('2017 Hourly Load - RC2016'!S118="",0,$P$19+$Q$19*(WLEF!S117))</f>
        <v>234.03459459136758</v>
      </c>
      <c r="T137" s="37">
        <f>IF('2017 Hourly Load - RC2016'!T118="",0,$P$19+$Q$19*(WLEF!T117))</f>
        <v>229.15773504737189</v>
      </c>
      <c r="U137" s="37">
        <f>IF('2017 Hourly Load - RC2016'!U118="",0,$P$19+$Q$19*(WLEF!U117))</f>
        <v>226.23705612612275</v>
      </c>
      <c r="V137" s="37">
        <f>IF('2017 Hourly Load - RC2016'!V118="",0,$P$19+$Q$19*(WLEF!V117))</f>
        <v>229.90284349811463</v>
      </c>
      <c r="W137" s="37">
        <f>IF('2017 Hourly Load - RC2016'!W118="",0,$P$19+$Q$19*(WLEF!W117))</f>
        <v>219.02362192025822</v>
      </c>
      <c r="X137" s="37">
        <f>IF('2017 Hourly Load - RC2016'!X118="",0,$P$19+$Q$19*(WLEF!X117))</f>
        <v>200.52597688814836</v>
      </c>
      <c r="Y137" s="37">
        <f>IF('2017 Hourly Load - RC2016'!Y118="",0,$P$19+$Q$19*(WLEF!Y117))</f>
        <v>178.65726133686712</v>
      </c>
      <c r="Z137" s="25">
        <f t="shared" si="1"/>
        <v>4813.6605358003735</v>
      </c>
    </row>
    <row r="138" spans="1:26" x14ac:dyDescent="0.25">
      <c r="A138" s="36">
        <f>IF('2017 Hourly Load - RC2016'!A119="","",'2017 Hourly Load - RC2016'!A119)</f>
        <v>42843</v>
      </c>
      <c r="B138" s="37">
        <f>IF('2017 Hourly Load - RC2016'!B119="",0,$P$19+$Q$19*(WLEF!B118))</f>
        <v>160.80808359729411</v>
      </c>
      <c r="C138" s="37">
        <f>IF('2017 Hourly Load - RC2016'!C119="",0,$P$19+$Q$19*(WLEF!C118))</f>
        <v>149.35600574633878</v>
      </c>
      <c r="D138" s="37">
        <f>IF('2017 Hourly Load - RC2016'!D119="",0,$P$19+$Q$19*(WLEF!D118))</f>
        <v>142.40195003148699</v>
      </c>
      <c r="E138" s="37">
        <f>IF('2017 Hourly Load - RC2016'!E119="",0,$P$19+$Q$19*(WLEF!E118))</f>
        <v>138.73955703081526</v>
      </c>
      <c r="F138" s="37">
        <f>IF('2017 Hourly Load - RC2016'!F119="",0,$P$19+$Q$19*(WLEF!F118))</f>
        <v>138.17647346726963</v>
      </c>
      <c r="G138" s="37">
        <f>IF('2017 Hourly Load - RC2016'!G119="",0,$P$19+$Q$19*(WLEF!G118))</f>
        <v>144.00091465800764</v>
      </c>
      <c r="H138" s="37">
        <f>IF('2017 Hourly Load - RC2016'!H119="",0,$P$19+$Q$19*(WLEF!H118))</f>
        <v>156.82196650556068</v>
      </c>
      <c r="I138" s="37">
        <f>IF('2017 Hourly Load - RC2016'!I119="",0,$P$19+$Q$19*(WLEF!I118))</f>
        <v>168.50374661378447</v>
      </c>
      <c r="J138" s="37">
        <f>IF('2017 Hourly Load - RC2016'!J119="",0,$P$19+$Q$19*(WLEF!J118))</f>
        <v>185.23110896574389</v>
      </c>
      <c r="K138" s="37">
        <f>IF('2017 Hourly Load - RC2016'!K119="",0,$P$19+$Q$19*(WLEF!K118))</f>
        <v>208.10057496272429</v>
      </c>
      <c r="L138" s="37">
        <f>IF('2017 Hourly Load - RC2016'!L119="",0,$P$19+$Q$19*(WLEF!L118))</f>
        <v>228.33204496239478</v>
      </c>
      <c r="M138" s="37">
        <f>IF('2017 Hourly Load - RC2016'!M119="",0,$P$19+$Q$19*(WLEF!M118))</f>
        <v>242.57690955193181</v>
      </c>
      <c r="N138" s="37">
        <f>IF('2017 Hourly Load - RC2016'!N119="",0,$P$19+$Q$19*(WLEF!N118))</f>
        <v>251.68563852596742</v>
      </c>
      <c r="O138" s="37">
        <f>IF('2017 Hourly Load - RC2016'!O119="",0,$P$19+$Q$19*(WLEF!O118))</f>
        <v>261.84475363485757</v>
      </c>
      <c r="P138" s="37">
        <f>IF('2017 Hourly Load - RC2016'!P119="",0,$P$19+$Q$19*(WLEF!P118))</f>
        <v>266.88447544893103</v>
      </c>
      <c r="Q138" s="37">
        <f>IF('2017 Hourly Load - RC2016'!Q119="",0,$P$19+$Q$19*(WLEF!Q118))</f>
        <v>265.98189155835036</v>
      </c>
      <c r="R138" s="37">
        <f>IF('2017 Hourly Load - RC2016'!R119="",0,$P$19+$Q$19*(WLEF!R118))</f>
        <v>263.97639775893856</v>
      </c>
      <c r="S138" s="37">
        <f>IF('2017 Hourly Load - RC2016'!S119="",0,$P$19+$Q$19*(WLEF!S118))</f>
        <v>261.61629276012417</v>
      </c>
      <c r="T138" s="37">
        <f>IF('2017 Hourly Load - RC2016'!T119="",0,$P$19+$Q$19*(WLEF!T118))</f>
        <v>251.81885361748027</v>
      </c>
      <c r="U138" s="37">
        <f>IF('2017 Hourly Load - RC2016'!U119="",0,$P$19+$Q$19*(WLEF!U118))</f>
        <v>240.57496774818787</v>
      </c>
      <c r="V138" s="37">
        <f>IF('2017 Hourly Load - RC2016'!V119="",0,$P$19+$Q$19*(WLEF!V118))</f>
        <v>241.1763809042489</v>
      </c>
      <c r="W138" s="37">
        <f>IF('2017 Hourly Load - RC2016'!W119="",0,$P$19+$Q$19*(WLEF!W118))</f>
        <v>228.20839193038523</v>
      </c>
      <c r="X138" s="37">
        <f>IF('2017 Hourly Load - RC2016'!X119="",0,$P$19+$Q$19*(WLEF!X118))</f>
        <v>210.60030825749971</v>
      </c>
      <c r="Y138" s="37">
        <f>IF('2017 Hourly Load - RC2016'!Y119="",0,$P$19+$Q$19*(WLEF!Y118))</f>
        <v>191.2898874412262</v>
      </c>
      <c r="Z138" s="25">
        <f t="shared" si="1"/>
        <v>4998.7075756795493</v>
      </c>
    </row>
    <row r="139" spans="1:26" x14ac:dyDescent="0.25">
      <c r="A139" s="36">
        <f>IF('2017 Hourly Load - RC2016'!A120="","",'2017 Hourly Load - RC2016'!A120)</f>
        <v>42844</v>
      </c>
      <c r="B139" s="37">
        <f>IF('2017 Hourly Load - RC2016'!B120="",0,$P$19+$Q$19*(WLEF!B119))</f>
        <v>172.02485662603485</v>
      </c>
      <c r="C139" s="37">
        <f>IF('2017 Hourly Load - RC2016'!C120="",0,$P$19+$Q$19*(WLEF!C119))</f>
        <v>160.24951884050702</v>
      </c>
      <c r="D139" s="37">
        <f>IF('2017 Hourly Load - RC2016'!D120="",0,$P$19+$Q$19*(WLEF!D119))</f>
        <v>152.50964546321353</v>
      </c>
      <c r="E139" s="37">
        <f>IF('2017 Hourly Load - RC2016'!E120="",0,$P$19+$Q$19*(WLEF!E119))</f>
        <v>147.67507282715215</v>
      </c>
      <c r="F139" s="37">
        <f>IF('2017 Hourly Load - RC2016'!F120="",0,$P$19+$Q$19*(WLEF!F119))</f>
        <v>146.06993470141248</v>
      </c>
      <c r="G139" s="37">
        <f>IF('2017 Hourly Load - RC2016'!G120="",0,$P$19+$Q$19*(WLEF!G119))</f>
        <v>147.56468639000511</v>
      </c>
      <c r="H139" s="37">
        <f>IF('2017 Hourly Load - RC2016'!H120="",0,$P$19+$Q$19*(WLEF!H119))</f>
        <v>150.47904653613884</v>
      </c>
      <c r="I139" s="37">
        <f>IF('2017 Hourly Load - RC2016'!I120="",0,$P$19+$Q$19*(WLEF!I119))</f>
        <v>155.00595387873051</v>
      </c>
      <c r="J139" s="37">
        <f>IF('2017 Hourly Load - RC2016'!J120="",0,$P$19+$Q$19*(WLEF!J119))</f>
        <v>168.80506843523642</v>
      </c>
      <c r="K139" s="37">
        <f>IF('2017 Hourly Load - RC2016'!K120="",0,$P$19+$Q$19*(WLEF!K119))</f>
        <v>194.23063768032688</v>
      </c>
      <c r="L139" s="37">
        <f>IF('2017 Hourly Load - RC2016'!L120="",0,$P$19+$Q$19*(WLEF!L119))</f>
        <v>217.31360549298483</v>
      </c>
      <c r="M139" s="37">
        <f>IF('2017 Hourly Load - RC2016'!M120="",0,$P$19+$Q$19*(WLEF!M119))</f>
        <v>234.37096059093699</v>
      </c>
      <c r="N139" s="37">
        <f>IF('2017 Hourly Load - RC2016'!N120="",0,$P$19+$Q$19*(WLEF!N119))</f>
        <v>248.83416395712339</v>
      </c>
      <c r="O139" s="37">
        <f>IF('2017 Hourly Load - RC2016'!O120="",0,$P$19+$Q$19*(WLEF!O119))</f>
        <v>259.81655902386893</v>
      </c>
      <c r="P139" s="37">
        <f>IF('2017 Hourly Load - RC2016'!P120="",0,$P$19+$Q$19*(WLEF!P119))</f>
        <v>265.95877743684804</v>
      </c>
      <c r="Q139" s="37">
        <f>IF('2017 Hourly Load - RC2016'!Q120="",0,$P$19+$Q$19*(WLEF!Q119))</f>
        <v>270.16609887228805</v>
      </c>
      <c r="R139" s="37">
        <f>IF('2017 Hourly Load - RC2016'!R120="",0,$P$19+$Q$19*(WLEF!R119))</f>
        <v>269.48879576706776</v>
      </c>
      <c r="S139" s="37">
        <f>IF('2017 Hourly Load - RC2016'!S120="",0,$P$19+$Q$19*(WLEF!S119))</f>
        <v>261.06857938642128</v>
      </c>
      <c r="T139" s="37">
        <f>IF('2017 Hourly Load - RC2016'!T120="",0,$P$19+$Q$19*(WLEF!T119))</f>
        <v>245.22216571216597</v>
      </c>
      <c r="U139" s="37">
        <f>IF('2017 Hourly Load - RC2016'!U120="",0,$P$19+$Q$19*(WLEF!U119))</f>
        <v>226.79014107609629</v>
      </c>
      <c r="V139" s="37">
        <f>IF('2017 Hourly Load - RC2016'!V120="",0,$P$19+$Q$19*(WLEF!V119))</f>
        <v>223.62943513961892</v>
      </c>
      <c r="W139" s="37">
        <f>IF('2017 Hourly Load - RC2016'!W120="",0,$P$19+$Q$19*(WLEF!W119))</f>
        <v>208.02404943151822</v>
      </c>
      <c r="X139" s="37">
        <f>IF('2017 Hourly Load - RC2016'!X120="",0,$P$19+$Q$19*(WLEF!X119))</f>
        <v>190.73840488439032</v>
      </c>
      <c r="Y139" s="37">
        <f>IF('2017 Hourly Load - RC2016'!Y120="",0,$P$19+$Q$19*(WLEF!Y119))</f>
        <v>168.69399411671972</v>
      </c>
      <c r="Z139" s="25">
        <f t="shared" si="1"/>
        <v>4884.7301522668067</v>
      </c>
    </row>
    <row r="140" spans="1:26" x14ac:dyDescent="0.25">
      <c r="A140" s="36">
        <f>IF('2017 Hourly Load - RC2016'!A121="","",'2017 Hourly Load - RC2016'!A121)</f>
        <v>42845</v>
      </c>
      <c r="B140" s="37">
        <f>IF('2017 Hourly Load - RC2016'!B121="",0,$P$19+$Q$19*(WLEF!B120))</f>
        <v>150.86017131302037</v>
      </c>
      <c r="C140" s="37">
        <f>IF('2017 Hourly Load - RC2016'!C121="",0,$P$19+$Q$19*(WLEF!C120))</f>
        <v>138.86792281290514</v>
      </c>
      <c r="D140" s="37">
        <f>IF('2017 Hourly Load - RC2016'!D121="",0,$P$19+$Q$19*(WLEF!D120))</f>
        <v>131.35130725411432</v>
      </c>
      <c r="E140" s="37">
        <f>IF('2017 Hourly Load - RC2016'!E121="",0,$P$19+$Q$19*(WLEF!E120))</f>
        <v>127.64338406112043</v>
      </c>
      <c r="F140" s="37">
        <f>IF('2017 Hourly Load - RC2016'!F121="",0,$P$19+$Q$19*(WLEF!F120))</f>
        <v>126.1261480220366</v>
      </c>
      <c r="G140" s="37">
        <f>IF('2017 Hourly Load - RC2016'!G121="",0,$P$19+$Q$19*(WLEF!G120))</f>
        <v>126.92148997224854</v>
      </c>
      <c r="H140" s="37">
        <f>IF('2017 Hourly Load - RC2016'!H121="",0,$P$19+$Q$19*(WLEF!H120))</f>
        <v>130.6479910468785</v>
      </c>
      <c r="I140" s="37">
        <f>IF('2017 Hourly Load - RC2016'!I121="",0,$P$19+$Q$19*(WLEF!I120))</f>
        <v>135.24157130937994</v>
      </c>
      <c r="J140" s="37">
        <f>IF('2017 Hourly Load - RC2016'!J121="",0,$P$19+$Q$19*(WLEF!J120))</f>
        <v>149.32804885282889</v>
      </c>
      <c r="K140" s="37">
        <f>IF('2017 Hourly Load - RC2016'!K121="",0,$P$19+$Q$19*(WLEF!K120))</f>
        <v>165.67513774465988</v>
      </c>
      <c r="L140" s="37">
        <f>IF('2017 Hourly Load - RC2016'!L121="",0,$P$19+$Q$19*(WLEF!L120))</f>
        <v>175.48445101269883</v>
      </c>
      <c r="M140" s="37">
        <f>IF('2017 Hourly Load - RC2016'!M121="",0,$P$19+$Q$19*(WLEF!M120))</f>
        <v>183.90246283161696</v>
      </c>
      <c r="N140" s="37">
        <f>IF('2017 Hourly Load - RC2016'!N121="",0,$P$19+$Q$19*(WLEF!N120))</f>
        <v>189.74571725094333</v>
      </c>
      <c r="O140" s="37">
        <f>IF('2017 Hourly Load - RC2016'!O121="",0,$P$19+$Q$19*(WLEF!O120))</f>
        <v>194.05020501695475</v>
      </c>
      <c r="P140" s="37">
        <f>IF('2017 Hourly Load - RC2016'!P121="",0,$P$19+$Q$19*(WLEF!P120))</f>
        <v>196.99110053195182</v>
      </c>
      <c r="Q140" s="37">
        <f>IF('2017 Hourly Load - RC2016'!Q121="",0,$P$19+$Q$19*(WLEF!Q120))</f>
        <v>199.32327769243565</v>
      </c>
      <c r="R140" s="37">
        <f>IF('2017 Hourly Load - RC2016'!R121="",0,$P$19+$Q$19*(WLEF!R120))</f>
        <v>200.84154155848674</v>
      </c>
      <c r="S140" s="37">
        <f>IF('2017 Hourly Load - RC2016'!S121="",0,$P$19+$Q$19*(WLEF!S120))</f>
        <v>199.24946591497502</v>
      </c>
      <c r="T140" s="37">
        <f>IF('2017 Hourly Load - RC2016'!T121="",0,$P$19+$Q$19*(WLEF!T120))</f>
        <v>195.28001196856275</v>
      </c>
      <c r="U140" s="37">
        <f>IF('2017 Hourly Load - RC2016'!U121="",0,$P$19+$Q$19*(WLEF!U120))</f>
        <v>193.04246680063713</v>
      </c>
      <c r="V140" s="37">
        <f>IF('2017 Hourly Load - RC2016'!V121="",0,$P$19+$Q$19*(WLEF!V120))</f>
        <v>200.97160198390853</v>
      </c>
      <c r="W140" s="37">
        <f>IF('2017 Hourly Load - RC2016'!W121="",0,$P$19+$Q$19*(WLEF!W120))</f>
        <v>192.12866906361063</v>
      </c>
      <c r="X140" s="37">
        <f>IF('2017 Hourly Load - RC2016'!X121="",0,$P$19+$Q$19*(WLEF!X120))</f>
        <v>175.40210500270211</v>
      </c>
      <c r="Y140" s="37">
        <f>IF('2017 Hourly Load - RC2016'!Y121="",0,$P$19+$Q$19*(WLEF!Y120))</f>
        <v>155.42866533372546</v>
      </c>
      <c r="Z140" s="25">
        <f t="shared" si="1"/>
        <v>4034.504914352402</v>
      </c>
    </row>
    <row r="141" spans="1:26" x14ac:dyDescent="0.25">
      <c r="A141" s="36">
        <f>IF('2017 Hourly Load - RC2016'!A122="","",'2017 Hourly Load - RC2016'!A122)</f>
        <v>42846</v>
      </c>
      <c r="B141" s="37">
        <f>IF('2017 Hourly Load - RC2016'!B122="",0,$P$19+$Q$19*(WLEF!B121))</f>
        <v>139.83529684777781</v>
      </c>
      <c r="C141" s="37">
        <f>IF('2017 Hourly Load - RC2016'!C122="",0,$P$19+$Q$19*(WLEF!C121))</f>
        <v>130.62423843781141</v>
      </c>
      <c r="D141" s="37">
        <f>IF('2017 Hourly Load - RC2016'!D122="",0,$P$19+$Q$19*(WLEF!D121))</f>
        <v>126.03570505995211</v>
      </c>
      <c r="E141" s="37">
        <f>IF('2017 Hourly Load - RC2016'!E122="",0,$P$19+$Q$19*(WLEF!E121))</f>
        <v>123.88194703891581</v>
      </c>
      <c r="F141" s="37">
        <f>IF('2017 Hourly Load - RC2016'!F122="",0,$P$19+$Q$19*(WLEF!F121))</f>
        <v>124.54571260972671</v>
      </c>
      <c r="G141" s="37">
        <f>IF('2017 Hourly Load - RC2016'!G122="",0,$P$19+$Q$19*(WLEF!G121))</f>
        <v>131.39917275647167</v>
      </c>
      <c r="H141" s="37">
        <f>IF('2017 Hourly Load - RC2016'!H122="",0,$P$19+$Q$19*(WLEF!H121))</f>
        <v>147.52331544659785</v>
      </c>
      <c r="I141" s="37">
        <f>IF('2017 Hourly Load - RC2016'!I122="",0,$P$19+$Q$19*(WLEF!I121))</f>
        <v>157.10220007788615</v>
      </c>
      <c r="J141" s="37">
        <f>IF('2017 Hourly Load - RC2016'!J122="",0,$P$19+$Q$19*(WLEF!J121))</f>
        <v>165.4571076792904</v>
      </c>
      <c r="K141" s="37">
        <f>IF('2017 Hourly Load - RC2016'!K122="",0,$P$19+$Q$19*(WLEF!K121))</f>
        <v>176.77375134941479</v>
      </c>
      <c r="L141" s="37">
        <f>IF('2017 Hourly Load - RC2016'!L122="",0,$P$19+$Q$19*(WLEF!L121))</f>
        <v>187.98439228256711</v>
      </c>
      <c r="M141" s="37">
        <f>IF('2017 Hourly Load - RC2016'!M122="",0,$P$19+$Q$19*(WLEF!M121))</f>
        <v>196.91802675604509</v>
      </c>
      <c r="N141" s="37">
        <f>IF('2017 Hourly Load - RC2016'!N122="",0,$P$19+$Q$19*(WLEF!N121))</f>
        <v>206.30837014980176</v>
      </c>
      <c r="O141" s="37">
        <f>IF('2017 Hourly Load - RC2016'!O122="",0,$P$19+$Q$19*(WLEF!O121))</f>
        <v>214.14118160270101</v>
      </c>
      <c r="P141" s="37">
        <f>IF('2017 Hourly Load - RC2016'!P122="",0,$P$19+$Q$19*(WLEF!P121))</f>
        <v>223.28490100277247</v>
      </c>
      <c r="Q141" s="37">
        <f>IF('2017 Hourly Load - RC2016'!Q122="",0,$P$19+$Q$19*(WLEF!Q121))</f>
        <v>230.73294997034344</v>
      </c>
      <c r="R141" s="37">
        <f>IF('2017 Hourly Load - RC2016'!R122="",0,$P$19+$Q$19*(WLEF!R121))</f>
        <v>236.86314535013366</v>
      </c>
      <c r="S141" s="37">
        <f>IF('2017 Hourly Load - RC2016'!S122="",0,$P$19+$Q$19*(WLEF!S121))</f>
        <v>236.31228239499609</v>
      </c>
      <c r="T141" s="37">
        <f>IF('2017 Hourly Load - RC2016'!T122="",0,$P$19+$Q$19*(WLEF!T121))</f>
        <v>231.60706341712029</v>
      </c>
      <c r="U141" s="37">
        <f>IF('2017 Hourly Load - RC2016'!U122="",0,$P$19+$Q$19*(WLEF!U121))</f>
        <v>225.19522964708614</v>
      </c>
      <c r="V141" s="37">
        <f>IF('2017 Hourly Load - RC2016'!V122="",0,$P$19+$Q$19*(WLEF!V121))</f>
        <v>230.11015220232719</v>
      </c>
      <c r="W141" s="37">
        <f>IF('2017 Hourly Load - RC2016'!W122="",0,$P$19+$Q$19*(WLEF!W121))</f>
        <v>213.06606369923736</v>
      </c>
      <c r="X141" s="37">
        <f>IF('2017 Hourly Load - RC2016'!X122="",0,$P$19+$Q$19*(WLEF!X121))</f>
        <v>189.39229005009662</v>
      </c>
      <c r="Y141" s="37">
        <f>IF('2017 Hourly Load - RC2016'!Y122="",0,$P$19+$Q$19*(WLEF!Y121))</f>
        <v>166.26836896223369</v>
      </c>
      <c r="Z141" s="25">
        <f t="shared" si="1"/>
        <v>4411.3628647913074</v>
      </c>
    </row>
    <row r="142" spans="1:26" x14ac:dyDescent="0.25">
      <c r="A142" s="36">
        <f>IF('2017 Hourly Load - RC2016'!A123="","",'2017 Hourly Load - RC2016'!A123)</f>
        <v>42847</v>
      </c>
      <c r="B142" s="37">
        <f>IF('2017 Hourly Load - RC2016'!B123="",0,$P$19+$Q$19*(WLEF!B122))</f>
        <v>147.15156532331326</v>
      </c>
      <c r="C142" s="37">
        <f>IF('2017 Hourly Load - RC2016'!C123="",0,$P$19+$Q$19*(WLEF!C122))</f>
        <v>135.73980952379296</v>
      </c>
      <c r="D142" s="37">
        <f>IF('2017 Hourly Load - RC2016'!D123="",0,$P$19+$Q$19*(WLEF!D122))</f>
        <v>130.60049163978016</v>
      </c>
      <c r="E142" s="37">
        <f>IF('2017 Hourly Load - RC2016'!E123="",0,$P$19+$Q$19*(WLEF!E122))</f>
        <v>127.57438382134973</v>
      </c>
      <c r="F142" s="37">
        <f>IF('2017 Hourly Load - RC2016'!F123="",0,$P$19+$Q$19*(WLEF!F122))</f>
        <v>127.63188038926124</v>
      </c>
      <c r="G142" s="37">
        <f>IF('2017 Hourly Load - RC2016'!G123="",0,$P$19+$Q$19*(WLEF!G122))</f>
        <v>135.3410329991151</v>
      </c>
      <c r="H142" s="37">
        <f>IF('2017 Hourly Load - RC2016'!H123="",0,$P$19+$Q$19*(WLEF!H122))</f>
        <v>152.88203697958087</v>
      </c>
      <c r="I142" s="37">
        <f>IF('2017 Hourly Load - RC2016'!I123="",0,$P$19+$Q$19*(WLEF!I122))</f>
        <v>161.29277047608764</v>
      </c>
      <c r="J142" s="37">
        <f>IF('2017 Hourly Load - RC2016'!J123="",0,$P$19+$Q$19*(WLEF!J122))</f>
        <v>170.3515688508981</v>
      </c>
      <c r="K142" s="37">
        <f>IF('2017 Hourly Load - RC2016'!K123="",0,$P$19+$Q$19*(WLEF!K122))</f>
        <v>182.1216011606881</v>
      </c>
      <c r="L142" s="37">
        <f>IF('2017 Hourly Load - RC2016'!L123="",0,$P$19+$Q$19*(WLEF!L122))</f>
        <v>195.11685769393313</v>
      </c>
      <c r="M142" s="37">
        <f>IF('2017 Hourly Load - RC2016'!M123="",0,$P$19+$Q$19*(WLEF!M122))</f>
        <v>208.73279750452173</v>
      </c>
      <c r="N142" s="37">
        <f>IF('2017 Hourly Load - RC2016'!N123="",0,$P$19+$Q$19*(WLEF!N122))</f>
        <v>219.4627938606987</v>
      </c>
      <c r="O142" s="37">
        <f>IF('2017 Hourly Load - RC2016'!O123="",0,$P$19+$Q$19*(WLEF!O122))</f>
        <v>228.49699702624275</v>
      </c>
      <c r="P142" s="37">
        <f>IF('2017 Hourly Load - RC2016'!P123="",0,$P$19+$Q$19*(WLEF!P122))</f>
        <v>238.1168233106643</v>
      </c>
      <c r="Q142" s="37">
        <f>IF('2017 Hourly Load - RC2016'!Q123="",0,$P$19+$Q$19*(WLEF!Q122))</f>
        <v>250.15742398739002</v>
      </c>
      <c r="R142" s="37">
        <f>IF('2017 Hourly Load - RC2016'!R123="",0,$P$19+$Q$19*(WLEF!R122))</f>
        <v>258.72747792761947</v>
      </c>
      <c r="S142" s="37">
        <f>IF('2017 Hourly Load - RC2016'!S123="",0,$P$19+$Q$19*(WLEF!S122))</f>
        <v>260.36235475573886</v>
      </c>
      <c r="T142" s="37">
        <f>IF('2017 Hourly Load - RC2016'!T123="",0,$P$19+$Q$19*(WLEF!T122))</f>
        <v>253.75634958080667</v>
      </c>
      <c r="U142" s="37">
        <f>IF('2017 Hourly Load - RC2016'!U123="",0,$P$19+$Q$19*(WLEF!U122))</f>
        <v>243.94020253459945</v>
      </c>
      <c r="V142" s="37">
        <f>IF('2017 Hourly Load - RC2016'!V123="",0,$P$19+$Q$19*(WLEF!V122))</f>
        <v>248.32830093728603</v>
      </c>
      <c r="W142" s="37">
        <f>IF('2017 Hourly Load - RC2016'!W123="",0,$P$19+$Q$19*(WLEF!W122))</f>
        <v>229.28178904085559</v>
      </c>
      <c r="X142" s="37">
        <f>IF('2017 Hourly Load - RC2016'!X123="",0,$P$19+$Q$19*(WLEF!X122))</f>
        <v>201.17612647556589</v>
      </c>
      <c r="Y142" s="37">
        <f>IF('2017 Hourly Load - RC2016'!Y123="",0,$P$19+$Q$19*(WLEF!Y122))</f>
        <v>173.48557670950811</v>
      </c>
      <c r="Z142" s="25">
        <f t="shared" si="1"/>
        <v>4679.8290125092981</v>
      </c>
    </row>
    <row r="143" spans="1:26" x14ac:dyDescent="0.25">
      <c r="A143" s="36">
        <f>IF('2017 Hourly Load - RC2016'!A124="","",'2017 Hourly Load - RC2016'!A124)</f>
        <v>42848</v>
      </c>
      <c r="B143" s="37">
        <f>IF('2017 Hourly Load - RC2016'!B124="",0,$P$19+$Q$19*(WLEF!B123))</f>
        <v>153.37049231512799</v>
      </c>
      <c r="C143" s="37">
        <f>IF('2017 Hourly Load - RC2016'!C124="",0,$P$19+$Q$19*(WLEF!C123))</f>
        <v>141.88679080703673</v>
      </c>
      <c r="D143" s="37">
        <f>IF('2017 Hourly Load - RC2016'!D124="",0,$P$19+$Q$19*(WLEF!D123))</f>
        <v>135.1670360579551</v>
      </c>
      <c r="E143" s="37">
        <f>IF('2017 Hourly Load - RC2016'!E124="",0,$P$19+$Q$19*(WLEF!E123))</f>
        <v>131.29150806324432</v>
      </c>
      <c r="F143" s="37">
        <f>IF('2017 Hourly Load - RC2016'!F124="",0,$P$19+$Q$19*(WLEF!F123))</f>
        <v>130.68363085617139</v>
      </c>
      <c r="G143" s="37">
        <f>IF('2017 Hourly Load - RC2016'!G124="",0,$P$19+$Q$19*(WLEF!G123))</f>
        <v>137.17254075305908</v>
      </c>
      <c r="H143" s="37">
        <f>IF('2017 Hourly Load - RC2016'!H124="",0,$P$19+$Q$19*(WLEF!H123))</f>
        <v>153.51447525608455</v>
      </c>
      <c r="I143" s="37">
        <f>IF('2017 Hourly Load - RC2016'!I124="",0,$P$19+$Q$19*(WLEF!I123))</f>
        <v>144.0814120322222</v>
      </c>
      <c r="J143" s="37">
        <f>IF('2017 Hourly Load - RC2016'!J124="",0,$P$19+$Q$19*(WLEF!J123))</f>
        <v>173.87708943936423</v>
      </c>
      <c r="K143" s="37">
        <f>IF('2017 Hourly Load - RC2016'!K124="",0,$P$19+$Q$19*(WLEF!K123))</f>
        <v>187.65138288258476</v>
      </c>
      <c r="L143" s="37">
        <f>IF('2017 Hourly Load - RC2016'!L124="",0,$P$19+$Q$19*(WLEF!L123))</f>
        <v>201.67888640225544</v>
      </c>
      <c r="M143" s="37">
        <f>IF('2017 Hourly Load - RC2016'!M124="",0,$P$19+$Q$19*(WLEF!M123))</f>
        <v>212.63724702469477</v>
      </c>
      <c r="N143" s="37">
        <f>IF('2017 Hourly Load - RC2016'!N124="",0,$P$19+$Q$19*(WLEF!N123))</f>
        <v>226.29845771013044</v>
      </c>
      <c r="O143" s="37">
        <f>IF('2017 Hourly Load - RC2016'!O124="",0,$P$19+$Q$19*(WLEF!O123))</f>
        <v>243.59342315877359</v>
      </c>
      <c r="P143" s="37">
        <f>IF('2017 Hourly Load - RC2016'!P124="",0,$P$19+$Q$19*(WLEF!P123))</f>
        <v>262.98923714697145</v>
      </c>
      <c r="Q143" s="37">
        <f>IF('2017 Hourly Load - RC2016'!Q124="",0,$P$19+$Q$19*(WLEF!Q123))</f>
        <v>278.22189647776355</v>
      </c>
      <c r="R143" s="37">
        <f>IF('2017 Hourly Load - RC2016'!R124="",0,$P$19+$Q$19*(WLEF!R123))</f>
        <v>289.57751549176299</v>
      </c>
      <c r="S143" s="37">
        <f>IF('2017 Hourly Load - RC2016'!S124="",0,$P$19+$Q$19*(WLEF!S123))</f>
        <v>292.48489295193463</v>
      </c>
      <c r="T143" s="37">
        <f>IF('2017 Hourly Load - RC2016'!T124="",0,$P$19+$Q$19*(WLEF!T123))</f>
        <v>283.58141557541796</v>
      </c>
      <c r="U143" s="37">
        <f>IF('2017 Hourly Load - RC2016'!U124="",0,$P$19+$Q$19*(WLEF!U123))</f>
        <v>267.06989398106873</v>
      </c>
      <c r="V143" s="37">
        <f>IF('2017 Hourly Load - RC2016'!V124="",0,$P$19+$Q$19*(WLEF!V123))</f>
        <v>265.38139654595477</v>
      </c>
      <c r="W143" s="37">
        <f>IF('2017 Hourly Load - RC2016'!W124="",0,$P$19+$Q$19*(WLEF!W123))</f>
        <v>248.15252872467153</v>
      </c>
      <c r="X143" s="37">
        <f>IF('2017 Hourly Load - RC2016'!X124="",0,$P$19+$Q$19*(WLEF!X123))</f>
        <v>218.72458964693413</v>
      </c>
      <c r="Y143" s="37">
        <f>IF('2017 Hourly Load - RC2016'!Y124="",0,$P$19+$Q$19*(WLEF!Y123))</f>
        <v>183.59311233774855</v>
      </c>
      <c r="Z143" s="25">
        <f t="shared" si="1"/>
        <v>4962.6808516389319</v>
      </c>
    </row>
    <row r="144" spans="1:26" x14ac:dyDescent="0.25">
      <c r="A144" s="36">
        <f>IF('2017 Hourly Load - RC2016'!A125="","",'2017 Hourly Load - RC2016'!A125)</f>
        <v>42849</v>
      </c>
      <c r="B144" s="37">
        <f>IF('2017 Hourly Load - RC2016'!B125="",0,$P$19+$Q$19*(WLEF!B124))</f>
        <v>162.44986393601204</v>
      </c>
      <c r="C144" s="37">
        <f>IF('2017 Hourly Load - RC2016'!C125="",0,$P$19+$Q$19*(WLEF!C124))</f>
        <v>149.63589428841019</v>
      </c>
      <c r="D144" s="37">
        <f>IF('2017 Hourly Load - RC2016'!D125="",0,$P$19+$Q$19*(WLEF!D124))</f>
        <v>138.71390130750487</v>
      </c>
      <c r="E144" s="37">
        <f>IF('2017 Hourly Load - RC2016'!E125="",0,$P$19+$Q$19*(WLEF!E124))</f>
        <v>134.32595835002749</v>
      </c>
      <c r="F144" s="37">
        <f>IF('2017 Hourly Load - RC2016'!F125="",0,$P$19+$Q$19*(WLEF!F124))</f>
        <v>134.46155959813927</v>
      </c>
      <c r="G144" s="37">
        <f>IF('2017 Hourly Load - RC2016'!G125="",0,$P$19+$Q$19*(WLEF!G124))</f>
        <v>138.52166860944484</v>
      </c>
      <c r="H144" s="37">
        <f>IF('2017 Hourly Load - RC2016'!H125="",0,$P$19+$Q$19*(WLEF!H124))</f>
        <v>154.58446419402455</v>
      </c>
      <c r="I144" s="37">
        <f>IF('2017 Hourly Load - RC2016'!I125="",0,$P$19+$Q$19*(WLEF!I124))</f>
        <v>164.99085921727234</v>
      </c>
      <c r="J144" s="37">
        <f>IF('2017 Hourly Load - RC2016'!J125="",0,$P$19+$Q$19*(WLEF!J124))</f>
        <v>177.22210690564845</v>
      </c>
      <c r="K144" s="37">
        <f>IF('2017 Hourly Load - RC2016'!K125="",0,$P$19+$Q$19*(WLEF!K124))</f>
        <v>196.02475940870278</v>
      </c>
      <c r="L144" s="37">
        <f>IF('2017 Hourly Load - RC2016'!L125="",0,$P$19+$Q$19*(WLEF!L124))</f>
        <v>216.46262650633571</v>
      </c>
      <c r="M144" s="37">
        <f>IF('2017 Hourly Load - RC2016'!M125="",0,$P$19+$Q$19*(WLEF!M124))</f>
        <v>234.85513827771354</v>
      </c>
      <c r="N144" s="37">
        <f>IF('2017 Hourly Load - RC2016'!N125="",0,$P$19+$Q$19*(WLEF!N124))</f>
        <v>252.64150235156558</v>
      </c>
      <c r="O144" s="37">
        <f>IF('2017 Hourly Load - RC2016'!O125="",0,$P$19+$Q$19*(WLEF!O124))</f>
        <v>269.23220729964612</v>
      </c>
      <c r="P144" s="37">
        <f>IF('2017 Hourly Load - RC2016'!P125="",0,$P$19+$Q$19*(WLEF!P124))</f>
        <v>283.72661592838671</v>
      </c>
      <c r="Q144" s="37">
        <f>IF('2017 Hourly Load - RC2016'!Q125="",0,$P$19+$Q$19*(WLEF!Q124))</f>
        <v>298.38540060204599</v>
      </c>
      <c r="R144" s="37">
        <f>IF('2017 Hourly Load - RC2016'!R125="",0,$P$19+$Q$19*(WLEF!R124))</f>
        <v>307.09502763339577</v>
      </c>
      <c r="S144" s="37">
        <f>IF('2017 Hourly Load - RC2016'!S125="",0,$P$19+$Q$19*(WLEF!S124))</f>
        <v>305.945913452083</v>
      </c>
      <c r="T144" s="37">
        <f>IF('2017 Hourly Load - RC2016'!T125="",0,$P$19+$Q$19*(WLEF!T124))</f>
        <v>293.2272818378961</v>
      </c>
      <c r="U144" s="37">
        <f>IF('2017 Hourly Load - RC2016'!U125="",0,$P$19+$Q$19*(WLEF!U124))</f>
        <v>274.0429713954203</v>
      </c>
      <c r="V144" s="37">
        <f>IF('2017 Hourly Load - RC2016'!V125="",0,$P$19+$Q$19*(WLEF!V124))</f>
        <v>272.48747622263079</v>
      </c>
      <c r="W144" s="37">
        <f>IF('2017 Hourly Load - RC2016'!W125="",0,$P$19+$Q$19*(WLEF!W124))</f>
        <v>251.39718524342169</v>
      </c>
      <c r="X144" s="37">
        <f>IF('2017 Hourly Load - RC2016'!X125="",0,$P$19+$Q$19*(WLEF!X124))</f>
        <v>220.28312689699487</v>
      </c>
      <c r="Y144" s="37">
        <f>IF('2017 Hourly Load - RC2016'!Y125="",0,$P$19+$Q$19*(WLEF!Y124))</f>
        <v>190.41882987293087</v>
      </c>
      <c r="Z144" s="25">
        <f t="shared" si="1"/>
        <v>5221.1323393356533</v>
      </c>
    </row>
    <row r="145" spans="1:26" x14ac:dyDescent="0.25">
      <c r="A145" s="36">
        <f>IF('2017 Hourly Load - RC2016'!A126="","",'2017 Hourly Load - RC2016'!A126)</f>
        <v>42850</v>
      </c>
      <c r="B145" s="37">
        <f>IF('2017 Hourly Load - RC2016'!B126="",0,$P$19+$Q$19*(WLEF!B125))</f>
        <v>166.78524534777978</v>
      </c>
      <c r="C145" s="37">
        <f>IF('2017 Hourly Load - RC2016'!C126="",0,$P$19+$Q$19*(WLEF!C125))</f>
        <v>151.49773274401184</v>
      </c>
      <c r="D145" s="37">
        <f>IF('2017 Hourly Load - RC2016'!D126="",0,$P$19+$Q$19*(WLEF!D125))</f>
        <v>142.66699137694278</v>
      </c>
      <c r="E145" s="37">
        <f>IF('2017 Hourly Load - RC2016'!E126="",0,$P$19+$Q$19*(WLEF!E125))</f>
        <v>137.81961194423116</v>
      </c>
      <c r="F145" s="37">
        <f>IF('2017 Hourly Load - RC2016'!F126="",0,$P$19+$Q$19*(WLEF!F125))</f>
        <v>136.71805963865228</v>
      </c>
      <c r="G145" s="37">
        <f>IF('2017 Hourly Load - RC2016'!G126="",0,$P$19+$Q$19*(WLEF!G125))</f>
        <v>142.919318902322</v>
      </c>
      <c r="H145" s="37">
        <f>IF('2017 Hourly Load - RC2016'!H126="",0,$P$19+$Q$19*(WLEF!H125))</f>
        <v>159.39291912942485</v>
      </c>
      <c r="I145" s="37">
        <f>IF('2017 Hourly Load - RC2016'!I126="",0,$P$19+$Q$19*(WLEF!I125))</f>
        <v>169.55269669640279</v>
      </c>
      <c r="J145" s="37">
        <f>IF('2017 Hourly Load - RC2016'!J126="",0,$P$19+$Q$19*(WLEF!J125))</f>
        <v>183.06144541318639</v>
      </c>
      <c r="K145" s="37">
        <f>IF('2017 Hourly Load - RC2016'!K126="",0,$P$19+$Q$19*(WLEF!K125))</f>
        <v>203.06224997639504</v>
      </c>
      <c r="L145" s="37">
        <f>IF('2017 Hourly Load - RC2016'!L126="",0,$P$19+$Q$19*(WLEF!L125))</f>
        <v>226.15520768607132</v>
      </c>
      <c r="M145" s="37">
        <f>IF('2017 Hourly Load - RC2016'!M126="",0,$P$19+$Q$19*(WLEF!M125))</f>
        <v>247.88904473682555</v>
      </c>
      <c r="N145" s="37">
        <f>IF('2017 Hourly Load - RC2016'!N126="",0,$P$19+$Q$19*(WLEF!N125))</f>
        <v>267.99838129036328</v>
      </c>
      <c r="O145" s="37">
        <f>IF('2017 Hourly Load - RC2016'!O126="",0,$P$19+$Q$19*(WLEF!O125))</f>
        <v>287.47132297835788</v>
      </c>
      <c r="P145" s="37">
        <f>IF('2017 Hourly Load - RC2016'!P126="",0,$P$19+$Q$19*(WLEF!P125))</f>
        <v>305.00329007168597</v>
      </c>
      <c r="Q145" s="37">
        <f>IF('2017 Hourly Load - RC2016'!Q126="",0,$P$19+$Q$19*(WLEF!Q125))</f>
        <v>320.35023359192638</v>
      </c>
      <c r="R145" s="37">
        <f>IF('2017 Hourly Load - RC2016'!R126="",0,$P$19+$Q$19*(WLEF!R125))</f>
        <v>328.95122330792225</v>
      </c>
      <c r="S145" s="37">
        <f>IF('2017 Hourly Load - RC2016'!S126="",0,$P$19+$Q$19*(WLEF!S125))</f>
        <v>326.60006657794867</v>
      </c>
      <c r="T145" s="37">
        <f>IF('2017 Hourly Load - RC2016'!T126="",0,$P$19+$Q$19*(WLEF!T125))</f>
        <v>308.81138172165112</v>
      </c>
      <c r="U145" s="37">
        <f>IF('2017 Hourly Load - RC2016'!U126="",0,$P$19+$Q$19*(WLEF!U125))</f>
        <v>283.89608244071644</v>
      </c>
      <c r="V145" s="37">
        <f>IF('2017 Hourly Load - RC2016'!V126="",0,$P$19+$Q$19*(WLEF!V125))</f>
        <v>277.22056492847872</v>
      </c>
      <c r="W145" s="37">
        <f>IF('2017 Hourly Load - RC2016'!W126="",0,$P$19+$Q$19*(WLEF!W125))</f>
        <v>256.26678680363148</v>
      </c>
      <c r="X145" s="37">
        <f>IF('2017 Hourly Load - RC2016'!X126="",0,$P$19+$Q$19*(WLEF!X125))</f>
        <v>228.41450937224704</v>
      </c>
      <c r="Y145" s="37">
        <f>IF('2017 Hourly Load - RC2016'!Y126="",0,$P$19+$Q$19*(WLEF!Y125))</f>
        <v>200.52597688814836</v>
      </c>
      <c r="Z145" s="25">
        <f t="shared" si="1"/>
        <v>5459.030343565325</v>
      </c>
    </row>
    <row r="146" spans="1:26" x14ac:dyDescent="0.25">
      <c r="A146" s="36">
        <f>IF('2017 Hourly Load - RC2016'!A127="","",'2017 Hourly Load - RC2016'!A127)</f>
        <v>42851</v>
      </c>
      <c r="B146" s="37">
        <f>IF('2017 Hourly Load - RC2016'!B127="",0,$P$19+$Q$19*(WLEF!B126))</f>
        <v>175.35271482981167</v>
      </c>
      <c r="C146" s="37">
        <f>IF('2017 Hourly Load - RC2016'!C127="",0,$P$19+$Q$19*(WLEF!C126))</f>
        <v>158.37718492776742</v>
      </c>
      <c r="D146" s="37">
        <f>IF('2017 Hourly Load - RC2016'!D127="",0,$P$19+$Q$19*(WLEF!D126))</f>
        <v>148.17296237941372</v>
      </c>
      <c r="E146" s="37">
        <f>IF('2017 Hourly Load - RC2016'!E127="",0,$P$19+$Q$19*(WLEF!E126))</f>
        <v>141.93952595744258</v>
      </c>
      <c r="F146" s="37">
        <f>IF('2017 Hourly Load - RC2016'!F127="",0,$P$19+$Q$19*(WLEF!F126))</f>
        <v>138.49606227993925</v>
      </c>
      <c r="G146" s="37">
        <f>IF('2017 Hourly Load - RC2016'!G127="",0,$P$19+$Q$19*(WLEF!G126))</f>
        <v>138.7267284427806</v>
      </c>
      <c r="H146" s="37">
        <f>IF('2017 Hourly Load - RC2016'!H127="",0,$P$19+$Q$19*(WLEF!H126))</f>
        <v>142.58741795742952</v>
      </c>
      <c r="I146" s="37">
        <f>IF('2017 Hourly Load - RC2016'!I127="",0,$P$19+$Q$19*(WLEF!I126))</f>
        <v>150.50724168211892</v>
      </c>
      <c r="J146" s="37">
        <f>IF('2017 Hourly Load - RC2016'!J127="",0,$P$19+$Q$19*(WLEF!J126))</f>
        <v>172.29986898264244</v>
      </c>
      <c r="K146" s="37">
        <f>IF('2017 Hourly Load - RC2016'!K127="",0,$P$19+$Q$19*(WLEF!K126))</f>
        <v>199.84061097067604</v>
      </c>
      <c r="L146" s="37">
        <f>IF('2017 Hourly Load - RC2016'!L127="",0,$P$19+$Q$19*(WLEF!L126))</f>
        <v>227.7760181755184</v>
      </c>
      <c r="M146" s="37">
        <f>IF('2017 Hourly Load - RC2016'!M127="",0,$P$19+$Q$19*(WLEF!M126))</f>
        <v>254.00210337187229</v>
      </c>
      <c r="N146" s="37">
        <f>IF('2017 Hourly Load - RC2016'!N127="",0,$P$19+$Q$19*(WLEF!N126))</f>
        <v>275.96063719888343</v>
      </c>
      <c r="O146" s="37">
        <f>IF('2017 Hourly Load - RC2016'!O127="",0,$P$19+$Q$19*(WLEF!O126))</f>
        <v>293.40069404357286</v>
      </c>
      <c r="P146" s="37">
        <f>IF('2017 Hourly Load - RC2016'!P127="",0,$P$19+$Q$19*(WLEF!P126))</f>
        <v>304.21505574470706</v>
      </c>
      <c r="Q146" s="37">
        <f>IF('2017 Hourly Load - RC2016'!Q127="",0,$P$19+$Q$19*(WLEF!Q126))</f>
        <v>314.05149129623089</v>
      </c>
      <c r="R146" s="37">
        <f>IF('2017 Hourly Load - RC2016'!R127="",0,$P$19+$Q$19*(WLEF!R126))</f>
        <v>319.19395948805789</v>
      </c>
      <c r="S146" s="37">
        <f>IF('2017 Hourly Load - RC2016'!S127="",0,$P$19+$Q$19*(WLEF!S126))</f>
        <v>316.13300434034966</v>
      </c>
      <c r="T146" s="37">
        <f>IF('2017 Hourly Load - RC2016'!T127="",0,$P$19+$Q$19*(WLEF!T126))</f>
        <v>299.28881910265164</v>
      </c>
      <c r="U146" s="37">
        <f>IF('2017 Hourly Load - RC2016'!U127="",0,$P$19+$Q$19*(WLEF!U126))</f>
        <v>274.681134268623</v>
      </c>
      <c r="V146" s="37">
        <f>IF('2017 Hourly Load - RC2016'!V127="",0,$P$19+$Q$19*(WLEF!V126))</f>
        <v>268.04486667170454</v>
      </c>
      <c r="W146" s="37">
        <f>IF('2017 Hourly Load - RC2016'!W127="",0,$P$19+$Q$19*(WLEF!W126))</f>
        <v>249.1644886585396</v>
      </c>
      <c r="X146" s="37">
        <f>IF('2017 Hourly Load - RC2016'!X127="",0,$P$19+$Q$19*(WLEF!X126))</f>
        <v>225.15445070295692</v>
      </c>
      <c r="Y146" s="37">
        <f>IF('2017 Hourly Load - RC2016'!Y127="",0,$P$19+$Q$19*(WLEF!Y126))</f>
        <v>200.78582316754762</v>
      </c>
      <c r="Z146" s="25">
        <f t="shared" si="1"/>
        <v>5388.152864641238</v>
      </c>
    </row>
    <row r="147" spans="1:26" x14ac:dyDescent="0.25">
      <c r="A147" s="36">
        <f>IF('2017 Hourly Load - RC2016'!A128="","",'2017 Hourly Load - RC2016'!A128)</f>
        <v>42852</v>
      </c>
      <c r="B147" s="37">
        <f>IF('2017 Hourly Load - RC2016'!B128="",0,$P$19+$Q$19*(WLEF!B127))</f>
        <v>179.17721902417662</v>
      </c>
      <c r="C147" s="37">
        <f>IF('2017 Hourly Load - RC2016'!C128="",0,$P$19+$Q$19*(WLEF!C127))</f>
        <v>163.67692226765945</v>
      </c>
      <c r="D147" s="37">
        <f>IF('2017 Hourly Load - RC2016'!D128="",0,$P$19+$Q$19*(WLEF!D127))</f>
        <v>152.89637934245641</v>
      </c>
      <c r="E147" s="37">
        <f>IF('2017 Hourly Load - RC2016'!E128="",0,$P$19+$Q$19*(WLEF!E127))</f>
        <v>146.79458467403973</v>
      </c>
      <c r="F147" s="37">
        <f>IF('2017 Hourly Load - RC2016'!F128="",0,$P$19+$Q$19*(WLEF!F127))</f>
        <v>143.01241387589593</v>
      </c>
      <c r="G147" s="37">
        <f>IF('2017 Hourly Load - RC2016'!G128="",0,$P$19+$Q$19*(WLEF!G127))</f>
        <v>142.36224394985291</v>
      </c>
      <c r="H147" s="37">
        <f>IF('2017 Hourly Load - RC2016'!H128="",0,$P$19+$Q$19*(WLEF!H127))</f>
        <v>144.49814828959683</v>
      </c>
      <c r="I147" s="37">
        <f>IF('2017 Hourly Load - RC2016'!I128="",0,$P$19+$Q$19*(WLEF!I127))</f>
        <v>150.7188905037375</v>
      </c>
      <c r="J147" s="37">
        <f>IF('2017 Hourly Load - RC2016'!J128="",0,$P$19+$Q$19*(WLEF!J127))</f>
        <v>174.90879164117825</v>
      </c>
      <c r="K147" s="37">
        <f>IF('2017 Hourly Load - RC2016'!K128="",0,$P$19+$Q$19*(WLEF!K127))</f>
        <v>206.6125197665778</v>
      </c>
      <c r="L147" s="37">
        <f>IF('2017 Hourly Load - RC2016'!L128="",0,$P$19+$Q$19*(WLEF!L127))</f>
        <v>236.43931744987458</v>
      </c>
      <c r="M147" s="37">
        <f>IF('2017 Hourly Load - RC2016'!M128="",0,$P$19+$Q$19*(WLEF!M127))</f>
        <v>262.73713915750858</v>
      </c>
      <c r="N147" s="37">
        <f>IF('2017 Hourly Load - RC2016'!N128="",0,$P$19+$Q$19*(WLEF!N127))</f>
        <v>284.47765090932455</v>
      </c>
      <c r="O147" s="37">
        <f>IF('2017 Hourly Load - RC2016'!O128="",0,$P$19+$Q$19*(WLEF!O127))</f>
        <v>302.94665189293426</v>
      </c>
      <c r="P147" s="37">
        <f>IF('2017 Hourly Load - RC2016'!P128="",0,$P$19+$Q$19*(WLEF!P127))</f>
        <v>315.63780311855169</v>
      </c>
      <c r="Q147" s="37">
        <f>IF('2017 Hourly Load - RC2016'!Q128="",0,$P$19+$Q$19*(WLEF!Q127))</f>
        <v>326.73335358103026</v>
      </c>
      <c r="R147" s="37">
        <f>IF('2017 Hourly Load - RC2016'!R128="",0,$P$19+$Q$19*(WLEF!R127))</f>
        <v>331.20600400820092</v>
      </c>
      <c r="S147" s="37">
        <f>IF('2017 Hourly Load - RC2016'!S128="",0,$P$19+$Q$19*(WLEF!S127))</f>
        <v>328.20190766721873</v>
      </c>
      <c r="T147" s="37">
        <f>IF('2017 Hourly Load - RC2016'!T128="",0,$P$19+$Q$19*(WLEF!T127))</f>
        <v>312.7293796719257</v>
      </c>
      <c r="U147" s="37">
        <f>IF('2017 Hourly Load - RC2016'!U128="",0,$P$19+$Q$19*(WLEF!U127))</f>
        <v>291.49707496653616</v>
      </c>
      <c r="V147" s="37">
        <f>IF('2017 Hourly Load - RC2016'!V128="",0,$P$19+$Q$19*(WLEF!V127))</f>
        <v>288.49858627515641</v>
      </c>
      <c r="W147" s="37">
        <f>IF('2017 Hourly Load - RC2016'!W128="",0,$P$19+$Q$19*(WLEF!W127))</f>
        <v>266.76863608101127</v>
      </c>
      <c r="X147" s="37">
        <f>IF('2017 Hourly Load - RC2016'!X128="",0,$P$19+$Q$19*(WLEF!X127))</f>
        <v>234.96049598970558</v>
      </c>
      <c r="Y147" s="37">
        <f>IF('2017 Hourly Load - RC2016'!Y128="",0,$P$19+$Q$19*(WLEF!Y127))</f>
        <v>205.89077167998187</v>
      </c>
      <c r="Z147" s="25">
        <f t="shared" si="1"/>
        <v>5593.3828857841327</v>
      </c>
    </row>
    <row r="148" spans="1:26" x14ac:dyDescent="0.25">
      <c r="A148" s="36">
        <f>IF('2017 Hourly Load - RC2016'!A129="","",'2017 Hourly Load - RC2016'!A129)</f>
        <v>42853</v>
      </c>
      <c r="B148" s="37">
        <f>IF('2017 Hourly Load - RC2016'!B129="",0,$P$19+$Q$19*(WLEF!B128))</f>
        <v>182.92446767595592</v>
      </c>
      <c r="C148" s="37">
        <f>IF('2017 Hourly Load - RC2016'!C129="",0,$P$19+$Q$19*(WLEF!C128))</f>
        <v>168.50374661378447</v>
      </c>
      <c r="D148" s="37">
        <f>IF('2017 Hourly Load - RC2016'!D129="",0,$P$19+$Q$19*(WLEF!D128))</f>
        <v>159.8732361092537</v>
      </c>
      <c r="E148" s="37">
        <f>IF('2017 Hourly Load - RC2016'!E129="",0,$P$19+$Q$19*(WLEF!E128))</f>
        <v>154.70061517874217</v>
      </c>
      <c r="F148" s="37">
        <f>IF('2017 Hourly Load - RC2016'!F129="",0,$P$19+$Q$19*(WLEF!F128))</f>
        <v>154.26552839650938</v>
      </c>
      <c r="G148" s="37">
        <f>IF('2017 Hourly Load - RC2016'!G129="",0,$P$19+$Q$19*(WLEF!G128))</f>
        <v>162.480427079104</v>
      </c>
      <c r="H148" s="37">
        <f>IF('2017 Hourly Load - RC2016'!H129="",0,$P$19+$Q$19*(WLEF!H128))</f>
        <v>181.32194378997258</v>
      </c>
      <c r="I148" s="37">
        <f>IF('2017 Hourly Load - RC2016'!I129="",0,$P$19+$Q$19*(WLEF!I128))</f>
        <v>193.27599998329461</v>
      </c>
      <c r="J148" s="37">
        <f>IF('2017 Hourly Load - RC2016'!J129="",0,$P$19+$Q$19*(WLEF!J128))</f>
        <v>210.17555059150345</v>
      </c>
      <c r="K148" s="37">
        <f>IF('2017 Hourly Load - RC2016'!K129="",0,$P$19+$Q$19*(WLEF!K128))</f>
        <v>235.4033949832691</v>
      </c>
      <c r="L148" s="37">
        <f>IF('2017 Hourly Load - RC2016'!L129="",0,$P$19+$Q$19*(WLEF!L128))</f>
        <v>266.30564179907338</v>
      </c>
      <c r="M148" s="37">
        <f>IF('2017 Hourly Load - RC2016'!M129="",0,$P$19+$Q$19*(WLEF!M128))</f>
        <v>294.16951805802915</v>
      </c>
      <c r="N148" s="37">
        <f>IF('2017 Hourly Load - RC2016'!N129="",0,$P$19+$Q$19*(WLEF!N128))</f>
        <v>316.34166701591698</v>
      </c>
      <c r="O148" s="37">
        <f>IF('2017 Hourly Load - RC2016'!O129="",0,$P$19+$Q$19*(WLEF!O128))</f>
        <v>336.07219449036239</v>
      </c>
      <c r="P148" s="37">
        <f>IF('2017 Hourly Load - RC2016'!P129="",0,$P$19+$Q$19*(WLEF!P128))</f>
        <v>352.96932117023914</v>
      </c>
      <c r="Q148" s="37">
        <f>IF('2017 Hourly Load - RC2016'!Q129="",0,$P$19+$Q$19*(WLEF!Q128))</f>
        <v>366.28652942860924</v>
      </c>
      <c r="R148" s="37">
        <f>IF('2017 Hourly Load - RC2016'!R129="",0,$P$19+$Q$19*(WLEF!R128))</f>
        <v>369.86090920656437</v>
      </c>
      <c r="S148" s="37">
        <f>IF('2017 Hourly Load - RC2016'!S129="",0,$P$19+$Q$19*(WLEF!S128))</f>
        <v>368.4457832368077</v>
      </c>
      <c r="T148" s="37">
        <f>IF('2017 Hourly Load - RC2016'!T129="",0,$P$19+$Q$19*(WLEF!T128))</f>
        <v>352.71689195173229</v>
      </c>
      <c r="U148" s="37">
        <f>IF('2017 Hourly Load - RC2016'!U129="",0,$P$19+$Q$19*(WLEF!U128))</f>
        <v>329.70167791165369</v>
      </c>
      <c r="V148" s="37">
        <f>IF('2017 Hourly Load - RC2016'!V129="",0,$P$19+$Q$19*(WLEF!V128))</f>
        <v>323.27969516749465</v>
      </c>
      <c r="W148" s="37">
        <f>IF('2017 Hourly Load - RC2016'!W129="",0,$P$19+$Q$19*(WLEF!W128))</f>
        <v>294.69112753228109</v>
      </c>
      <c r="X148" s="37">
        <f>IF('2017 Hourly Load - RC2016'!X129="",0,$P$19+$Q$19*(WLEF!X128))</f>
        <v>256.55935720508216</v>
      </c>
      <c r="Y148" s="37">
        <f>IF('2017 Hourly Load - RC2016'!Y129="",0,$P$19+$Q$19*(WLEF!Y128))</f>
        <v>221.87065467856871</v>
      </c>
      <c r="Z148" s="25">
        <f t="shared" si="1"/>
        <v>6252.1958792538044</v>
      </c>
    </row>
    <row r="149" spans="1:26" x14ac:dyDescent="0.25">
      <c r="A149" s="36">
        <f>IF('2017 Hourly Load - RC2016'!A130="","",'2017 Hourly Load - RC2016'!A130)</f>
        <v>42854</v>
      </c>
      <c r="B149" s="37">
        <f>IF('2017 Hourly Load - RC2016'!B130="",0,$P$19+$Q$19*(WLEF!B129))</f>
        <v>196.29783814312879</v>
      </c>
      <c r="C149" s="37">
        <f>IF('2017 Hourly Load - RC2016'!C130="",0,$P$19+$Q$19*(WLEF!C129))</f>
        <v>179.7659459625815</v>
      </c>
      <c r="D149" s="37">
        <f>IF('2017 Hourly Load - RC2016'!D130="",0,$P$19+$Q$19*(WLEF!D129))</f>
        <v>169.66432015780799</v>
      </c>
      <c r="E149" s="37">
        <f>IF('2017 Hourly Load - RC2016'!E130="",0,$P$19+$Q$19*(WLEF!E129))</f>
        <v>164.06228474244</v>
      </c>
      <c r="F149" s="37">
        <f>IF('2017 Hourly Load - RC2016'!F130="",0,$P$19+$Q$19*(WLEF!F129))</f>
        <v>163.1389401998793</v>
      </c>
      <c r="G149" s="37">
        <f>IF('2017 Hourly Load - RC2016'!G130="",0,$P$19+$Q$19*(WLEF!G129))</f>
        <v>170.8326354543525</v>
      </c>
      <c r="H149" s="37">
        <f>IF('2017 Hourly Load - RC2016'!H130="",0,$P$19+$Q$19*(WLEF!H129))</f>
        <v>189.35697929070915</v>
      </c>
      <c r="I149" s="37">
        <f>IF('2017 Hourly Load - RC2016'!I130="",0,$P$19+$Q$19*(WLEF!I129))</f>
        <v>201.5111820865495</v>
      </c>
      <c r="J149" s="37">
        <f>IF('2017 Hourly Load - RC2016'!J130="",0,$P$19+$Q$19*(WLEF!J129))</f>
        <v>222.39511519228824</v>
      </c>
      <c r="K149" s="37">
        <f>IF('2017 Hourly Load - RC2016'!K130="",0,$P$19+$Q$19*(WLEF!K129))</f>
        <v>250.7767351338918</v>
      </c>
      <c r="L149" s="37">
        <f>IF('2017 Hourly Load - RC2016'!L130="",0,$P$19+$Q$19*(WLEF!L129))</f>
        <v>281.26532263580799</v>
      </c>
      <c r="M149" s="37">
        <f>IF('2017 Hourly Load - RC2016'!M130="",0,$P$19+$Q$19*(WLEF!M129))</f>
        <v>308.78571655540742</v>
      </c>
      <c r="N149" s="37">
        <f>IF('2017 Hourly Load - RC2016'!N130="",0,$P$19+$Q$19*(WLEF!N129))</f>
        <v>330.05049042365016</v>
      </c>
      <c r="O149" s="37">
        <f>IF('2017 Hourly Load - RC2016'!O130="",0,$P$19+$Q$19*(WLEF!O129))</f>
        <v>347.77636451974467</v>
      </c>
      <c r="P149" s="37">
        <f>IF('2017 Hourly Load - RC2016'!P130="",0,$P$19+$Q$19*(WLEF!P129))</f>
        <v>360.4262632018104</v>
      </c>
      <c r="Q149" s="37">
        <f>IF('2017 Hourly Load - RC2016'!Q130="",0,$P$19+$Q$19*(WLEF!Q129))</f>
        <v>369.57182470024861</v>
      </c>
      <c r="R149" s="37">
        <f>IF('2017 Hourly Load - RC2016'!R130="",0,$P$19+$Q$19*(WLEF!R129))</f>
        <v>367.66751047804735</v>
      </c>
      <c r="S149" s="37">
        <f>IF('2017 Hourly Load - RC2016'!S130="",0,$P$19+$Q$19*(WLEF!S129))</f>
        <v>361.05224541747651</v>
      </c>
      <c r="T149" s="37">
        <f>IF('2017 Hourly Load - RC2016'!T130="",0,$P$19+$Q$19*(WLEF!T129))</f>
        <v>348.13767947538832</v>
      </c>
      <c r="U149" s="37">
        <f>IF('2017 Hourly Load - RC2016'!U130="",0,$P$19+$Q$19*(WLEF!U129))</f>
        <v>327.58725043405929</v>
      </c>
      <c r="V149" s="37">
        <f>IF('2017 Hourly Load - RC2016'!V130="",0,$P$19+$Q$19*(WLEF!V129))</f>
        <v>319.95573326326019</v>
      </c>
      <c r="W149" s="37">
        <f>IF('2017 Hourly Load - RC2016'!W130="",0,$P$19+$Q$19*(WLEF!W129))</f>
        <v>293.12822110963509</v>
      </c>
      <c r="X149" s="37">
        <f>IF('2017 Hourly Load - RC2016'!X130="",0,$P$19+$Q$19*(WLEF!X129))</f>
        <v>256.35678231595489</v>
      </c>
      <c r="Y149" s="37">
        <f>IF('2017 Hourly Load - RC2016'!Y130="",0,$P$19+$Q$19*(WLEF!Y129))</f>
        <v>221.72962156468924</v>
      </c>
      <c r="Z149" s="25">
        <f t="shared" si="1"/>
        <v>6401.2930024588095</v>
      </c>
    </row>
    <row r="150" spans="1:26" x14ac:dyDescent="0.25">
      <c r="A150" s="36">
        <f>IF('2017 Hourly Load - RC2016'!A131="","",'2017 Hourly Load - RC2016'!A131)</f>
        <v>42855</v>
      </c>
      <c r="B150" s="37">
        <f>IF('2017 Hourly Load - RC2016'!B131="",0,$P$19+$Q$19*(WLEF!B130))</f>
        <v>195.49773404903172</v>
      </c>
      <c r="C150" s="37">
        <f>IF('2017 Hourly Load - RC2016'!C131="",0,$P$19+$Q$19*(WLEF!C130))</f>
        <v>180.39024951526432</v>
      </c>
      <c r="D150" s="37">
        <f>IF('2017 Hourly Load - RC2016'!D131="",0,$P$19+$Q$19*(WLEF!D130))</f>
        <v>171.10582024018294</v>
      </c>
      <c r="E150" s="37">
        <f>IF('2017 Hourly Load - RC2016'!E131="",0,$P$19+$Q$19*(WLEF!E130))</f>
        <v>166.11205209766979</v>
      </c>
      <c r="F150" s="37">
        <f>IF('2017 Hourly Load - RC2016'!F131="",0,$P$19+$Q$19*(WLEF!F130))</f>
        <v>165.79985419623125</v>
      </c>
      <c r="G150" s="37">
        <f>IF('2017 Hourly Load - RC2016'!G131="",0,$P$19+$Q$19*(WLEF!G130))</f>
        <v>173.50187303319069</v>
      </c>
      <c r="H150" s="37">
        <f>IF('2017 Hourly Load - RC2016'!H131="",0,$P$19+$Q$19*(WLEF!H130))</f>
        <v>192.7374477076209</v>
      </c>
      <c r="I150" s="37">
        <f>IF('2017 Hourly Load - RC2016'!I131="",0,$P$19+$Q$19*(WLEF!I130))</f>
        <v>204.96319307141954</v>
      </c>
      <c r="J150" s="37">
        <f>IF('2017 Hourly Load - RC2016'!J131="",0,$P$19+$Q$19*(WLEF!J130))</f>
        <v>225.35840353396179</v>
      </c>
      <c r="K150" s="37">
        <f>IF('2017 Hourly Load - RC2016'!K131="",0,$P$19+$Q$19*(WLEF!K130))</f>
        <v>253.97975485434421</v>
      </c>
      <c r="L150" s="37">
        <f>IF('2017 Hourly Load - RC2016'!L131="",0,$P$19+$Q$19*(WLEF!L130))</f>
        <v>284.28370177654813</v>
      </c>
      <c r="M150" s="37">
        <f>IF('2017 Hourly Load - RC2016'!M131="",0,$P$19+$Q$19*(WLEF!M130))</f>
        <v>309.78773453330297</v>
      </c>
      <c r="N150" s="37">
        <f>IF('2017 Hourly Load - RC2016'!N131="",0,$P$19+$Q$19*(WLEF!N130))</f>
        <v>329.54077032876251</v>
      </c>
      <c r="O150" s="37">
        <f>IF('2017 Hourly Load - RC2016'!O131="",0,$P$19+$Q$19*(WLEF!O130))</f>
        <v>347.27648759321983</v>
      </c>
      <c r="P150" s="37">
        <f>IF('2017 Hourly Load - RC2016'!P131="",0,$P$19+$Q$19*(WLEF!P130))</f>
        <v>358.38251026869307</v>
      </c>
      <c r="Q150" s="37">
        <f>IF('2017 Hourly Load - RC2016'!Q131="",0,$P$19+$Q$19*(WLEF!Q130))</f>
        <v>366.14286972652224</v>
      </c>
      <c r="R150" s="37">
        <f>IF('2017 Hourly Load - RC2016'!R131="",0,$P$19+$Q$19*(WLEF!R130))</f>
        <v>362.10661937568824</v>
      </c>
      <c r="S150" s="37">
        <f>IF('2017 Hourly Load - RC2016'!S131="",0,$P$19+$Q$19*(WLEF!S130))</f>
        <v>340.46461049269095</v>
      </c>
      <c r="T150" s="37">
        <f>IF('2017 Hourly Load - RC2016'!T131="",0,$P$19+$Q$19*(WLEF!T130))</f>
        <v>324.87064056453215</v>
      </c>
      <c r="U150" s="37">
        <f>IF('2017 Hourly Load - RC2016'!U131="",0,$P$19+$Q$19*(WLEF!U130))</f>
        <v>308.6061010689528</v>
      </c>
      <c r="V150" s="37">
        <f>IF('2017 Hourly Load - RC2016'!V131="",0,$P$19+$Q$19*(WLEF!V130))</f>
        <v>307.50431051090368</v>
      </c>
      <c r="W150" s="37">
        <f>IF('2017 Hourly Load - RC2016'!W131="",0,$P$19+$Q$19*(WLEF!W130))</f>
        <v>284.0171735322923</v>
      </c>
      <c r="X150" s="37">
        <f>IF('2017 Hourly Load - RC2016'!X131="",0,$P$19+$Q$19*(WLEF!X130))</f>
        <v>249.60543005939871</v>
      </c>
      <c r="Y150" s="37">
        <f>IF('2017 Hourly Load - RC2016'!Y131="",0,$P$19+$Q$19*(WLEF!Y130))</f>
        <v>217.1154636978373</v>
      </c>
      <c r="Z150" s="25">
        <f t="shared" si="1"/>
        <v>6319.1508058282616</v>
      </c>
    </row>
    <row r="151" spans="1:26" x14ac:dyDescent="0.25">
      <c r="A151" s="36">
        <f>IF('2017 Hourly Load - RC2016'!A132="","",'2017 Hourly Load - RC2016'!A132)</f>
        <v>42856</v>
      </c>
      <c r="B151" s="37">
        <f>IF('2017 Hourly Load - RC2016'!B132="",0,$P$19+$Q$19*(WLEF!B131))</f>
        <v>191.53940169887102</v>
      </c>
      <c r="C151" s="37">
        <f>IF('2017 Hourly Load - RC2016'!C132="",0,$P$19+$Q$19*(WLEF!C131))</f>
        <v>176.19412594592154</v>
      </c>
      <c r="D151" s="37">
        <f>IF('2017 Hourly Load - RC2016'!D132="",0,$P$19+$Q$19*(WLEF!D131))</f>
        <v>166.5657712399998</v>
      </c>
      <c r="E151" s="37">
        <f>IF('2017 Hourly Load - RC2016'!E132="",0,$P$19+$Q$19*(WLEF!E131))</f>
        <v>161.61165470065956</v>
      </c>
      <c r="F151" s="37">
        <f>IF('2017 Hourly Load - RC2016'!F132="",0,$P$19+$Q$19*(WLEF!F131))</f>
        <v>160.2344500981493</v>
      </c>
      <c r="G151" s="37">
        <f>IF('2017 Hourly Load - RC2016'!G132="",0,$P$19+$Q$19*(WLEF!G131))</f>
        <v>168.44037726775963</v>
      </c>
      <c r="H151" s="37">
        <f>IF('2017 Hourly Load - RC2016'!H132="",0,$P$19+$Q$19*(WLEF!H131))</f>
        <v>188.33549506907084</v>
      </c>
      <c r="I151" s="37">
        <f>IF('2017 Hourly Load - RC2016'!I132="",0,$P$19+$Q$19*(WLEF!I131))</f>
        <v>200.93443459856465</v>
      </c>
      <c r="J151" s="37">
        <f>IF('2017 Hourly Load - RC2016'!J132="",0,$P$19+$Q$19*(WLEF!J131))</f>
        <v>219.14332635340259</v>
      </c>
      <c r="K151" s="37">
        <f>IF('2017 Hourly Load - RC2016'!K132="",0,$P$19+$Q$19*(WLEF!K131))</f>
        <v>247.45036963995085</v>
      </c>
      <c r="L151" s="37">
        <f>IF('2017 Hourly Load - RC2016'!L132="",0,$P$19+$Q$19*(WLEF!L131))</f>
        <v>278.89087454773858</v>
      </c>
      <c r="M151" s="37">
        <f>IF('2017 Hourly Load - RC2016'!M132="",0,$P$19+$Q$19*(WLEF!M131))</f>
        <v>304.21505574470706</v>
      </c>
      <c r="N151" s="37">
        <f>IF('2017 Hourly Load - RC2016'!N132="",0,$P$19+$Q$19*(WLEF!N131))</f>
        <v>325.26919409070888</v>
      </c>
      <c r="O151" s="37">
        <f>IF('2017 Hourly Load - RC2016'!O132="",0,$P$19+$Q$19*(WLEF!O131))</f>
        <v>343.90083943055174</v>
      </c>
      <c r="P151" s="37">
        <f>IF('2017 Hourly Load - RC2016'!P132="",0,$P$19+$Q$19*(WLEF!P131))</f>
        <v>356.06407548163241</v>
      </c>
      <c r="Q151" s="37">
        <f>IF('2017 Hourly Load - RC2016'!Q132="",0,$P$19+$Q$19*(WLEF!Q131))</f>
        <v>362.24925488270543</v>
      </c>
      <c r="R151" s="37">
        <f>IF('2017 Hourly Load - RC2016'!R132="",0,$P$19+$Q$19*(WLEF!R131))</f>
        <v>359.14803506754112</v>
      </c>
      <c r="S151" s="37">
        <f>IF('2017 Hourly Load - RC2016'!S132="",0,$P$19+$Q$19*(WLEF!S131))</f>
        <v>342.96393774133577</v>
      </c>
      <c r="T151" s="37">
        <f>IF('2017 Hourly Load - RC2016'!T132="",0,$P$19+$Q$19*(WLEF!T131))</f>
        <v>319.08898312529408</v>
      </c>
      <c r="U151" s="37">
        <f>IF('2017 Hourly Load - RC2016'!U132="",0,$P$19+$Q$19*(WLEF!U131))</f>
        <v>301.35363413523419</v>
      </c>
      <c r="V151" s="37">
        <f>IF('2017 Hourly Load - RC2016'!V132="",0,$P$19+$Q$19*(WLEF!V131))</f>
        <v>299.74123439381117</v>
      </c>
      <c r="W151" s="37">
        <f>IF('2017 Hourly Load - RC2016'!W132="",0,$P$19+$Q$19*(WLEF!W131))</f>
        <v>274.7047902692189</v>
      </c>
      <c r="X151" s="37">
        <f>IF('2017 Hourly Load - RC2016'!X132="",0,$P$19+$Q$19*(WLEF!X131))</f>
        <v>243.16047193221846</v>
      </c>
      <c r="Y151" s="37">
        <f>IF('2017 Hourly Load - RC2016'!Y132="",0,$P$19+$Q$19*(WLEF!Y131))</f>
        <v>212.69568062213824</v>
      </c>
      <c r="Z151" s="25">
        <f t="shared" si="1"/>
        <v>6203.8954680771876</v>
      </c>
    </row>
    <row r="152" spans="1:26" x14ac:dyDescent="0.25">
      <c r="A152" s="36">
        <f>IF('2017 Hourly Load - RC2016'!A133="","",'2017 Hourly Load - RC2016'!A133)</f>
        <v>42857</v>
      </c>
      <c r="B152" s="37">
        <f>IF('2017 Hourly Load - RC2016'!B133="",0,$P$19+$Q$19*(WLEF!B132))</f>
        <v>189.1981527850343</v>
      </c>
      <c r="C152" s="37">
        <f>IF('2017 Hourly Load - RC2016'!C133="",0,$P$19+$Q$19*(WLEF!C132))</f>
        <v>174.08950822323388</v>
      </c>
      <c r="D152" s="37">
        <f>IF('2017 Hourly Load - RC2016'!D133="",0,$P$19+$Q$19*(WLEF!D132))</f>
        <v>164.959822474758</v>
      </c>
      <c r="E152" s="37">
        <f>IF('2017 Hourly Load - RC2016'!E133="",0,$P$19+$Q$19*(WLEF!E132))</f>
        <v>159.60287476047046</v>
      </c>
      <c r="F152" s="37">
        <f>IF('2017 Hourly Load - RC2016'!F133="",0,$P$19+$Q$19*(WLEF!F132))</f>
        <v>158.2283788270492</v>
      </c>
      <c r="G152" s="37">
        <f>IF('2017 Hourly Load - RC2016'!G133="",0,$P$19+$Q$19*(WLEF!G132))</f>
        <v>165.89345255078632</v>
      </c>
      <c r="H152" s="37">
        <f>IF('2017 Hourly Load - RC2016'!H133="",0,$P$19+$Q$19*(WLEF!H132))</f>
        <v>184.81606154066534</v>
      </c>
      <c r="I152" s="37">
        <f>IF('2017 Hourly Load - RC2016'!I133="",0,$P$19+$Q$19*(WLEF!I132))</f>
        <v>197.5582104169672</v>
      </c>
      <c r="J152" s="37">
        <f>IF('2017 Hourly Load - RC2016'!J133="",0,$P$19+$Q$19*(WLEF!J132))</f>
        <v>213.55420887074564</v>
      </c>
      <c r="K152" s="37">
        <f>IF('2017 Hourly Load - RC2016'!K133="",0,$P$19+$Q$19*(WLEF!K132))</f>
        <v>238.4576754299157</v>
      </c>
      <c r="L152" s="37">
        <f>IF('2017 Hourly Load - RC2016'!L133="",0,$P$19+$Q$19*(WLEF!L132))</f>
        <v>261.29669159900334</v>
      </c>
      <c r="M152" s="37">
        <f>IF('2017 Hourly Load - RC2016'!M133="",0,$P$19+$Q$19*(WLEF!M132))</f>
        <v>279.36941335059493</v>
      </c>
      <c r="N152" s="37">
        <f>IF('2017 Hourly Load - RC2016'!N133="",0,$P$19+$Q$19*(WLEF!N132))</f>
        <v>290.21638658496084</v>
      </c>
      <c r="O152" s="37">
        <f>IF('2017 Hourly Load - RC2016'!O133="",0,$P$19+$Q$19*(WLEF!O132))</f>
        <v>303.07332884272807</v>
      </c>
      <c r="P152" s="37">
        <f>IF('2017 Hourly Load - RC2016'!P133="",0,$P$19+$Q$19*(WLEF!P132))</f>
        <v>312.52233246432678</v>
      </c>
      <c r="Q152" s="37">
        <f>IF('2017 Hourly Load - RC2016'!Q133="",0,$P$19+$Q$19*(WLEF!Q132))</f>
        <v>317.54328172706278</v>
      </c>
      <c r="R152" s="37">
        <f>IF('2017 Hourly Load - RC2016'!R133="",0,$P$19+$Q$19*(WLEF!R132))</f>
        <v>314.41508490431016</v>
      </c>
      <c r="S152" s="37">
        <f>IF('2017 Hourly Load - RC2016'!S133="",0,$P$19+$Q$19*(WLEF!S132))</f>
        <v>305.07964490371359</v>
      </c>
      <c r="T152" s="37">
        <f>IF('2017 Hourly Load - RC2016'!T133="",0,$P$19+$Q$19*(WLEF!T132))</f>
        <v>291.07795618445994</v>
      </c>
      <c r="U152" s="37">
        <f>IF('2017 Hourly Load - RC2016'!U133="",0,$P$19+$Q$19*(WLEF!U132))</f>
        <v>272.74628595850902</v>
      </c>
      <c r="V152" s="37">
        <f>IF('2017 Hourly Load - RC2016'!V133="",0,$P$19+$Q$19*(WLEF!V132))</f>
        <v>272.39340717417127</v>
      </c>
      <c r="W152" s="37">
        <f>IF('2017 Hourly Load - RC2016'!W133="",0,$P$19+$Q$19*(WLEF!W132))</f>
        <v>247.69156903166322</v>
      </c>
      <c r="X152" s="37">
        <f>IF('2017 Hourly Load - RC2016'!X133="",0,$P$19+$Q$19*(WLEF!X132))</f>
        <v>224.4824370931259</v>
      </c>
      <c r="Y152" s="37">
        <f>IF('2017 Hourly Load - RC2016'!Y133="",0,$P$19+$Q$19*(WLEF!Y132))</f>
        <v>201.36221037130932</v>
      </c>
      <c r="Z152" s="25">
        <f t="shared" si="1"/>
        <v>5739.628376069566</v>
      </c>
    </row>
    <row r="153" spans="1:26" x14ac:dyDescent="0.25">
      <c r="A153" s="36">
        <f>IF('2017 Hourly Load - RC2016'!A134="","",'2017 Hourly Load - RC2016'!A134)</f>
        <v>42858</v>
      </c>
      <c r="B153" s="37">
        <f>IF('2017 Hourly Load - RC2016'!B134="",0,$P$19+$Q$19*(WLEF!B133))</f>
        <v>180.49167533511928</v>
      </c>
      <c r="C153" s="37">
        <f>IF('2017 Hourly Load - RC2016'!C134="",0,$P$19+$Q$19*(WLEF!C133))</f>
        <v>165.92466362437636</v>
      </c>
      <c r="D153" s="37">
        <f>IF('2017 Hourly Load - RC2016'!D134="",0,$P$19+$Q$19*(WLEF!D133))</f>
        <v>156.79249874272784</v>
      </c>
      <c r="E153" s="37">
        <f>IF('2017 Hourly Load - RC2016'!E134="",0,$P$19+$Q$19*(WLEF!E133))</f>
        <v>151.49773274401184</v>
      </c>
      <c r="F153" s="37">
        <f>IF('2017 Hourly Load - RC2016'!F134="",0,$P$19+$Q$19*(WLEF!F133))</f>
        <v>148.86759907821701</v>
      </c>
      <c r="G153" s="37">
        <f>IF('2017 Hourly Load - RC2016'!G134="",0,$P$19+$Q$19*(WLEF!G133))</f>
        <v>150.30999769201139</v>
      </c>
      <c r="H153" s="37">
        <f>IF('2017 Hourly Load - RC2016'!H134="",0,$P$19+$Q$19*(WLEF!H133))</f>
        <v>155.34110755094417</v>
      </c>
      <c r="I153" s="37">
        <f>IF('2017 Hourly Load - RC2016'!I134="",0,$P$19+$Q$19*(WLEF!I133))</f>
        <v>163.55379803991298</v>
      </c>
      <c r="J153" s="37">
        <f>IF('2017 Hourly Load - RC2016'!J134="",0,$P$19+$Q$19*(WLEF!J133))</f>
        <v>180.88095880634458</v>
      </c>
      <c r="K153" s="37">
        <f>IF('2017 Hourly Load - RC2016'!K134="",0,$P$19+$Q$19*(WLEF!K133))</f>
        <v>204.28392946797698</v>
      </c>
      <c r="L153" s="37">
        <f>IF('2017 Hourly Load - RC2016'!L134="",0,$P$19+$Q$19*(WLEF!L133))</f>
        <v>224.97101736594391</v>
      </c>
      <c r="M153" s="37">
        <f>IF('2017 Hourly Load - RC2016'!M134="",0,$P$19+$Q$19*(WLEF!M133))</f>
        <v>239.93186040985</v>
      </c>
      <c r="N153" s="37">
        <f>IF('2017 Hourly Load - RC2016'!N134="",0,$P$19+$Q$19*(WLEF!N133))</f>
        <v>247.03416654511614</v>
      </c>
      <c r="O153" s="37">
        <f>IF('2017 Hourly Load - RC2016'!O134="",0,$P$19+$Q$19*(WLEF!O133))</f>
        <v>250.4890561718741</v>
      </c>
      <c r="P153" s="37">
        <f>IF('2017 Hourly Load - RC2016'!P134="",0,$P$19+$Q$19*(WLEF!P133))</f>
        <v>248.54814695136088</v>
      </c>
      <c r="Q153" s="37">
        <f>IF('2017 Hourly Load - RC2016'!Q134="",0,$P$19+$Q$19*(WLEF!Q133))</f>
        <v>239.80339584015053</v>
      </c>
      <c r="R153" s="37">
        <f>IF('2017 Hourly Load - RC2016'!R134="",0,$P$19+$Q$19*(WLEF!R133))</f>
        <v>220.48357857889567</v>
      </c>
      <c r="S153" s="37">
        <f>IF('2017 Hourly Load - RC2016'!S134="",0,$P$19+$Q$19*(WLEF!S133))</f>
        <v>213.31978587322243</v>
      </c>
      <c r="T153" s="37">
        <f>IF('2017 Hourly Load - RC2016'!T134="",0,$P$19+$Q$19*(WLEF!T133))</f>
        <v>206.87895576063937</v>
      </c>
      <c r="U153" s="37">
        <f>IF('2017 Hourly Load - RC2016'!U134="",0,$P$19+$Q$19*(WLEF!U133))</f>
        <v>205.13330315597042</v>
      </c>
      <c r="V153" s="37">
        <f>IF('2017 Hourly Load - RC2016'!V134="",0,$P$19+$Q$19*(WLEF!V133))</f>
        <v>209.48200927295926</v>
      </c>
      <c r="W153" s="37">
        <f>IF('2017 Hourly Load - RC2016'!W134="",0,$P$19+$Q$19*(WLEF!W133))</f>
        <v>201.52981008836983</v>
      </c>
      <c r="X153" s="37">
        <f>IF('2017 Hourly Load - RC2016'!X134="",0,$P$19+$Q$19*(WLEF!X133))</f>
        <v>188.65198442049001</v>
      </c>
      <c r="Y153" s="37">
        <f>IF('2017 Hourly Load - RC2016'!Y134="",0,$P$19+$Q$19*(WLEF!Y133))</f>
        <v>173.37154312098104</v>
      </c>
      <c r="Z153" s="25">
        <f t="shared" si="1"/>
        <v>4727.5725746374665</v>
      </c>
    </row>
    <row r="154" spans="1:26" x14ac:dyDescent="0.25">
      <c r="A154" s="36">
        <f>IF('2017 Hourly Load - RC2016'!A135="","",'2017 Hourly Load - RC2016'!A135)</f>
        <v>42859</v>
      </c>
      <c r="B154" s="37">
        <f>IF('2017 Hourly Load - RC2016'!B135="",0,$P$19+$Q$19*(WLEF!B134))</f>
        <v>158.8692757926228</v>
      </c>
      <c r="C154" s="37">
        <f>IF('2017 Hourly Load - RC2016'!C135="",0,$P$19+$Q$19*(WLEF!C134))</f>
        <v>148.32547083635259</v>
      </c>
      <c r="D154" s="37">
        <f>IF('2017 Hourly Load - RC2016'!D135="",0,$P$19+$Q$19*(WLEF!D134))</f>
        <v>142.15069900050031</v>
      </c>
      <c r="E154" s="37">
        <f>IF('2017 Hourly Load - RC2016'!E135="",0,$P$19+$Q$19*(WLEF!E134))</f>
        <v>138.13818382562579</v>
      </c>
      <c r="F154" s="37">
        <f>IF('2017 Hourly Load - RC2016'!F135="",0,$P$19+$Q$19*(WLEF!F134))</f>
        <v>136.90719796011822</v>
      </c>
      <c r="G154" s="37">
        <f>IF('2017 Hourly Load - RC2016'!G135="",0,$P$19+$Q$19*(WLEF!G134))</f>
        <v>136.93244109988274</v>
      </c>
      <c r="H154" s="37">
        <f>IF('2017 Hourly Load - RC2016'!H135="",0,$P$19+$Q$19*(WLEF!H134))</f>
        <v>138.41927815763759</v>
      </c>
      <c r="I154" s="37">
        <f>IF('2017 Hourly Load - RC2016'!I135="",0,$P$19+$Q$19*(WLEF!I134))</f>
        <v>140.2505302260038</v>
      </c>
      <c r="J154" s="37">
        <f>IF('2017 Hourly Load - RC2016'!J135="",0,$P$19+$Q$19*(WLEF!J134))</f>
        <v>154.5264235678809</v>
      </c>
      <c r="K154" s="37">
        <f>IF('2017 Hourly Load - RC2016'!K135="",0,$P$19+$Q$19*(WLEF!K134))</f>
        <v>172.51045583745804</v>
      </c>
      <c r="L154" s="37">
        <f>IF('2017 Hourly Load - RC2016'!L135="",0,$P$19+$Q$19*(WLEF!L134))</f>
        <v>187.89670738337639</v>
      </c>
      <c r="M154" s="37">
        <f>IF('2017 Hourly Load - RC2016'!M135="",0,$P$19+$Q$19*(WLEF!M134))</f>
        <v>199.58180196117735</v>
      </c>
      <c r="N154" s="37">
        <f>IF('2017 Hourly Load - RC2016'!N135="",0,$P$19+$Q$19*(WLEF!N134))</f>
        <v>212.03419878841936</v>
      </c>
      <c r="O154" s="37">
        <f>IF('2017 Hourly Load - RC2016'!O135="",0,$P$19+$Q$19*(WLEF!O134))</f>
        <v>223.18364733485481</v>
      </c>
      <c r="P154" s="37">
        <f>IF('2017 Hourly Load - RC2016'!P135="",0,$P$19+$Q$19*(WLEF!P134))</f>
        <v>233.17435426632079</v>
      </c>
      <c r="Q154" s="37">
        <f>IF('2017 Hourly Load - RC2016'!Q135="",0,$P$19+$Q$19*(WLEF!Q134))</f>
        <v>244.70007900659419</v>
      </c>
      <c r="R154" s="37">
        <f>IF('2017 Hourly Load - RC2016'!R135="",0,$P$19+$Q$19*(WLEF!R134))</f>
        <v>253.93506217756499</v>
      </c>
      <c r="S154" s="37">
        <f>IF('2017 Hourly Load - RC2016'!S135="",0,$P$19+$Q$19*(WLEF!S134))</f>
        <v>258.7048243307089</v>
      </c>
      <c r="T154" s="37">
        <f>IF('2017 Hourly Load - RC2016'!T135="",0,$P$19+$Q$19*(WLEF!T134))</f>
        <v>254.58367474599828</v>
      </c>
      <c r="U154" s="37">
        <f>IF('2017 Hourly Load - RC2016'!U135="",0,$P$19+$Q$19*(WLEF!U134))</f>
        <v>240.18894644721701</v>
      </c>
      <c r="V154" s="37">
        <f>IF('2017 Hourly Load - RC2016'!V135="",0,$P$19+$Q$19*(WLEF!V134))</f>
        <v>235.44560925325516</v>
      </c>
      <c r="W154" s="37">
        <f>IF('2017 Hourly Load - RC2016'!W135="",0,$P$19+$Q$19*(WLEF!W134))</f>
        <v>217.86917538716682</v>
      </c>
      <c r="X154" s="37">
        <f>IF('2017 Hourly Load - RC2016'!X135="",0,$P$19+$Q$19*(WLEF!X134))</f>
        <v>196.60772252591659</v>
      </c>
      <c r="Y154" s="37">
        <f>IF('2017 Hourly Load - RC2016'!Y135="",0,$P$19+$Q$19*(WLEF!Y134))</f>
        <v>169.90375299461971</v>
      </c>
      <c r="Z154" s="25">
        <f t="shared" si="1"/>
        <v>4594.8395129072742</v>
      </c>
    </row>
    <row r="155" spans="1:26" x14ac:dyDescent="0.25">
      <c r="A155" s="36">
        <f>IF('2017 Hourly Load - RC2016'!A136="","",'2017 Hourly Load - RC2016'!A136)</f>
        <v>42860</v>
      </c>
      <c r="B155" s="37">
        <f>IF('2017 Hourly Load - RC2016'!B136="",0,$P$19+$Q$19*(WLEF!B135))</f>
        <v>151.21400891827454</v>
      </c>
      <c r="C155" s="37">
        <f>IF('2017 Hourly Load - RC2016'!C136="",0,$P$19+$Q$19*(WLEF!C135))</f>
        <v>138.11266466165802</v>
      </c>
      <c r="D155" s="37">
        <f>IF('2017 Hourly Load - RC2016'!D136="",0,$P$19+$Q$19*(WLEF!D135))</f>
        <v>133.39387982057312</v>
      </c>
      <c r="E155" s="37">
        <f>IF('2017 Hourly Load - RC2016'!E136="",0,$P$19+$Q$19*(WLEF!E135))</f>
        <v>130.12677599668535</v>
      </c>
      <c r="F155" s="37">
        <f>IF('2017 Hourly Load - RC2016'!F136="",0,$P$19+$Q$19*(WLEF!F135))</f>
        <v>130.22133317215687</v>
      </c>
      <c r="G155" s="37">
        <f>IF('2017 Hourly Load - RC2016'!G136="",0,$P$19+$Q$19*(WLEF!G135))</f>
        <v>137.12194987488459</v>
      </c>
      <c r="H155" s="37">
        <f>IF('2017 Hourly Load - RC2016'!H136="",0,$P$19+$Q$19*(WLEF!H135))</f>
        <v>152.02415375595371</v>
      </c>
      <c r="I155" s="37">
        <f>IF('2017 Hourly Load - RC2016'!I136="",0,$P$19+$Q$19*(WLEF!I135))</f>
        <v>162.08355947970529</v>
      </c>
      <c r="J155" s="37">
        <f>IF('2017 Hourly Load - RC2016'!J136="",0,$P$19+$Q$19*(WLEF!J135))</f>
        <v>174.72823767243261</v>
      </c>
      <c r="K155" s="37">
        <f>IF('2017 Hourly Load - RC2016'!K136="",0,$P$19+$Q$19*(WLEF!K135))</f>
        <v>192.62989415045436</v>
      </c>
      <c r="L155" s="37">
        <f>IF('2017 Hourly Load - RC2016'!L136="",0,$P$19+$Q$19*(WLEF!L135))</f>
        <v>212.52041905429979</v>
      </c>
      <c r="M155" s="37">
        <f>IF('2017 Hourly Load - RC2016'!M136="",0,$P$19+$Q$19*(WLEF!M135))</f>
        <v>230.33835957062138</v>
      </c>
      <c r="N155" s="37">
        <f>IF('2017 Hourly Load - RC2016'!N136="",0,$P$19+$Q$19*(WLEF!N135))</f>
        <v>248.17449516659195</v>
      </c>
      <c r="O155" s="37">
        <f>IF('2017 Hourly Load - RC2016'!O136="",0,$P$19+$Q$19*(WLEF!O135))</f>
        <v>265.35832019618562</v>
      </c>
      <c r="P155" s="37">
        <f>IF('2017 Hourly Load - RC2016'!P136="",0,$P$19+$Q$19*(WLEF!P135))</f>
        <v>281.86718251525053</v>
      </c>
      <c r="Q155" s="37">
        <f>IF('2017 Hourly Load - RC2016'!Q136="",0,$P$19+$Q$19*(WLEF!Q135))</f>
        <v>296.23485535745931</v>
      </c>
      <c r="R155" s="37">
        <f>IF('2017 Hourly Load - RC2016'!R136="",0,$P$19+$Q$19*(WLEF!R135))</f>
        <v>309.19653354638183</v>
      </c>
      <c r="S155" s="37">
        <f>IF('2017 Hourly Load - RC2016'!S136="",0,$P$19+$Q$19*(WLEF!S135))</f>
        <v>311.04981234616542</v>
      </c>
      <c r="T155" s="37">
        <f>IF('2017 Hourly Load - RC2016'!T136="",0,$P$19+$Q$19*(WLEF!T135))</f>
        <v>300.57188492427207</v>
      </c>
      <c r="U155" s="37">
        <f>IF('2017 Hourly Load - RC2016'!U136="",0,$P$19+$Q$19*(WLEF!U135))</f>
        <v>268.06811154151353</v>
      </c>
      <c r="V155" s="37">
        <f>IF('2017 Hourly Load - RC2016'!V136="",0,$P$19+$Q$19*(WLEF!V135))</f>
        <v>268.95249308865044</v>
      </c>
      <c r="W155" s="37">
        <f>IF('2017 Hourly Load - RC2016'!W136="",0,$P$19+$Q$19*(WLEF!W135))</f>
        <v>246.11599963550441</v>
      </c>
      <c r="X155" s="37">
        <f>IF('2017 Hourly Load - RC2016'!X136="",0,$P$19+$Q$19*(WLEF!X135))</f>
        <v>206.72667175496048</v>
      </c>
      <c r="Y155" s="37">
        <f>IF('2017 Hourly Load - RC2016'!Y136="",0,$P$19+$Q$19*(WLEF!Y135))</f>
        <v>183.47293648432026</v>
      </c>
      <c r="Z155" s="25">
        <f t="shared" si="1"/>
        <v>5130.3045326849551</v>
      </c>
    </row>
    <row r="156" spans="1:26" x14ac:dyDescent="0.25">
      <c r="A156" s="36">
        <f>IF('2017 Hourly Load - RC2016'!A137="","",'2017 Hourly Load - RC2016'!A137)</f>
        <v>42861</v>
      </c>
      <c r="B156" s="37">
        <f>IF('2017 Hourly Load - RC2016'!B137="",0,$P$19+$Q$19*(WLEF!B136))</f>
        <v>160.62670954611309</v>
      </c>
      <c r="C156" s="37">
        <f>IF('2017 Hourly Load - RC2016'!C137="",0,$P$19+$Q$19*(WLEF!C136))</f>
        <v>147.74411156503541</v>
      </c>
      <c r="D156" s="37">
        <f>IF('2017 Hourly Load - RC2016'!D137="",0,$P$19+$Q$19*(WLEF!D136))</f>
        <v>139.73172094465562</v>
      </c>
      <c r="E156" s="37">
        <f>IF('2017 Hourly Load - RC2016'!E137="",0,$P$19+$Q$19*(WLEF!E136))</f>
        <v>135.21672041453579</v>
      </c>
      <c r="F156" s="37">
        <f>IF('2017 Hourly Load - RC2016'!F137="",0,$P$19+$Q$19*(WLEF!F136))</f>
        <v>134.17823019646082</v>
      </c>
      <c r="G156" s="37">
        <f>IF('2017 Hourly Load - RC2016'!G137="",0,$P$19+$Q$19*(WLEF!G136))</f>
        <v>140.32855209894313</v>
      </c>
      <c r="H156" s="37">
        <f>IF('2017 Hourly Load - RC2016'!H137="",0,$P$19+$Q$19*(WLEF!H136))</f>
        <v>155.85259855900944</v>
      </c>
      <c r="I156" s="37">
        <f>IF('2017 Hourly Load - RC2016'!I137="",0,$P$19+$Q$19*(WLEF!I136))</f>
        <v>166.20582478330056</v>
      </c>
      <c r="J156" s="37">
        <f>IF('2017 Hourly Load - RC2016'!J137="",0,$P$19+$Q$19*(WLEF!J136))</f>
        <v>179.5134165037062</v>
      </c>
      <c r="K156" s="37">
        <f>IF('2017 Hourly Load - RC2016'!K137="",0,$P$19+$Q$19*(WLEF!K136))</f>
        <v>199.63723706411844</v>
      </c>
      <c r="L156" s="37">
        <f>IF('2017 Hourly Load - RC2016'!L137="",0,$P$19+$Q$19*(WLEF!L136))</f>
        <v>221.46789178329271</v>
      </c>
      <c r="M156" s="37">
        <f>IF('2017 Hourly Load - RC2016'!M137="",0,$P$19+$Q$19*(WLEF!M136))</f>
        <v>244.30906312030396</v>
      </c>
      <c r="N156" s="37">
        <f>IF('2017 Hourly Load - RC2016'!N137="",0,$P$19+$Q$19*(WLEF!N136))</f>
        <v>267.23221146653492</v>
      </c>
      <c r="O156" s="37">
        <f>IF('2017 Hourly Load - RC2016'!O137="",0,$P$19+$Q$19*(WLEF!O136))</f>
        <v>285.49740925331321</v>
      </c>
      <c r="P156" s="37">
        <f>IF('2017 Hourly Load - RC2016'!P137="",0,$P$19+$Q$19*(WLEF!P136))</f>
        <v>303.5296665830914</v>
      </c>
      <c r="Q156" s="37">
        <f>IF('2017 Hourly Load - RC2016'!Q137="",0,$P$19+$Q$19*(WLEF!Q136))</f>
        <v>319.66664076677012</v>
      </c>
      <c r="R156" s="37">
        <f>IF('2017 Hourly Load - RC2016'!R137="",0,$P$19+$Q$19*(WLEF!R136))</f>
        <v>330.21156362106336</v>
      </c>
      <c r="S156" s="37">
        <f>IF('2017 Hourly Load - RC2016'!S137="",0,$P$19+$Q$19*(WLEF!S136))</f>
        <v>329.51395748293686</v>
      </c>
      <c r="T156" s="37">
        <f>IF('2017 Hourly Load - RC2016'!T137="",0,$P$19+$Q$19*(WLEF!T136))</f>
        <v>316.498225038469</v>
      </c>
      <c r="U156" s="37">
        <f>IF('2017 Hourly Load - RC2016'!U137="",0,$P$19+$Q$19*(WLEF!U136))</f>
        <v>283.41208126415404</v>
      </c>
      <c r="V156" s="37">
        <f>IF('2017 Hourly Load - RC2016'!V137="",0,$P$19+$Q$19*(WLEF!V136))</f>
        <v>287.34920042791725</v>
      </c>
      <c r="W156" s="37">
        <f>IF('2017 Hourly Load - RC2016'!W137="",0,$P$19+$Q$19*(WLEF!W136))</f>
        <v>264.0223775801602</v>
      </c>
      <c r="X156" s="37">
        <f>IF('2017 Hourly Load - RC2016'!X137="",0,$P$19+$Q$19*(WLEF!X136))</f>
        <v>231.16968636038024</v>
      </c>
      <c r="Y156" s="37">
        <f>IF('2017 Hourly Load - RC2016'!Y137="",0,$P$19+$Q$19*(WLEF!Y136))</f>
        <v>197.83311962768832</v>
      </c>
      <c r="Z156" s="25">
        <f t="shared" si="1"/>
        <v>5440.7482160519548</v>
      </c>
    </row>
    <row r="157" spans="1:26" x14ac:dyDescent="0.25">
      <c r="A157" s="36">
        <f>IF('2017 Hourly Load - RC2016'!A138="","",'2017 Hourly Load - RC2016'!A138)</f>
        <v>42862</v>
      </c>
      <c r="B157" s="37">
        <f>IF('2017 Hourly Load - RC2016'!B138="",0,$P$19+$Q$19*(WLEF!B137))</f>
        <v>174.31854148499926</v>
      </c>
      <c r="C157" s="37">
        <f>IF('2017 Hourly Load - RC2016'!C138="",0,$P$19+$Q$19*(WLEF!C137))</f>
        <v>159.737996598124</v>
      </c>
      <c r="D157" s="37">
        <f>IF('2017 Hourly Load - RC2016'!D138="",0,$P$19+$Q$19*(WLEF!D137))</f>
        <v>151.83896839162975</v>
      </c>
      <c r="E157" s="37">
        <f>IF('2017 Hourly Load - RC2016'!E138="",0,$P$19+$Q$19*(WLEF!E137))</f>
        <v>146.82200985776871</v>
      </c>
      <c r="F157" s="37">
        <f>IF('2017 Hourly Load - RC2016'!F138="",0,$P$19+$Q$19*(WLEF!F137))</f>
        <v>145.75673366990907</v>
      </c>
      <c r="G157" s="37">
        <f>IF('2017 Hourly Load - RC2016'!G138="",0,$P$19+$Q$19*(WLEF!G137))</f>
        <v>152.19531200609742</v>
      </c>
      <c r="H157" s="37">
        <f>IF('2017 Hourly Load - RC2016'!H138="",0,$P$19+$Q$19*(WLEF!H137))</f>
        <v>168.90033165156461</v>
      </c>
      <c r="I157" s="37">
        <f>IF('2017 Hourly Load - RC2016'!I138="",0,$P$19+$Q$19*(WLEF!I137))</f>
        <v>179.93448053003559</v>
      </c>
      <c r="J157" s="37">
        <f>IF('2017 Hourly Load - RC2016'!J138="",0,$P$19+$Q$19*(WLEF!J137))</f>
        <v>196.77194893666194</v>
      </c>
      <c r="K157" s="37">
        <f>IF('2017 Hourly Load - RC2016'!K138="",0,$P$19+$Q$19*(WLEF!K137))</f>
        <v>218.68474337405996</v>
      </c>
      <c r="L157" s="37">
        <f>IF('2017 Hourly Load - RC2016'!L138="",0,$P$19+$Q$19*(WLEF!L137))</f>
        <v>244.59141626795838</v>
      </c>
      <c r="M157" s="37">
        <f>IF('2017 Hourly Load - RC2016'!M138="",0,$P$19+$Q$19*(WLEF!M137))</f>
        <v>267.53384708392315</v>
      </c>
      <c r="N157" s="37">
        <f>IF('2017 Hourly Load - RC2016'!N138="",0,$P$19+$Q$19*(WLEF!N137))</f>
        <v>289.062221160729</v>
      </c>
      <c r="O157" s="37">
        <f>IF('2017 Hourly Load - RC2016'!O138="",0,$P$19+$Q$19*(WLEF!O137))</f>
        <v>309.68486176551949</v>
      </c>
      <c r="P157" s="37">
        <f>IF('2017 Hourly Load - RC2016'!P138="",0,$P$19+$Q$19*(WLEF!P137))</f>
        <v>329.08514952494806</v>
      </c>
      <c r="Q157" s="37">
        <f>IF('2017 Hourly Load - RC2016'!Q138="",0,$P$19+$Q$19*(WLEF!Q137))</f>
        <v>338.93254251096062</v>
      </c>
      <c r="R157" s="37">
        <f>IF('2017 Hourly Load - RC2016'!R138="",0,$P$19+$Q$19*(WLEF!R137))</f>
        <v>346.3058521144722</v>
      </c>
      <c r="S157" s="37">
        <f>IF('2017 Hourly Load - RC2016'!S138="",0,$P$19+$Q$19*(WLEF!S137))</f>
        <v>344.2319115764551</v>
      </c>
      <c r="T157" s="37">
        <f>IF('2017 Hourly Load - RC2016'!T138="",0,$P$19+$Q$19*(WLEF!T137))</f>
        <v>328.20190766721873</v>
      </c>
      <c r="U157" s="37">
        <f>IF('2017 Hourly Load - RC2016'!U138="",0,$P$19+$Q$19*(WLEF!U137))</f>
        <v>305.71644363624887</v>
      </c>
      <c r="V157" s="37">
        <f>IF('2017 Hourly Load - RC2016'!V138="",0,$P$19+$Q$19*(WLEF!V137))</f>
        <v>300.42073988162122</v>
      </c>
      <c r="W157" s="37">
        <f>IF('2017 Hourly Load - RC2016'!W138="",0,$P$19+$Q$19*(WLEF!W137))</f>
        <v>279.60890066586785</v>
      </c>
      <c r="X157" s="37">
        <f>IF('2017 Hourly Load - RC2016'!X138="",0,$P$19+$Q$19*(WLEF!X137))</f>
        <v>244.54796134181674</v>
      </c>
      <c r="Y157" s="37">
        <f>IF('2017 Hourly Load - RC2016'!Y138="",0,$P$19+$Q$19*(WLEF!Y137))</f>
        <v>211.7429024565804</v>
      </c>
      <c r="Z157" s="25">
        <f t="shared" si="1"/>
        <v>5834.6277241551707</v>
      </c>
    </row>
    <row r="158" spans="1:26" x14ac:dyDescent="0.25">
      <c r="A158" s="36">
        <f>IF('2017 Hourly Load - RC2016'!A139="","",'2017 Hourly Load - RC2016'!A139)</f>
        <v>42863</v>
      </c>
      <c r="B158" s="37">
        <f>IF('2017 Hourly Load - RC2016'!B139="",0,$P$19+$Q$19*(WLEF!B138))</f>
        <v>185.57762103392037</v>
      </c>
      <c r="C158" s="37">
        <f>IF('2017 Hourly Load - RC2016'!C139="",0,$P$19+$Q$19*(WLEF!C138))</f>
        <v>170.59193871724182</v>
      </c>
      <c r="D158" s="37">
        <f>IF('2017 Hourly Load - RC2016'!D139="",0,$P$19+$Q$19*(WLEF!D138))</f>
        <v>161.65726188920684</v>
      </c>
      <c r="E158" s="37">
        <f>IF('2017 Hourly Load - RC2016'!E139="",0,$P$19+$Q$19*(WLEF!E138))</f>
        <v>155.44326338217871</v>
      </c>
      <c r="F158" s="37">
        <f>IF('2017 Hourly Load - RC2016'!F139="",0,$P$19+$Q$19*(WLEF!F138))</f>
        <v>154.01955959711705</v>
      </c>
      <c r="G158" s="37">
        <f>IF('2017 Hourly Load - RC2016'!G139="",0,$P$19+$Q$19*(WLEF!G138))</f>
        <v>160.38520289587979</v>
      </c>
      <c r="H158" s="37">
        <f>IF('2017 Hourly Load - RC2016'!H139="",0,$P$19+$Q$19*(WLEF!H138))</f>
        <v>177.42171598734996</v>
      </c>
      <c r="I158" s="37">
        <f>IF('2017 Hourly Load - RC2016'!I139="",0,$P$19+$Q$19*(WLEF!I138))</f>
        <v>188.07211350073186</v>
      </c>
      <c r="J158" s="37">
        <f>IF('2017 Hourly Load - RC2016'!J139="",0,$P$19+$Q$19*(WLEF!J138))</f>
        <v>206.57448072585532</v>
      </c>
      <c r="K158" s="37">
        <f>IF('2017 Hourly Load - RC2016'!K139="",0,$P$19+$Q$19*(WLEF!K138))</f>
        <v>230.29685424700995</v>
      </c>
      <c r="L158" s="37">
        <f>IF('2017 Hourly Load - RC2016'!L139="",0,$P$19+$Q$19*(WLEF!L138))</f>
        <v>256.06438188730306</v>
      </c>
      <c r="M158" s="37">
        <f>IF('2017 Hourly Load - RC2016'!M139="",0,$P$19+$Q$19*(WLEF!M138))</f>
        <v>278.60403019574585</v>
      </c>
      <c r="N158" s="37">
        <f>IF('2017 Hourly Load - RC2016'!N139="",0,$P$19+$Q$19*(WLEF!N138))</f>
        <v>298.66124538954011</v>
      </c>
      <c r="O158" s="37">
        <f>IF('2017 Hourly Load - RC2016'!O139="",0,$P$19+$Q$19*(WLEF!O138))</f>
        <v>318.35479942196326</v>
      </c>
      <c r="P158" s="37">
        <f>IF('2017 Hourly Load - RC2016'!P139="",0,$P$19+$Q$19*(WLEF!P138))</f>
        <v>334.09301015579496</v>
      </c>
      <c r="Q158" s="37">
        <f>IF('2017 Hourly Load - RC2016'!Q139="",0,$P$19+$Q$19*(WLEF!Q138))</f>
        <v>348.38796442166375</v>
      </c>
      <c r="R158" s="37">
        <f>IF('2017 Hourly Load - RC2016'!R139="",0,$P$19+$Q$19*(WLEF!R138))</f>
        <v>357.22207183125317</v>
      </c>
      <c r="S158" s="37">
        <f>IF('2017 Hourly Load - RC2016'!S139="",0,$P$19+$Q$19*(WLEF!S138))</f>
        <v>354.76776703567242</v>
      </c>
      <c r="T158" s="37">
        <f>IF('2017 Hourly Load - RC2016'!T139="",0,$P$19+$Q$19*(WLEF!T138))</f>
        <v>340.73867347131534</v>
      </c>
      <c r="U158" s="37">
        <f>IF('2017 Hourly Load - RC2016'!U139="",0,$P$19+$Q$19*(WLEF!U138))</f>
        <v>316.13300434034966</v>
      </c>
      <c r="V158" s="37">
        <f>IF('2017 Hourly Load - RC2016'!V139="",0,$P$19+$Q$19*(WLEF!V138))</f>
        <v>307.01832849749348</v>
      </c>
      <c r="W158" s="37">
        <f>IF('2017 Hourly Load - RC2016'!W139="",0,$P$19+$Q$19*(WLEF!W138))</f>
        <v>283.75082107187126</v>
      </c>
      <c r="X158" s="37">
        <f>IF('2017 Hourly Load - RC2016'!X139="",0,$P$19+$Q$19*(WLEF!X138))</f>
        <v>250.6218005694825</v>
      </c>
      <c r="Y158" s="37">
        <f>IF('2017 Hourly Load - RC2016'!Y139="",0,$P$19+$Q$19*(WLEF!Y138))</f>
        <v>218.72458964693413</v>
      </c>
      <c r="Z158" s="25">
        <f t="shared" si="1"/>
        <v>6053.1824999128748</v>
      </c>
    </row>
    <row r="159" spans="1:26" x14ac:dyDescent="0.25">
      <c r="A159" s="36">
        <f>IF('2017 Hourly Load - RC2016'!A140="","",'2017 Hourly Load - RC2016'!A140)</f>
        <v>42864</v>
      </c>
      <c r="B159" s="37">
        <f>IF('2017 Hourly Load - RC2016'!B140="",0,$P$19+$Q$19*(WLEF!B139))</f>
        <v>189.16287398634407</v>
      </c>
      <c r="C159" s="37">
        <f>IF('2017 Hourly Load - RC2016'!C140="",0,$P$19+$Q$19*(WLEF!C139))</f>
        <v>172.36463878830892</v>
      </c>
      <c r="D159" s="37">
        <f>IF('2017 Hourly Load - RC2016'!D140="",0,$P$19+$Q$19*(WLEF!D139))</f>
        <v>163.49227079225489</v>
      </c>
      <c r="E159" s="37">
        <f>IF('2017 Hourly Load - RC2016'!E140="",0,$P$19+$Q$19*(WLEF!E139))</f>
        <v>157.01364860797324</v>
      </c>
      <c r="F159" s="37">
        <f>IF('2017 Hourly Load - RC2016'!F140="",0,$P$19+$Q$19*(WLEF!F139))</f>
        <v>155.45786288339093</v>
      </c>
      <c r="G159" s="37">
        <f>IF('2017 Hourly Load - RC2016'!G140="",0,$P$19+$Q$19*(WLEF!G139))</f>
        <v>162.12930177483625</v>
      </c>
      <c r="H159" s="37">
        <f>IF('2017 Hourly Load - RC2016'!H140="",0,$P$19+$Q$19*(WLEF!H139))</f>
        <v>179.26121391559786</v>
      </c>
      <c r="I159" s="37">
        <f>IF('2017 Hourly Load - RC2016'!I140="",0,$P$19+$Q$19*(WLEF!I139))</f>
        <v>190.24149158615279</v>
      </c>
      <c r="J159" s="37">
        <f>IF('2017 Hourly Load - RC2016'!J140="",0,$P$19+$Q$19*(WLEF!J139))</f>
        <v>207.90930471747811</v>
      </c>
      <c r="K159" s="37">
        <f>IF('2017 Hourly Load - RC2016'!K140="",0,$P$19+$Q$19*(WLEF!K139))</f>
        <v>231.98246795557969</v>
      </c>
      <c r="L159" s="37">
        <f>IF('2017 Hourly Load - RC2016'!L140="",0,$P$19+$Q$19*(WLEF!L139))</f>
        <v>257.00994492546448</v>
      </c>
      <c r="M159" s="37">
        <f>IF('2017 Hourly Load - RC2016'!M140="",0,$P$19+$Q$19*(WLEF!M139))</f>
        <v>278.69962173559998</v>
      </c>
      <c r="N159" s="37">
        <f>IF('2017 Hourly Load - RC2016'!N140="",0,$P$19+$Q$19*(WLEF!N139))</f>
        <v>298.28513698936246</v>
      </c>
      <c r="O159" s="37">
        <f>IF('2017 Hourly Load - RC2016'!O140="",0,$P$19+$Q$19*(WLEF!O139))</f>
        <v>316.44603321991576</v>
      </c>
      <c r="P159" s="37">
        <f>IF('2017 Hourly Load - RC2016'!P140="",0,$P$19+$Q$19*(WLEF!P139))</f>
        <v>333.30890747531066</v>
      </c>
      <c r="Q159" s="37">
        <f>IF('2017 Hourly Load - RC2016'!Q140="",0,$P$19+$Q$19*(WLEF!Q139))</f>
        <v>346.11193857429038</v>
      </c>
      <c r="R159" s="37">
        <f>IF('2017 Hourly Load - RC2016'!R140="",0,$P$19+$Q$19*(WLEF!R139))</f>
        <v>352.63277502855811</v>
      </c>
      <c r="S159" s="37">
        <f>IF('2017 Hourly Load - RC2016'!S140="",0,$P$19+$Q$19*(WLEF!S139))</f>
        <v>346.16733517911894</v>
      </c>
      <c r="T159" s="37">
        <f>IF('2017 Hourly Load - RC2016'!T140="",0,$P$19+$Q$19*(WLEF!T139))</f>
        <v>326.52011180920738</v>
      </c>
      <c r="U159" s="37">
        <f>IF('2017 Hourly Load - RC2016'!U140="",0,$P$19+$Q$19*(WLEF!U139))</f>
        <v>300.09343837160992</v>
      </c>
      <c r="V159" s="37">
        <f>IF('2017 Hourly Load - RC2016'!V140="",0,$P$19+$Q$19*(WLEF!V139))</f>
        <v>289.45476825496775</v>
      </c>
      <c r="W159" s="37">
        <f>IF('2017 Hourly Load - RC2016'!W140="",0,$P$19+$Q$19*(WLEF!W139))</f>
        <v>268.71955771630678</v>
      </c>
      <c r="X159" s="37">
        <f>IF('2017 Hourly Load - RC2016'!X140="",0,$P$19+$Q$19*(WLEF!X139))</f>
        <v>243.31193876097984</v>
      </c>
      <c r="Y159" s="37">
        <f>IF('2017 Hourly Load - RC2016'!Y140="",0,$P$19+$Q$19*(WLEF!Y139))</f>
        <v>217.25414770047138</v>
      </c>
      <c r="Z159" s="25">
        <f t="shared" si="1"/>
        <v>5983.0307307490802</v>
      </c>
    </row>
    <row r="160" spans="1:26" x14ac:dyDescent="0.25">
      <c r="A160" s="36">
        <f>IF('2017 Hourly Load - RC2016'!A141="","",'2017 Hourly Load - RC2016'!A141)</f>
        <v>42865</v>
      </c>
      <c r="B160" s="37">
        <f>IF('2017 Hourly Load - RC2016'!B141="",0,$P$19+$Q$19*(WLEF!B140))</f>
        <v>193.47379674818808</v>
      </c>
      <c r="C160" s="37">
        <f>IF('2017 Hourly Load - RC2016'!C141="",0,$P$19+$Q$19*(WLEF!C140))</f>
        <v>177.93834104559525</v>
      </c>
      <c r="D160" s="37">
        <f>IF('2017 Hourly Load - RC2016'!D141="",0,$P$19+$Q$19*(WLEF!D140))</f>
        <v>168.13969030197509</v>
      </c>
      <c r="E160" s="37">
        <f>IF('2017 Hourly Load - RC2016'!E141="",0,$P$19+$Q$19*(WLEF!E140))</f>
        <v>161.44454020509312</v>
      </c>
      <c r="F160" s="37">
        <f>IF('2017 Hourly Load - RC2016'!F141="",0,$P$19+$Q$19*(WLEF!F140))</f>
        <v>158.31764505437258</v>
      </c>
      <c r="G160" s="37">
        <f>IF('2017 Hourly Load - RC2016'!G141="",0,$P$19+$Q$19*(WLEF!G140))</f>
        <v>159.10843478436973</v>
      </c>
      <c r="H160" s="37">
        <f>IF('2017 Hourly Load - RC2016'!H141="",0,$P$19+$Q$19*(WLEF!H140))</f>
        <v>162.38875508293569</v>
      </c>
      <c r="I160" s="37">
        <f>IF('2017 Hourly Load - RC2016'!I141="",0,$P$19+$Q$19*(WLEF!I140))</f>
        <v>171.26671329548452</v>
      </c>
      <c r="J160" s="37">
        <f>IF('2017 Hourly Load - RC2016'!J141="",0,$P$19+$Q$19*(WLEF!J140))</f>
        <v>197.24704179525492</v>
      </c>
      <c r="K160" s="37">
        <f>IF('2017 Hourly Load - RC2016'!K141="",0,$P$19+$Q$19*(WLEF!K140))</f>
        <v>227.09786811182204</v>
      </c>
      <c r="L160" s="37">
        <f>IF('2017 Hourly Load - RC2016'!L141="",0,$P$19+$Q$19*(WLEF!L140))</f>
        <v>250.93174088349042</v>
      </c>
      <c r="M160" s="37">
        <f>IF('2017 Hourly Load - RC2016'!M141="",0,$P$19+$Q$19*(WLEF!M140))</f>
        <v>270.23623444318935</v>
      </c>
      <c r="N160" s="37">
        <f>IF('2017 Hourly Load - RC2016'!N141="",0,$P$19+$Q$19*(WLEF!N140))</f>
        <v>290.78236041246601</v>
      </c>
      <c r="O160" s="37">
        <f>IF('2017 Hourly Load - RC2016'!O141="",0,$P$19+$Q$19*(WLEF!O140))</f>
        <v>304.69800149188188</v>
      </c>
      <c r="P160" s="37">
        <f>IF('2017 Hourly Load - RC2016'!P141="",0,$P$19+$Q$19*(WLEF!P140))</f>
        <v>313.92170544225348</v>
      </c>
      <c r="Q160" s="37">
        <f>IF('2017 Hourly Load - RC2016'!Q141="",0,$P$19+$Q$19*(WLEF!Q140))</f>
        <v>320.82406545573838</v>
      </c>
      <c r="R160" s="37">
        <f>IF('2017 Hourly Load - RC2016'!R141="",0,$P$19+$Q$19*(WLEF!R140))</f>
        <v>320.4291728821517</v>
      </c>
      <c r="S160" s="37">
        <f>IF('2017 Hourly Load - RC2016'!S141="",0,$P$19+$Q$19*(WLEF!S140))</f>
        <v>315.35134737958191</v>
      </c>
      <c r="T160" s="37">
        <f>IF('2017 Hourly Load - RC2016'!T141="",0,$P$19+$Q$19*(WLEF!T140))</f>
        <v>301.15175874954826</v>
      </c>
      <c r="U160" s="37">
        <f>IF('2017 Hourly Load - RC2016'!U141="",0,$P$19+$Q$19*(WLEF!U140))</f>
        <v>277.05392548509366</v>
      </c>
      <c r="V160" s="37">
        <f>IF('2017 Hourly Load - RC2016'!V141="",0,$P$19+$Q$19*(WLEF!V140))</f>
        <v>279.32153332064797</v>
      </c>
      <c r="W160" s="37">
        <f>IF('2017 Hourly Load - RC2016'!W141="",0,$P$19+$Q$19*(WLEF!W140))</f>
        <v>262.09622839072483</v>
      </c>
      <c r="X160" s="37">
        <f>IF('2017 Hourly Load - RC2016'!X141="",0,$P$19+$Q$19*(WLEF!X140))</f>
        <v>240.57496774818787</v>
      </c>
      <c r="Y160" s="37">
        <f>IF('2017 Hourly Load - RC2016'!Y141="",0,$P$19+$Q$19*(WLEF!Y140))</f>
        <v>216.30460119722972</v>
      </c>
      <c r="Z160" s="25">
        <f t="shared" ref="Z160:Z223" si="2">SUM(B160:Y160)</f>
        <v>5740.1004697072767</v>
      </c>
    </row>
    <row r="161" spans="1:26" x14ac:dyDescent="0.25">
      <c r="A161" s="36">
        <f>IF('2017 Hourly Load - RC2016'!A142="","",'2017 Hourly Load - RC2016'!A142)</f>
        <v>42866</v>
      </c>
      <c r="B161" s="37">
        <f>IF('2017 Hourly Load - RC2016'!B142="",0,$P$19+$Q$19*(WLEF!B141))</f>
        <v>194.08627992755748</v>
      </c>
      <c r="C161" s="37">
        <f>IF('2017 Hourly Load - RC2016'!C142="",0,$P$19+$Q$19*(WLEF!C141))</f>
        <v>179.02611974343318</v>
      </c>
      <c r="D161" s="37">
        <f>IF('2017 Hourly Load - RC2016'!D142="",0,$P$19+$Q$19*(WLEF!D141))</f>
        <v>168.61469890054815</v>
      </c>
      <c r="E161" s="37">
        <f>IF('2017 Hourly Load - RC2016'!E142="",0,$P$19+$Q$19*(WLEF!E141))</f>
        <v>162.22082558959022</v>
      </c>
      <c r="F161" s="37">
        <f>IF('2017 Hourly Load - RC2016'!F142="",0,$P$19+$Q$19*(WLEF!F141))</f>
        <v>159.18324823913628</v>
      </c>
      <c r="G161" s="37">
        <f>IF('2017 Hourly Load - RC2016'!G142="",0,$P$19+$Q$19*(WLEF!G141))</f>
        <v>158.40696358101866</v>
      </c>
      <c r="H161" s="37">
        <f>IF('2017 Hourly Load - RC2016'!H142="",0,$P$19+$Q$19*(WLEF!H141))</f>
        <v>159.61788248695166</v>
      </c>
      <c r="I161" s="37">
        <f>IF('2017 Hourly Load - RC2016'!I142="",0,$P$19+$Q$19*(WLEF!I141))</f>
        <v>164.99085921727234</v>
      </c>
      <c r="J161" s="37">
        <f>IF('2017 Hourly Load - RC2016'!J142="",0,$P$19+$Q$19*(WLEF!J141))</f>
        <v>185.04077502365027</v>
      </c>
      <c r="K161" s="37">
        <f>IF('2017 Hourly Load - RC2016'!K142="",0,$P$19+$Q$19*(WLEF!K141))</f>
        <v>212.11193301508371</v>
      </c>
      <c r="L161" s="37">
        <f>IF('2017 Hourly Load - RC2016'!L142="",0,$P$19+$Q$19*(WLEF!L141))</f>
        <v>235.65676776872323</v>
      </c>
      <c r="M161" s="37">
        <f>IF('2017 Hourly Load - RC2016'!M142="",0,$P$19+$Q$19*(WLEF!M141))</f>
        <v>255.03170561060341</v>
      </c>
      <c r="N161" s="37">
        <f>IF('2017 Hourly Load - RC2016'!N142="",0,$P$19+$Q$19*(WLEF!N141))</f>
        <v>272.91107458697354</v>
      </c>
      <c r="O161" s="37">
        <f>IF('2017 Hourly Load - RC2016'!O142="",0,$P$19+$Q$19*(WLEF!O141))</f>
        <v>288.67004597278509</v>
      </c>
      <c r="P161" s="37">
        <f>IF('2017 Hourly Load - RC2016'!P142="",0,$P$19+$Q$19*(WLEF!P141))</f>
        <v>300.62227822722741</v>
      </c>
      <c r="Q161" s="37">
        <f>IF('2017 Hourly Load - RC2016'!Q142="",0,$P$19+$Q$19*(WLEF!Q141))</f>
        <v>306.66057207493293</v>
      </c>
      <c r="R161" s="37">
        <f>IF('2017 Hourly Load - RC2016'!R142="",0,$P$19+$Q$19*(WLEF!R141))</f>
        <v>308.93972934425386</v>
      </c>
      <c r="S161" s="37">
        <f>IF('2017 Hourly Load - RC2016'!S142="",0,$P$19+$Q$19*(WLEF!S141))</f>
        <v>302.69340695026898</v>
      </c>
      <c r="T161" s="37">
        <f>IF('2017 Hourly Load - RC2016'!T142="",0,$P$19+$Q$19*(WLEF!T141))</f>
        <v>289.92140097173188</v>
      </c>
      <c r="U161" s="37">
        <f>IF('2017 Hourly Load - RC2016'!U142="",0,$P$19+$Q$19*(WLEF!U141))</f>
        <v>272.11133949365336</v>
      </c>
      <c r="V161" s="37">
        <f>IF('2017 Hourly Load - RC2016'!V142="",0,$P$19+$Q$19*(WLEF!V141))</f>
        <v>272.44043879288313</v>
      </c>
      <c r="W161" s="37">
        <f>IF('2017 Hourly Load - RC2016'!W142="",0,$P$19+$Q$19*(WLEF!W141))</f>
        <v>260.7039020201546</v>
      </c>
      <c r="X161" s="37">
        <f>IF('2017 Hourly Load - RC2016'!X142="",0,$P$19+$Q$19*(WLEF!X141))</f>
        <v>235.53005522633481</v>
      </c>
      <c r="Y161" s="37">
        <f>IF('2017 Hourly Load - RC2016'!Y142="",0,$P$19+$Q$19*(WLEF!Y141))</f>
        <v>206.28937314720449</v>
      </c>
      <c r="Z161" s="25">
        <f t="shared" si="2"/>
        <v>5551.4816759119731</v>
      </c>
    </row>
    <row r="162" spans="1:26" x14ac:dyDescent="0.25">
      <c r="A162" s="36">
        <f>IF('2017 Hourly Load - RC2016'!A143="","",'2017 Hourly Load - RC2016'!A143)</f>
        <v>42867</v>
      </c>
      <c r="B162" s="37">
        <f>IF('2017 Hourly Load - RC2016'!B143="",0,$P$19+$Q$19*(WLEF!B142))</f>
        <v>181.83199293476574</v>
      </c>
      <c r="C162" s="37">
        <f>IF('2017 Hourly Load - RC2016'!C143="",0,$P$19+$Q$19*(WLEF!C142))</f>
        <v>167.30370378783809</v>
      </c>
      <c r="D162" s="37">
        <f>IF('2017 Hourly Load - RC2016'!D143="",0,$P$19+$Q$19*(WLEF!D142))</f>
        <v>158.83940706831578</v>
      </c>
      <c r="E162" s="37">
        <f>IF('2017 Hourly Load - RC2016'!E143="",0,$P$19+$Q$19*(WLEF!E142))</f>
        <v>154.56995185835018</v>
      </c>
      <c r="F162" s="37">
        <f>IF('2017 Hourly Load - RC2016'!F143="",0,$P$19+$Q$19*(WLEF!F142))</f>
        <v>154.20761561315459</v>
      </c>
      <c r="G162" s="37">
        <f>IF('2017 Hourly Load - RC2016'!G143="",0,$P$19+$Q$19*(WLEF!G142))</f>
        <v>161.71809181256202</v>
      </c>
      <c r="H162" s="37">
        <f>IF('2017 Hourly Load - RC2016'!H143="",0,$P$19+$Q$19*(WLEF!H142))</f>
        <v>179.16042440416925</v>
      </c>
      <c r="I162" s="37">
        <f>IF('2017 Hourly Load - RC2016'!I143="",0,$P$19+$Q$19*(WLEF!I142))</f>
        <v>190.20604136190479</v>
      </c>
      <c r="J162" s="37">
        <f>IF('2017 Hourly Load - RC2016'!J143="",0,$P$19+$Q$19*(WLEF!J142))</f>
        <v>206.49842007751784</v>
      </c>
      <c r="K162" s="37">
        <f>IF('2017 Hourly Load - RC2016'!K143="",0,$P$19+$Q$19*(WLEF!K142))</f>
        <v>231.5862214106383</v>
      </c>
      <c r="L162" s="37">
        <f>IF('2017 Hourly Load - RC2016'!L143="",0,$P$19+$Q$19*(WLEF!L142))</f>
        <v>258.99943440574555</v>
      </c>
      <c r="M162" s="37">
        <f>IF('2017 Hourly Load - RC2016'!M143="",0,$P$19+$Q$19*(WLEF!M142))</f>
        <v>282.4458222217865</v>
      </c>
      <c r="N162" s="37">
        <f>IF('2017 Hourly Load - RC2016'!N143="",0,$P$19+$Q$19*(WLEF!N142))</f>
        <v>302.5921496504539</v>
      </c>
      <c r="O162" s="37">
        <f>IF('2017 Hourly Load - RC2016'!O143="",0,$P$19+$Q$19*(WLEF!O142))</f>
        <v>318.95779535891597</v>
      </c>
      <c r="P162" s="37">
        <f>IF('2017 Hourly Load - RC2016'!P143="",0,$P$19+$Q$19*(WLEF!P142))</f>
        <v>331.23290837784106</v>
      </c>
      <c r="Q162" s="37">
        <f>IF('2017 Hourly Load - RC2016'!Q143="",0,$P$19+$Q$19*(WLEF!Q142))</f>
        <v>342.16614280761257</v>
      </c>
      <c r="R162" s="37">
        <f>IF('2017 Hourly Load - RC2016'!R143="",0,$P$19+$Q$19*(WLEF!R142))</f>
        <v>346.27814582188364</v>
      </c>
      <c r="S162" s="37">
        <f>IF('2017 Hourly Load - RC2016'!S143="",0,$P$19+$Q$19*(WLEF!S142))</f>
        <v>342.85382442287397</v>
      </c>
      <c r="T162" s="37">
        <f>IF('2017 Hourly Load - RC2016'!T143="",0,$P$19+$Q$19*(WLEF!T142))</f>
        <v>331.47511307875681</v>
      </c>
      <c r="U162" s="37">
        <f>IF('2017 Hourly Load - RC2016'!U143="",0,$P$19+$Q$19*(WLEF!U142))</f>
        <v>314.75296249958205</v>
      </c>
      <c r="V162" s="37">
        <f>IF('2017 Hourly Load - RC2016'!V143="",0,$P$19+$Q$19*(WLEF!V142))</f>
        <v>310.1994580458711</v>
      </c>
      <c r="W162" s="37">
        <f>IF('2017 Hourly Load - RC2016'!W143="",0,$P$19+$Q$19*(WLEF!W142))</f>
        <v>284.96293051377552</v>
      </c>
      <c r="X162" s="37">
        <f>IF('2017 Hourly Load - RC2016'!X143="",0,$P$19+$Q$19*(WLEF!X142))</f>
        <v>250.42270358531596</v>
      </c>
      <c r="Y162" s="37">
        <f>IF('2017 Hourly Load - RC2016'!Y143="",0,$P$19+$Q$19*(WLEF!Y142))</f>
        <v>218.60506826141921</v>
      </c>
      <c r="Z162" s="25">
        <f t="shared" si="2"/>
        <v>6021.8663293810523</v>
      </c>
    </row>
    <row r="163" spans="1:26" x14ac:dyDescent="0.25">
      <c r="A163" s="36">
        <f>IF('2017 Hourly Load - RC2016'!A144="","",'2017 Hourly Load - RC2016'!A144)</f>
        <v>42868</v>
      </c>
      <c r="B163" s="37">
        <f>IF('2017 Hourly Load - RC2016'!B144="",0,$P$19+$Q$19*(WLEF!B143))</f>
        <v>193.32992712243066</v>
      </c>
      <c r="C163" s="37">
        <f>IF('2017 Hourly Load - RC2016'!C144="",0,$P$19+$Q$19*(WLEF!C143))</f>
        <v>178.50656737587471</v>
      </c>
      <c r="D163" s="37">
        <f>IF('2017 Hourly Load - RC2016'!D144="",0,$P$19+$Q$19*(WLEF!D143))</f>
        <v>168.63055503826456</v>
      </c>
      <c r="E163" s="37">
        <f>IF('2017 Hourly Load - RC2016'!E144="",0,$P$19+$Q$19*(WLEF!E143))</f>
        <v>162.83232089286386</v>
      </c>
      <c r="F163" s="37">
        <f>IF('2017 Hourly Load - RC2016'!F144="",0,$P$19+$Q$19*(WLEF!F143))</f>
        <v>161.59645520999507</v>
      </c>
      <c r="G163" s="37">
        <f>IF('2017 Hourly Load - RC2016'!G144="",0,$P$19+$Q$19*(WLEF!G143))</f>
        <v>169.05921989949542</v>
      </c>
      <c r="H163" s="37">
        <f>IF('2017 Hourly Load - RC2016'!H144="",0,$P$19+$Q$19*(WLEF!H143))</f>
        <v>186.86476838185115</v>
      </c>
      <c r="I163" s="37">
        <f>IF('2017 Hourly Load - RC2016'!I144="",0,$P$19+$Q$19*(WLEF!I143))</f>
        <v>197.75977854413213</v>
      </c>
      <c r="J163" s="37">
        <f>IF('2017 Hourly Load - RC2016'!J144="",0,$P$19+$Q$19*(WLEF!J143))</f>
        <v>213.7301634046101</v>
      </c>
      <c r="K163" s="37">
        <f>IF('2017 Hourly Load - RC2016'!K144="",0,$P$19+$Q$19*(WLEF!K143))</f>
        <v>239.07641782128292</v>
      </c>
      <c r="L163" s="37">
        <f>IF('2017 Hourly Load - RC2016'!L144="",0,$P$19+$Q$19*(WLEF!L143))</f>
        <v>264.71277222278758</v>
      </c>
      <c r="M163" s="37">
        <f>IF('2017 Hourly Load - RC2016'!M144="",0,$P$19+$Q$19*(WLEF!M143))</f>
        <v>285.27867387346652</v>
      </c>
      <c r="N163" s="37">
        <f>IF('2017 Hourly Load - RC2016'!N144="",0,$P$19+$Q$19*(WLEF!N143))</f>
        <v>304.79974110767319</v>
      </c>
      <c r="O163" s="37">
        <f>IF('2017 Hourly Load - RC2016'!O144="",0,$P$19+$Q$19*(WLEF!O143))</f>
        <v>318.1190536874031</v>
      </c>
      <c r="P163" s="37">
        <f>IF('2017 Hourly Load - RC2016'!P144="",0,$P$19+$Q$19*(WLEF!P143))</f>
        <v>328.17516745934154</v>
      </c>
      <c r="Q163" s="37">
        <f>IF('2017 Hourly Load - RC2016'!Q144="",0,$P$19+$Q$19*(WLEF!Q143))</f>
        <v>336.67017913526757</v>
      </c>
      <c r="R163" s="37">
        <f>IF('2017 Hourly Load - RC2016'!R144="",0,$P$19+$Q$19*(WLEF!R143))</f>
        <v>341.0951725309921</v>
      </c>
      <c r="S163" s="37">
        <f>IF('2017 Hourly Load - RC2016'!S144="",0,$P$19+$Q$19*(WLEF!S143))</f>
        <v>336.18086667193154</v>
      </c>
      <c r="T163" s="37">
        <f>IF('2017 Hourly Load - RC2016'!T144="",0,$P$19+$Q$19*(WLEF!T143))</f>
        <v>322.03710756889774</v>
      </c>
      <c r="U163" s="37">
        <f>IF('2017 Hourly Load - RC2016'!U144="",0,$P$19+$Q$19*(WLEF!U143))</f>
        <v>303.40285888499079</v>
      </c>
      <c r="V163" s="37">
        <f>IF('2017 Hourly Load - RC2016'!V144="",0,$P$19+$Q$19*(WLEF!V143))</f>
        <v>300.57188492427207</v>
      </c>
      <c r="W163" s="37">
        <f>IF('2017 Hourly Load - RC2016'!W144="",0,$P$19+$Q$19*(WLEF!W143))</f>
        <v>281.19316046615137</v>
      </c>
      <c r="X163" s="37">
        <f>IF('2017 Hourly Load - RC2016'!X144="",0,$P$19+$Q$19*(WLEF!X143))</f>
        <v>248.79014536050363</v>
      </c>
      <c r="Y163" s="37">
        <f>IF('2017 Hourly Load - RC2016'!Y144="",0,$P$19+$Q$19*(WLEF!Y143))</f>
        <v>215.96910612665943</v>
      </c>
      <c r="Z163" s="25">
        <f t="shared" si="2"/>
        <v>6058.3820637111385</v>
      </c>
    </row>
    <row r="164" spans="1:26" x14ac:dyDescent="0.25">
      <c r="A164" s="36">
        <f>IF('2017 Hourly Load - RC2016'!A145="","",'2017 Hourly Load - RC2016'!A145)</f>
        <v>42869</v>
      </c>
      <c r="B164" s="37">
        <f>IF('2017 Hourly Load - RC2016'!B145="",0,$P$19+$Q$19*(WLEF!B144))</f>
        <v>193.11429701487037</v>
      </c>
      <c r="C164" s="37">
        <f>IF('2017 Hourly Load - RC2016'!C145="",0,$P$19+$Q$19*(WLEF!C144))</f>
        <v>178.38944231627153</v>
      </c>
      <c r="D164" s="37">
        <f>IF('2017 Hourly Load - RC2016'!D145="",0,$P$19+$Q$19*(WLEF!D144))</f>
        <v>168.02904309459393</v>
      </c>
      <c r="E164" s="37">
        <f>IF('2017 Hourly Load - RC2016'!E145="",0,$P$19+$Q$19*(WLEF!E144))</f>
        <v>162.26660710921323</v>
      </c>
      <c r="F164" s="37">
        <f>IF('2017 Hourly Load - RC2016'!F145="",0,$P$19+$Q$19*(WLEF!F144))</f>
        <v>161.18661810494217</v>
      </c>
      <c r="G164" s="37">
        <f>IF('2017 Hourly Load - RC2016'!G145="",0,$P$19+$Q$19*(WLEF!G144))</f>
        <v>164.18579249855304</v>
      </c>
      <c r="H164" s="37">
        <f>IF('2017 Hourly Load - RC2016'!H145="",0,$P$19+$Q$19*(WLEF!H144))</f>
        <v>188.38821060723066</v>
      </c>
      <c r="I164" s="37">
        <f>IF('2017 Hourly Load - RC2016'!I145="",0,$P$19+$Q$19*(WLEF!I144))</f>
        <v>197.17388666484615</v>
      </c>
      <c r="J164" s="37">
        <f>IF('2017 Hourly Load - RC2016'!J145="",0,$P$19+$Q$19*(WLEF!J144))</f>
        <v>214.86691533351569</v>
      </c>
      <c r="K164" s="37">
        <f>IF('2017 Hourly Load - RC2016'!K145="",0,$P$19+$Q$19*(WLEF!K144))</f>
        <v>242.90098012600646</v>
      </c>
      <c r="L164" s="37">
        <f>IF('2017 Hourly Load - RC2016'!L145="",0,$P$19+$Q$19*(WLEF!L144))</f>
        <v>268.83600724299151</v>
      </c>
      <c r="M164" s="37">
        <f>IF('2017 Hourly Load - RC2016'!M145="",0,$P$19+$Q$19*(WLEF!M144))</f>
        <v>294.46750216576055</v>
      </c>
      <c r="N164" s="37">
        <f>IF('2017 Hourly Load - RC2016'!N145="",0,$P$19+$Q$19*(WLEF!N144))</f>
        <v>313.61036757412188</v>
      </c>
      <c r="O164" s="37">
        <f>IF('2017 Hourly Load - RC2016'!O145="",0,$P$19+$Q$19*(WLEF!O144))</f>
        <v>326.09390719528261</v>
      </c>
      <c r="P164" s="37">
        <f>IF('2017 Hourly Load - RC2016'!P145="",0,$P$19+$Q$19*(WLEF!P144))</f>
        <v>335.06807872852227</v>
      </c>
      <c r="Q164" s="37">
        <f>IF('2017 Hourly Load - RC2016'!Q145="",0,$P$19+$Q$19*(WLEF!Q144))</f>
        <v>334.79703748854376</v>
      </c>
      <c r="R164" s="37">
        <f>IF('2017 Hourly Load - RC2016'!R145="",0,$P$19+$Q$19*(WLEF!R144))</f>
        <v>332.17547655339757</v>
      </c>
      <c r="S164" s="37">
        <f>IF('2017 Hourly Load - RC2016'!S145="",0,$P$19+$Q$19*(WLEF!S144))</f>
        <v>326.54676194602877</v>
      </c>
      <c r="T164" s="37">
        <f>IF('2017 Hourly Load - RC2016'!T145="",0,$P$19+$Q$19*(WLEF!T144))</f>
        <v>311.56594855101923</v>
      </c>
      <c r="U164" s="37">
        <f>IF('2017 Hourly Load - RC2016'!U145="",0,$P$19+$Q$19*(WLEF!U144))</f>
        <v>294.39298652658164</v>
      </c>
      <c r="V164" s="37">
        <f>IF('2017 Hourly Load - RC2016'!V145="",0,$P$19+$Q$19*(WLEF!V144))</f>
        <v>295.61171255918907</v>
      </c>
      <c r="W164" s="37">
        <f>IF('2017 Hourly Load - RC2016'!W145="",0,$P$19+$Q$19*(WLEF!W144))</f>
        <v>275.67593711912212</v>
      </c>
      <c r="X164" s="37">
        <f>IF('2017 Hourly Load - RC2016'!X145="",0,$P$19+$Q$19*(WLEF!X144))</f>
        <v>245.78870393652892</v>
      </c>
      <c r="Y164" s="37">
        <f>IF('2017 Hourly Load - RC2016'!Y145="",0,$P$19+$Q$19*(WLEF!Y144))</f>
        <v>213.84753180133981</v>
      </c>
      <c r="Z164" s="25">
        <f t="shared" si="2"/>
        <v>6038.9797522584731</v>
      </c>
    </row>
    <row r="165" spans="1:26" x14ac:dyDescent="0.25">
      <c r="A165" s="36">
        <f>IF('2017 Hourly Load - RC2016'!A146="","",'2017 Hourly Load - RC2016'!A146)</f>
        <v>42870</v>
      </c>
      <c r="B165" s="37">
        <f>IF('2017 Hourly Load - RC2016'!B146="",0,$P$19+$Q$19*(WLEF!B145))</f>
        <v>188.96894446581371</v>
      </c>
      <c r="C165" s="37">
        <f>IF('2017 Hourly Load - RC2016'!C146="",0,$P$19+$Q$19*(WLEF!C145))</f>
        <v>173.99143827658656</v>
      </c>
      <c r="D165" s="37">
        <f>IF('2017 Hourly Load - RC2016'!D146="",0,$P$19+$Q$19*(WLEF!D145))</f>
        <v>164.52591823832222</v>
      </c>
      <c r="E165" s="37">
        <f>IF('2017 Hourly Load - RC2016'!E146="",0,$P$19+$Q$19*(WLEF!E145))</f>
        <v>159.54285838213528</v>
      </c>
      <c r="F165" s="37">
        <f>IF('2017 Hourly Load - RC2016'!F146="",0,$P$19+$Q$19*(WLEF!F145))</f>
        <v>159.36294871199036</v>
      </c>
      <c r="G165" s="37">
        <f>IF('2017 Hourly Load - RC2016'!G146="",0,$P$19+$Q$19*(WLEF!G145))</f>
        <v>166.62844907275769</v>
      </c>
      <c r="H165" s="37">
        <f>IF('2017 Hourly Load - RC2016'!H146="",0,$P$19+$Q$19*(WLEF!H145))</f>
        <v>184.48807578118178</v>
      </c>
      <c r="I165" s="37">
        <f>IF('2017 Hourly Load - RC2016'!I146="",0,$P$19+$Q$19*(WLEF!I145))</f>
        <v>195.06249908538462</v>
      </c>
      <c r="J165" s="37">
        <f>IF('2017 Hourly Load - RC2016'!J146="",0,$P$19+$Q$19*(WLEF!J145))</f>
        <v>209.73223756163503</v>
      </c>
      <c r="K165" s="37">
        <f>IF('2017 Hourly Load - RC2016'!K146="",0,$P$19+$Q$19*(WLEF!K145))</f>
        <v>235.80466516870922</v>
      </c>
      <c r="L165" s="37">
        <f>IF('2017 Hourly Load - RC2016'!L146="",0,$P$19+$Q$19*(WLEF!L145))</f>
        <v>260.56724388989625</v>
      </c>
      <c r="M165" s="37">
        <f>IF('2017 Hourly Load - RC2016'!M146="",0,$P$19+$Q$19*(WLEF!M145))</f>
        <v>274.16106980352964</v>
      </c>
      <c r="N165" s="37">
        <f>IF('2017 Hourly Load - RC2016'!N146="",0,$P$19+$Q$19*(WLEF!N145))</f>
        <v>279.32153332064797</v>
      </c>
      <c r="O165" s="37">
        <f>IF('2017 Hourly Load - RC2016'!O146="",0,$P$19+$Q$19*(WLEF!O145))</f>
        <v>278.29351822108538</v>
      </c>
      <c r="P165" s="37">
        <f>IF('2017 Hourly Load - RC2016'!P146="",0,$P$19+$Q$19*(WLEF!P145))</f>
        <v>270.07260511637838</v>
      </c>
      <c r="Q165" s="37">
        <f>IF('2017 Hourly Load - RC2016'!Q146="",0,$P$19+$Q$19*(WLEF!Q145))</f>
        <v>260.7039020201546</v>
      </c>
      <c r="R165" s="37">
        <f>IF('2017 Hourly Load - RC2016'!R146="",0,$P$19+$Q$19*(WLEF!R145))</f>
        <v>258.18419256323995</v>
      </c>
      <c r="S165" s="37">
        <f>IF('2017 Hourly Load - RC2016'!S146="",0,$P$19+$Q$19*(WLEF!S145))</f>
        <v>257.82246720318886</v>
      </c>
      <c r="T165" s="37">
        <f>IF('2017 Hourly Load - RC2016'!T146="",0,$P$19+$Q$19*(WLEF!T145))</f>
        <v>253.04242895951069</v>
      </c>
      <c r="U165" s="37">
        <f>IF('2017 Hourly Load - RC2016'!U146="",0,$P$19+$Q$19*(WLEF!U145))</f>
        <v>245.33103910085168</v>
      </c>
      <c r="V165" s="37">
        <f>IF('2017 Hourly Load - RC2016'!V146="",0,$P$19+$Q$19*(WLEF!V145))</f>
        <v>245.33103910085168</v>
      </c>
      <c r="W165" s="37">
        <f>IF('2017 Hourly Load - RC2016'!W146="",0,$P$19+$Q$19*(WLEF!W145))</f>
        <v>233.38394380210735</v>
      </c>
      <c r="X165" s="37">
        <f>IF('2017 Hourly Load - RC2016'!X146="",0,$P$19+$Q$19*(WLEF!X145))</f>
        <v>209.92488792789732</v>
      </c>
      <c r="Y165" s="37">
        <f>IF('2017 Hourly Load - RC2016'!Y146="",0,$P$19+$Q$19*(WLEF!Y145))</f>
        <v>186.11586314555512</v>
      </c>
      <c r="Z165" s="25">
        <f t="shared" si="2"/>
        <v>5350.363768919412</v>
      </c>
    </row>
    <row r="166" spans="1:26" x14ac:dyDescent="0.25">
      <c r="A166" s="36">
        <f>IF('2017 Hourly Load - RC2016'!A147="","",'2017 Hourly Load - RC2016'!A147)</f>
        <v>42871</v>
      </c>
      <c r="B166" s="37">
        <f>IF('2017 Hourly Load - RC2016'!B147="",0,$P$19+$Q$19*(WLEF!B146))</f>
        <v>166.45614096389369</v>
      </c>
      <c r="C166" s="37">
        <f>IF('2017 Hourly Load - RC2016'!C147="",0,$P$19+$Q$19*(WLEF!C146))</f>
        <v>155.00595387873051</v>
      </c>
      <c r="D166" s="37">
        <f>IF('2017 Hourly Load - RC2016'!D147="",0,$P$19+$Q$19*(WLEF!D146))</f>
        <v>148.0621575476849</v>
      </c>
      <c r="E166" s="37">
        <f>IF('2017 Hourly Load - RC2016'!E147="",0,$P$19+$Q$19*(WLEF!E146))</f>
        <v>143.84007680754669</v>
      </c>
      <c r="F166" s="37">
        <f>IF('2017 Hourly Load - RC2016'!F147="",0,$P$19+$Q$19*(WLEF!F146))</f>
        <v>143.21214281021201</v>
      </c>
      <c r="G166" s="37">
        <f>IF('2017 Hourly Load - RC2016'!G147="",0,$P$19+$Q$19*(WLEF!G146))</f>
        <v>150.66241885727533</v>
      </c>
      <c r="H166" s="37">
        <f>IF('2017 Hourly Load - RC2016'!H147="",0,$P$19+$Q$19*(WLEF!H146))</f>
        <v>167.39813893155662</v>
      </c>
      <c r="I166" s="37">
        <f>IF('2017 Hourly Load - RC2016'!I147="",0,$P$19+$Q$19*(WLEF!I146))</f>
        <v>175.30333773175192</v>
      </c>
      <c r="J166" s="37">
        <f>IF('2017 Hourly Load - RC2016'!J147="",0,$P$19+$Q$19*(WLEF!J146))</f>
        <v>181.40686118333616</v>
      </c>
      <c r="K166" s="37">
        <f>IF('2017 Hourly Load - RC2016'!K147="",0,$P$19+$Q$19*(WLEF!K146))</f>
        <v>192.8988761046009</v>
      </c>
      <c r="L166" s="37">
        <f>IF('2017 Hourly Load - RC2016'!L147="",0,$P$19+$Q$19*(WLEF!L146))</f>
        <v>203.17476325266591</v>
      </c>
      <c r="M166" s="37">
        <f>IF('2017 Hourly Load - RC2016'!M147="",0,$P$19+$Q$19*(WLEF!M146))</f>
        <v>210.69694215191072</v>
      </c>
      <c r="N166" s="37">
        <f>IF('2017 Hourly Load - RC2016'!N147="",0,$P$19+$Q$19*(WLEF!N146))</f>
        <v>214.1215947799642</v>
      </c>
      <c r="O166" s="37">
        <f>IF('2017 Hourly Load - RC2016'!O147="",0,$P$19+$Q$19*(WLEF!O146))</f>
        <v>216.48238620738931</v>
      </c>
      <c r="P166" s="37">
        <f>IF('2017 Hourly Load - RC2016'!P147="",0,$P$19+$Q$19*(WLEF!P146))</f>
        <v>221.42764745446232</v>
      </c>
      <c r="Q166" s="37">
        <f>IF('2017 Hourly Load - RC2016'!Q147="",0,$P$19+$Q$19*(WLEF!Q146))</f>
        <v>224.29943522552531</v>
      </c>
      <c r="R166" s="37">
        <f>IF('2017 Hourly Load - RC2016'!R147="",0,$P$19+$Q$19*(WLEF!R146))</f>
        <v>227.5497923704516</v>
      </c>
      <c r="S166" s="37">
        <f>IF('2017 Hourly Load - RC2016'!S147="",0,$P$19+$Q$19*(WLEF!S146))</f>
        <v>224.15718179411584</v>
      </c>
      <c r="T166" s="37">
        <f>IF('2017 Hourly Load - RC2016'!T147="",0,$P$19+$Q$19*(WLEF!T146))</f>
        <v>215.45680811098941</v>
      </c>
      <c r="U166" s="37">
        <f>IF('2017 Hourly Load - RC2016'!U147="",0,$P$19+$Q$19*(WLEF!U146))</f>
        <v>204.54786381110188</v>
      </c>
      <c r="V166" s="37">
        <f>IF('2017 Hourly Load - RC2016'!V147="",0,$P$19+$Q$19*(WLEF!V146))</f>
        <v>200.1367413579689</v>
      </c>
      <c r="W166" s="37">
        <f>IF('2017 Hourly Load - RC2016'!W147="",0,$P$19+$Q$19*(WLEF!W146))</f>
        <v>190.84503448685558</v>
      </c>
      <c r="X166" s="37">
        <f>IF('2017 Hourly Load - RC2016'!X147="",0,$P$19+$Q$19*(WLEF!X146))</f>
        <v>175.92974705855355</v>
      </c>
      <c r="Y166" s="37">
        <f>IF('2017 Hourly Load - RC2016'!Y147="",0,$P$19+$Q$19*(WLEF!Y146))</f>
        <v>158.46653832062867</v>
      </c>
      <c r="Z166" s="25">
        <f t="shared" si="2"/>
        <v>4511.5385811991709</v>
      </c>
    </row>
    <row r="167" spans="1:26" x14ac:dyDescent="0.25">
      <c r="A167" s="36">
        <f>IF('2017 Hourly Load - RC2016'!A148="","",'2017 Hourly Load - RC2016'!A148)</f>
        <v>42872</v>
      </c>
      <c r="B167" s="37">
        <f>IF('2017 Hourly Load - RC2016'!B148="",0,$P$19+$Q$19*(WLEF!B147))</f>
        <v>143.41219861529504</v>
      </c>
      <c r="C167" s="37">
        <f>IF('2017 Hourly Load - RC2016'!C148="",0,$P$19+$Q$19*(WLEF!C147))</f>
        <v>134.36292307549587</v>
      </c>
      <c r="D167" s="37">
        <f>IF('2017 Hourly Load - RC2016'!D148="",0,$P$19+$Q$19*(WLEF!D147))</f>
        <v>128.53352942944835</v>
      </c>
      <c r="E167" s="37">
        <f>IF('2017 Hourly Load - RC2016'!E148="",0,$P$19+$Q$19*(WLEF!E147))</f>
        <v>125.39399019108158</v>
      </c>
      <c r="F167" s="37">
        <f>IF('2017 Hourly Load - RC2016'!F148="",0,$P$19+$Q$19*(WLEF!F147))</f>
        <v>124.46800380634421</v>
      </c>
      <c r="G167" s="37">
        <f>IF('2017 Hourly Load - RC2016'!G148="",0,$P$19+$Q$19*(WLEF!G147))</f>
        <v>125.51746235460001</v>
      </c>
      <c r="H167" s="37">
        <f>IF('2017 Hourly Load - RC2016'!H148="",0,$P$19+$Q$19*(WLEF!H147))</f>
        <v>128.91765705910919</v>
      </c>
      <c r="I167" s="37">
        <f>IF('2017 Hourly Load - RC2016'!I148="",0,$P$19+$Q$19*(WLEF!I147))</f>
        <v>135.71484240823165</v>
      </c>
      <c r="J167" s="37">
        <f>IF('2017 Hourly Load - RC2016'!J148="",0,$P$19+$Q$19*(WLEF!J147))</f>
        <v>151.55454724158957</v>
      </c>
      <c r="K167" s="37">
        <f>IF('2017 Hourly Load - RC2016'!K148="",0,$P$19+$Q$19*(WLEF!K147))</f>
        <v>170.12751855238039</v>
      </c>
      <c r="L167" s="37">
        <f>IF('2017 Hourly Load - RC2016'!L148="",0,$P$19+$Q$19*(WLEF!L147))</f>
        <v>186.77754836552907</v>
      </c>
      <c r="M167" s="37">
        <f>IF('2017 Hourly Load - RC2016'!M148="",0,$P$19+$Q$19*(WLEF!M147))</f>
        <v>200.41470136251507</v>
      </c>
      <c r="N167" s="37">
        <f>IF('2017 Hourly Load - RC2016'!N148="",0,$P$19+$Q$19*(WLEF!N147))</f>
        <v>210.85163192643455</v>
      </c>
      <c r="O167" s="37">
        <f>IF('2017 Hourly Load - RC2016'!O148="",0,$P$19+$Q$19*(WLEF!O147))</f>
        <v>220.76445499706284</v>
      </c>
      <c r="P167" s="37">
        <f>IF('2017 Hourly Load - RC2016'!P148="",0,$P$19+$Q$19*(WLEF!P147))</f>
        <v>230.60828581809477</v>
      </c>
      <c r="Q167" s="37">
        <f>IF('2017 Hourly Load - RC2016'!Q148="",0,$P$19+$Q$19*(WLEF!Q147))</f>
        <v>238.58559085672658</v>
      </c>
      <c r="R167" s="37">
        <f>IF('2017 Hourly Load - RC2016'!R148="",0,$P$19+$Q$19*(WLEF!R147))</f>
        <v>243.70175176284766</v>
      </c>
      <c r="S167" s="37">
        <f>IF('2017 Hourly Load - RC2016'!S148="",0,$P$19+$Q$19*(WLEF!S147))</f>
        <v>242.72810180924898</v>
      </c>
      <c r="T167" s="37">
        <f>IF('2017 Hourly Load - RC2016'!T148="",0,$P$19+$Q$19*(WLEF!T147))</f>
        <v>233.36297831111335</v>
      </c>
      <c r="U167" s="37">
        <f>IF('2017 Hourly Load - RC2016'!U148="",0,$P$19+$Q$19*(WLEF!U147))</f>
        <v>217.92876828626396</v>
      </c>
      <c r="V167" s="37">
        <f>IF('2017 Hourly Load - RC2016'!V148="",0,$P$19+$Q$19*(WLEF!V147))</f>
        <v>213.45650719849573</v>
      </c>
      <c r="W167" s="37">
        <f>IF('2017 Hourly Load - RC2016'!W148="",0,$P$19+$Q$19*(WLEF!W147))</f>
        <v>204.96319307141954</v>
      </c>
      <c r="X167" s="37">
        <f>IF('2017 Hourly Load - RC2016'!X148="",0,$P$19+$Q$19*(WLEF!X147))</f>
        <v>187.79153344539341</v>
      </c>
      <c r="Y167" s="37">
        <f>IF('2017 Hourly Load - RC2016'!Y148="",0,$P$19+$Q$19*(WLEF!Y147))</f>
        <v>170.12751855238039</v>
      </c>
      <c r="Z167" s="25">
        <f t="shared" si="2"/>
        <v>4370.0652384971017</v>
      </c>
    </row>
    <row r="168" spans="1:26" x14ac:dyDescent="0.25">
      <c r="A168" s="36">
        <f>IF('2017 Hourly Load - RC2016'!A149="","",'2017 Hourly Load - RC2016'!A149)</f>
        <v>42873</v>
      </c>
      <c r="B168" s="37">
        <f>IF('2017 Hourly Load - RC2016'!B149="",0,$P$19+$Q$19*(WLEF!B148))</f>
        <v>154.453905472278</v>
      </c>
      <c r="C168" s="37">
        <f>IF('2017 Hourly Load - RC2016'!C149="",0,$P$19+$Q$19*(WLEF!C148))</f>
        <v>143.61258129114506</v>
      </c>
      <c r="D168" s="37">
        <f>IF('2017 Hourly Load - RC2016'!D149="",0,$P$19+$Q$19*(WLEF!D148))</f>
        <v>136.59214901921217</v>
      </c>
      <c r="E168" s="37">
        <f>IF('2017 Hourly Load - RC2016'!E149="",0,$P$19+$Q$19*(WLEF!E148))</f>
        <v>132.05968051530499</v>
      </c>
      <c r="F168" s="37">
        <f>IF('2017 Hourly Load - RC2016'!F149="",0,$P$19+$Q$19*(WLEF!F148))</f>
        <v>130.07953227516475</v>
      </c>
      <c r="G168" s="37">
        <f>IF('2017 Hourly Load - RC2016'!G149="",0,$P$19+$Q$19*(WLEF!G148))</f>
        <v>130.48184481516182</v>
      </c>
      <c r="H168" s="37">
        <f>IF('2017 Hourly Load - RC2016'!H149="",0,$P$19+$Q$19*(WLEF!H148))</f>
        <v>131.68685389762783</v>
      </c>
      <c r="I168" s="37">
        <f>IF('2017 Hourly Load - RC2016'!I149="",0,$P$19+$Q$19*(WLEF!I148))</f>
        <v>137.31178552065347</v>
      </c>
      <c r="J168" s="37">
        <f>IF('2017 Hourly Load - RC2016'!J149="",0,$P$19+$Q$19*(WLEF!J148))</f>
        <v>154.5264235678809</v>
      </c>
      <c r="K168" s="37">
        <f>IF('2017 Hourly Load - RC2016'!K149="",0,$P$19+$Q$19*(WLEF!K148))</f>
        <v>177.08915040523129</v>
      </c>
      <c r="L168" s="37">
        <f>IF('2017 Hourly Load - RC2016'!L149="",0,$P$19+$Q$19*(WLEF!L148))</f>
        <v>197.17388666484615</v>
      </c>
      <c r="M168" s="37">
        <f>IF('2017 Hourly Load - RC2016'!M149="",0,$P$19+$Q$19*(WLEF!M148))</f>
        <v>213.55420887074564</v>
      </c>
      <c r="N168" s="37">
        <f>IF('2017 Hourly Load - RC2016'!N149="",0,$P$19+$Q$19*(WLEF!N148))</f>
        <v>227.8994881598984</v>
      </c>
      <c r="O168" s="37">
        <f>IF('2017 Hourly Load - RC2016'!O149="",0,$P$19+$Q$19*(WLEF!O148))</f>
        <v>240.01753251149557</v>
      </c>
      <c r="P168" s="37">
        <f>IF('2017 Hourly Load - RC2016'!P149="",0,$P$19+$Q$19*(WLEF!P148))</f>
        <v>251.3528296067222</v>
      </c>
      <c r="Q168" s="37">
        <f>IF('2017 Hourly Load - RC2016'!Q149="",0,$P$19+$Q$19*(WLEF!Q148))</f>
        <v>259.79383569452807</v>
      </c>
      <c r="R168" s="37">
        <f>IF('2017 Hourly Load - RC2016'!R149="",0,$P$19+$Q$19*(WLEF!R148))</f>
        <v>265.98189155835036</v>
      </c>
      <c r="S168" s="37">
        <f>IF('2017 Hourly Load - RC2016'!S149="",0,$P$19+$Q$19*(WLEF!S148))</f>
        <v>264.57458869561668</v>
      </c>
      <c r="T168" s="37">
        <f>IF('2017 Hourly Load - RC2016'!T149="",0,$P$19+$Q$19*(WLEF!T148))</f>
        <v>253.06471646116222</v>
      </c>
      <c r="U168" s="37">
        <f>IF('2017 Hourly Load - RC2016'!U149="",0,$P$19+$Q$19*(WLEF!U148))</f>
        <v>237.33002721506011</v>
      </c>
      <c r="V168" s="37">
        <f>IF('2017 Hourly Load - RC2016'!V149="",0,$P$19+$Q$19*(WLEF!V148))</f>
        <v>235.57228692942846</v>
      </c>
      <c r="W168" s="37">
        <f>IF('2017 Hourly Load - RC2016'!W149="",0,$P$19+$Q$19*(WLEF!W148))</f>
        <v>224.42142339576168</v>
      </c>
      <c r="X168" s="37">
        <f>IF('2017 Hourly Load - RC2016'!X149="",0,$P$19+$Q$19*(WLEF!X148))</f>
        <v>201.82805569271477</v>
      </c>
      <c r="Y168" s="37">
        <f>IF('2017 Hourly Load - RC2016'!Y149="",0,$P$19+$Q$19*(WLEF!Y148))</f>
        <v>177.37179410467854</v>
      </c>
      <c r="Z168" s="25">
        <f t="shared" si="2"/>
        <v>4677.83047234067</v>
      </c>
    </row>
    <row r="169" spans="1:26" x14ac:dyDescent="0.25">
      <c r="A169" s="36">
        <f>IF('2017 Hourly Load - RC2016'!A150="","",'2017 Hourly Load - RC2016'!A150)</f>
        <v>42874</v>
      </c>
      <c r="B169" s="37">
        <f>IF('2017 Hourly Load - RC2016'!B150="",0,$P$19+$Q$19*(WLEF!B149))</f>
        <v>158.15403025515124</v>
      </c>
      <c r="C169" s="37">
        <f>IF('2017 Hourly Load - RC2016'!C150="",0,$P$19+$Q$19*(WLEF!C149))</f>
        <v>146.13812357530156</v>
      </c>
      <c r="D169" s="37">
        <f>IF('2017 Hourly Load - RC2016'!D150="",0,$P$19+$Q$19*(WLEF!D149))</f>
        <v>139.12509020477412</v>
      </c>
      <c r="E169" s="37">
        <f>IF('2017 Hourly Load - RC2016'!E150="",0,$P$19+$Q$19*(WLEF!E149))</f>
        <v>135.814745736692</v>
      </c>
      <c r="F169" s="37">
        <f>IF('2017 Hourly Load - RC2016'!F150="",0,$P$19+$Q$19*(WLEF!F149))</f>
        <v>135.96477506045821</v>
      </c>
      <c r="G169" s="37">
        <f>IF('2017 Hourly Load - RC2016'!G150="",0,$P$19+$Q$19*(WLEF!G149))</f>
        <v>142.53439806626665</v>
      </c>
      <c r="H169" s="37">
        <f>IF('2017 Hourly Load - RC2016'!H150="",0,$P$19+$Q$19*(WLEF!H149))</f>
        <v>157.76800314314454</v>
      </c>
      <c r="I169" s="37">
        <f>IF('2017 Hourly Load - RC2016'!I150="",0,$P$19+$Q$19*(WLEF!I149))</f>
        <v>167.46112474921495</v>
      </c>
      <c r="J169" s="37">
        <f>IF('2017 Hourly Load - RC2016'!J150="",0,$P$19+$Q$19*(WLEF!J149))</f>
        <v>182.89023776923793</v>
      </c>
      <c r="K169" s="37">
        <f>IF('2017 Hourly Load - RC2016'!K150="",0,$P$19+$Q$19*(WLEF!K149))</f>
        <v>202.70630296512468</v>
      </c>
      <c r="L169" s="37">
        <f>IF('2017 Hourly Load - RC2016'!L150="",0,$P$19+$Q$19*(WLEF!L149))</f>
        <v>222.59709227110164</v>
      </c>
      <c r="M169" s="37">
        <f>IF('2017 Hourly Load - RC2016'!M150="",0,$P$19+$Q$19*(WLEF!M149))</f>
        <v>240.57496774818787</v>
      </c>
      <c r="N169" s="37">
        <f>IF('2017 Hourly Load - RC2016'!N150="",0,$P$19+$Q$19*(WLEF!N149))</f>
        <v>256.62690831778588</v>
      </c>
      <c r="O169" s="37">
        <f>IF('2017 Hourly Load - RC2016'!O150="",0,$P$19+$Q$19*(WLEF!O149))</f>
        <v>273.24086539947029</v>
      </c>
      <c r="P169" s="37">
        <f>IF('2017 Hourly Load - RC2016'!P150="",0,$P$19+$Q$19*(WLEF!P149))</f>
        <v>284.74448278020378</v>
      </c>
      <c r="Q169" s="37">
        <f>IF('2017 Hourly Load - RC2016'!Q150="",0,$P$19+$Q$19*(WLEF!Q149))</f>
        <v>296.13509149385953</v>
      </c>
      <c r="R169" s="37">
        <f>IF('2017 Hourly Load - RC2016'!R150="",0,$P$19+$Q$19*(WLEF!R149))</f>
        <v>302.41500530699761</v>
      </c>
      <c r="S169" s="37">
        <f>IF('2017 Hourly Load - RC2016'!S150="",0,$P$19+$Q$19*(WLEF!S149))</f>
        <v>301.40411750924528</v>
      </c>
      <c r="T169" s="37">
        <f>IF('2017 Hourly Load - RC2016'!T150="",0,$P$19+$Q$19*(WLEF!T149))</f>
        <v>291.05331521328623</v>
      </c>
      <c r="U169" s="37">
        <f>IF('2017 Hourly Load - RC2016'!U150="",0,$P$19+$Q$19*(WLEF!U149))</f>
        <v>271.61822443372819</v>
      </c>
      <c r="V169" s="37">
        <f>IF('2017 Hourly Load - RC2016'!V150="",0,$P$19+$Q$19*(WLEF!V149))</f>
        <v>264.98929617509759</v>
      </c>
      <c r="W169" s="37">
        <f>IF('2017 Hourly Load - RC2016'!W150="",0,$P$19+$Q$19*(WLEF!W149))</f>
        <v>248.17449516659195</v>
      </c>
      <c r="X169" s="37">
        <f>IF('2017 Hourly Load - RC2016'!X150="",0,$P$19+$Q$19*(WLEF!X149))</f>
        <v>220.12287015011964</v>
      </c>
      <c r="Y169" s="37">
        <f>IF('2017 Hourly Load - RC2016'!Y150="",0,$P$19+$Q$19*(WLEF!Y149))</f>
        <v>190.02887740620247</v>
      </c>
      <c r="Z169" s="25">
        <f t="shared" si="2"/>
        <v>5232.2824408972438</v>
      </c>
    </row>
    <row r="170" spans="1:26" x14ac:dyDescent="0.25">
      <c r="A170" s="36">
        <f>IF('2017 Hourly Load - RC2016'!A151="","",'2017 Hourly Load - RC2016'!A151)</f>
        <v>42875</v>
      </c>
      <c r="B170" s="37">
        <f>IF('2017 Hourly Load - RC2016'!B151="",0,$P$19+$Q$19*(WLEF!B150))</f>
        <v>167.6344556003898</v>
      </c>
      <c r="C170" s="37">
        <f>IF('2017 Hourly Load - RC2016'!C151="",0,$P$19+$Q$19*(WLEF!C150))</f>
        <v>153.77401064506546</v>
      </c>
      <c r="D170" s="37">
        <f>IF('2017 Hourly Load - RC2016'!D151="",0,$P$19+$Q$19*(WLEF!D150))</f>
        <v>146.31558462021212</v>
      </c>
      <c r="E170" s="37">
        <f>IF('2017 Hourly Load - RC2016'!E151="",0,$P$19+$Q$19*(WLEF!E150))</f>
        <v>141.9659022491993</v>
      </c>
      <c r="F170" s="37">
        <f>IF('2017 Hourly Load - RC2016'!F151="",0,$P$19+$Q$19*(WLEF!F150))</f>
        <v>140.74555203206975</v>
      </c>
      <c r="G170" s="37">
        <f>IF('2017 Hourly Load - RC2016'!G151="",0,$P$19+$Q$19*(WLEF!G150))</f>
        <v>146.50697108617538</v>
      </c>
      <c r="H170" s="37">
        <f>IF('2017 Hourly Load - RC2016'!H151="",0,$P$19+$Q$19*(WLEF!H150))</f>
        <v>161.17145929152869</v>
      </c>
      <c r="I170" s="37">
        <f>IF('2017 Hourly Load - RC2016'!I151="",0,$P$19+$Q$19*(WLEF!I150))</f>
        <v>172.93236609588416</v>
      </c>
      <c r="J170" s="37">
        <f>IF('2017 Hourly Load - RC2016'!J151="",0,$P$19+$Q$19*(WLEF!J150))</f>
        <v>188.61679569285556</v>
      </c>
      <c r="K170" s="37">
        <f>IF('2017 Hourly Load - RC2016'!K151="",0,$P$19+$Q$19*(WLEF!K150))</f>
        <v>209.38583299762195</v>
      </c>
      <c r="L170" s="37">
        <f>IF('2017 Hourly Load - RC2016'!L151="",0,$P$19+$Q$19*(WLEF!L150))</f>
        <v>231.41953765810479</v>
      </c>
      <c r="M170" s="37">
        <f>IF('2017 Hourly Load - RC2016'!M151="",0,$P$19+$Q$19*(WLEF!M150))</f>
        <v>250.6439297204069</v>
      </c>
      <c r="N170" s="37">
        <f>IF('2017 Hourly Load - RC2016'!N151="",0,$P$19+$Q$19*(WLEF!N150))</f>
        <v>266.72231050315611</v>
      </c>
      <c r="O170" s="37">
        <f>IF('2017 Hourly Load - RC2016'!O151="",0,$P$19+$Q$19*(WLEF!O150))</f>
        <v>280.59231751798376</v>
      </c>
      <c r="P170" s="37">
        <f>IF('2017 Hourly Load - RC2016'!P151="",0,$P$19+$Q$19*(WLEF!P150))</f>
        <v>290.70849415654425</v>
      </c>
      <c r="Q170" s="37">
        <f>IF('2017 Hourly Load - RC2016'!Q151="",0,$P$19+$Q$19*(WLEF!Q150))</f>
        <v>298.98747040515894</v>
      </c>
      <c r="R170" s="37">
        <f>IF('2017 Hourly Load - RC2016'!R151="",0,$P$19+$Q$19*(WLEF!R150))</f>
        <v>303.88492135471523</v>
      </c>
      <c r="S170" s="37">
        <f>IF('2017 Hourly Load - RC2016'!S151="",0,$P$19+$Q$19*(WLEF!S150))</f>
        <v>301.70713978506495</v>
      </c>
      <c r="T170" s="37">
        <f>IF('2017 Hourly Load - RC2016'!T151="",0,$P$19+$Q$19*(WLEF!T150))</f>
        <v>292.88067098211008</v>
      </c>
      <c r="U170" s="37">
        <f>IF('2017 Hourly Load - RC2016'!U151="",0,$P$19+$Q$19*(WLEF!U150))</f>
        <v>272.84044217250641</v>
      </c>
      <c r="V170" s="37">
        <f>IF('2017 Hourly Load - RC2016'!V151="",0,$P$19+$Q$19*(WLEF!V150))</f>
        <v>266.88447544893103</v>
      </c>
      <c r="W170" s="37">
        <f>IF('2017 Hourly Load - RC2016'!W151="",0,$P$19+$Q$19*(WLEF!W150))</f>
        <v>248.21843240870976</v>
      </c>
      <c r="X170" s="37">
        <f>IF('2017 Hourly Load - RC2016'!X151="",0,$P$19+$Q$19*(WLEF!X150))</f>
        <v>219.40286537428091</v>
      </c>
      <c r="Y170" s="37">
        <f>IF('2017 Hourly Load - RC2016'!Y151="",0,$P$19+$Q$19*(WLEF!Y150))</f>
        <v>190.45431496339404</v>
      </c>
      <c r="Z170" s="25">
        <f t="shared" si="2"/>
        <v>5344.3962527620679</v>
      </c>
    </row>
    <row r="171" spans="1:26" x14ac:dyDescent="0.25">
      <c r="A171" s="36">
        <f>IF('2017 Hourly Load - RC2016'!A152="","",'2017 Hourly Load - RC2016'!A152)</f>
        <v>42876</v>
      </c>
      <c r="B171" s="37">
        <f>IF('2017 Hourly Load - RC2016'!B152="",0,$P$19+$Q$19*(WLEF!B151))</f>
        <v>167.9974426816014</v>
      </c>
      <c r="C171" s="37">
        <f>IF('2017 Hourly Load - RC2016'!C152="",0,$P$19+$Q$19*(WLEF!C151))</f>
        <v>153.93284732005301</v>
      </c>
      <c r="D171" s="37">
        <f>IF('2017 Hourly Load - RC2016'!D152="",0,$P$19+$Q$19*(WLEF!D151))</f>
        <v>145.63438594182901</v>
      </c>
      <c r="E171" s="37">
        <f>IF('2017 Hourly Load - RC2016'!E152="",0,$P$19+$Q$19*(WLEF!E151))</f>
        <v>140.57596639350496</v>
      </c>
      <c r="F171" s="37">
        <f>IF('2017 Hourly Load - RC2016'!F152="",0,$P$19+$Q$19*(WLEF!F151))</f>
        <v>139.22811987052575</v>
      </c>
      <c r="G171" s="37">
        <f>IF('2017 Hourly Load - RC2016'!G152="",0,$P$19+$Q$19*(WLEF!G151))</f>
        <v>144.92979203308408</v>
      </c>
      <c r="H171" s="37">
        <f>IF('2017 Hourly Load - RC2016'!H152="",0,$P$19+$Q$19*(WLEF!H151))</f>
        <v>159.91834209595825</v>
      </c>
      <c r="I171" s="37">
        <f>IF('2017 Hourly Load - RC2016'!I152="",0,$P$19+$Q$19*(WLEF!I151))</f>
        <v>171.23452306235251</v>
      </c>
      <c r="J171" s="37">
        <f>IF('2017 Hourly Load - RC2016'!J152="",0,$P$19+$Q$19*(WLEF!J151))</f>
        <v>184.90246074817259</v>
      </c>
      <c r="K171" s="37">
        <f>IF('2017 Hourly Load - RC2016'!K152="",0,$P$19+$Q$19*(WLEF!K151))</f>
        <v>203.47505434163264</v>
      </c>
      <c r="L171" s="37">
        <f>IF('2017 Hourly Load - RC2016'!L152="",0,$P$19+$Q$19*(WLEF!L151))</f>
        <v>223.16340095954814</v>
      </c>
      <c r="M171" s="37">
        <f>IF('2017 Hourly Load - RC2016'!M152="",0,$P$19+$Q$19*(WLEF!M151))</f>
        <v>241.54208028644695</v>
      </c>
      <c r="N171" s="37">
        <f>IF('2017 Hourly Load - RC2016'!N152="",0,$P$19+$Q$19*(WLEF!N151))</f>
        <v>257.6417439880239</v>
      </c>
      <c r="O171" s="37">
        <f>IF('2017 Hourly Load - RC2016'!O152="",0,$P$19+$Q$19*(WLEF!O151))</f>
        <v>275.62850744445404</v>
      </c>
      <c r="P171" s="37">
        <f>IF('2017 Hourly Load - RC2016'!P152="",0,$P$19+$Q$19*(WLEF!P151))</f>
        <v>293.40069404357286</v>
      </c>
      <c r="Q171" s="37">
        <f>IF('2017 Hourly Load - RC2016'!Q152="",0,$P$19+$Q$19*(WLEF!Q151))</f>
        <v>305.86941043864095</v>
      </c>
      <c r="R171" s="37">
        <f>IF('2017 Hourly Load - RC2016'!R152="",0,$P$19+$Q$19*(WLEF!R151))</f>
        <v>313.55849826805871</v>
      </c>
      <c r="S171" s="37">
        <f>IF('2017 Hourly Load - RC2016'!S152="",0,$P$19+$Q$19*(WLEF!S151))</f>
        <v>310.37970402971627</v>
      </c>
      <c r="T171" s="37">
        <f>IF('2017 Hourly Load - RC2016'!T152="",0,$P$19+$Q$19*(WLEF!T151))</f>
        <v>297.30878490409009</v>
      </c>
      <c r="U171" s="37">
        <f>IF('2017 Hourly Load - RC2016'!U152="",0,$P$19+$Q$19*(WLEF!U151))</f>
        <v>276.24554647593567</v>
      </c>
      <c r="V171" s="37">
        <f>IF('2017 Hourly Load - RC2016'!V152="",0,$P$19+$Q$19*(WLEF!V151))</f>
        <v>266.86130466982911</v>
      </c>
      <c r="W171" s="37">
        <f>IF('2017 Hourly Load - RC2016'!W152="",0,$P$19+$Q$19*(WLEF!W151))</f>
        <v>250.3563640735884</v>
      </c>
      <c r="X171" s="37">
        <f>IF('2017 Hourly Load - RC2016'!X152="",0,$P$19+$Q$19*(WLEF!X151))</f>
        <v>221.74976479410941</v>
      </c>
      <c r="Y171" s="37">
        <f>IF('2017 Hourly Load - RC2016'!Y152="",0,$P$19+$Q$19*(WLEF!Y151))</f>
        <v>191.66426560547728</v>
      </c>
      <c r="Z171" s="25">
        <f t="shared" si="2"/>
        <v>5337.1990044702061</v>
      </c>
    </row>
    <row r="172" spans="1:26" x14ac:dyDescent="0.25">
      <c r="A172" s="36">
        <f>IF('2017 Hourly Load - RC2016'!A153="","",'2017 Hourly Load - RC2016'!A153)</f>
        <v>42877</v>
      </c>
      <c r="B172" s="37">
        <f>IF('2017 Hourly Load - RC2016'!B153="",0,$P$19+$Q$19*(WLEF!B152))</f>
        <v>166.9421868986984</v>
      </c>
      <c r="C172" s="37">
        <f>IF('2017 Hourly Load - RC2016'!C153="",0,$P$19+$Q$19*(WLEF!C152))</f>
        <v>152.50964546321353</v>
      </c>
      <c r="D172" s="37">
        <f>IF('2017 Hourly Load - RC2016'!D153="",0,$P$19+$Q$19*(WLEF!D152))</f>
        <v>143.14553017979921</v>
      </c>
      <c r="E172" s="37">
        <f>IF('2017 Hourly Load - RC2016'!E153="",0,$P$19+$Q$19*(WLEF!E152))</f>
        <v>138.57289870156364</v>
      </c>
      <c r="F172" s="37">
        <f>IF('2017 Hourly Load - RC2016'!F153="",0,$P$19+$Q$19*(WLEF!F152))</f>
        <v>137.78144433434034</v>
      </c>
      <c r="G172" s="37">
        <f>IF('2017 Hourly Load - RC2016'!G153="",0,$P$19+$Q$19*(WLEF!G152))</f>
        <v>143.82668309627488</v>
      </c>
      <c r="H172" s="37">
        <f>IF('2017 Hourly Load - RC2016'!H153="",0,$P$19+$Q$19*(WLEF!H152))</f>
        <v>158.85434070408982</v>
      </c>
      <c r="I172" s="37">
        <f>IF('2017 Hourly Load - RC2016'!I153="",0,$P$19+$Q$19*(WLEF!I152))</f>
        <v>169.36150780565862</v>
      </c>
      <c r="J172" s="37">
        <f>IF('2017 Hourly Load - RC2016'!J153="",0,$P$19+$Q$19*(WLEF!J152))</f>
        <v>185.19648971962346</v>
      </c>
      <c r="K172" s="37">
        <f>IF('2017 Hourly Load - RC2016'!K153="",0,$P$19+$Q$19*(WLEF!K152))</f>
        <v>205.60644859117178</v>
      </c>
      <c r="L172" s="37">
        <f>IF('2017 Hourly Load - RC2016'!L153="",0,$P$19+$Q$19*(WLEF!L152))</f>
        <v>229.11639533828242</v>
      </c>
      <c r="M172" s="37">
        <f>IF('2017 Hourly Load - RC2016'!M153="",0,$P$19+$Q$19*(WLEF!M152))</f>
        <v>253.15388099535807</v>
      </c>
      <c r="N172" s="37">
        <f>IF('2017 Hourly Load - RC2016'!N153="",0,$P$19+$Q$19*(WLEF!N152))</f>
        <v>276.74464109175807</v>
      </c>
      <c r="O172" s="37">
        <f>IF('2017 Hourly Load - RC2016'!O153="",0,$P$19+$Q$19*(WLEF!O152))</f>
        <v>300.74828690789764</v>
      </c>
      <c r="P172" s="37">
        <f>IF('2017 Hourly Load - RC2016'!P153="",0,$P$19+$Q$19*(WLEF!P152))</f>
        <v>319.45650208809496</v>
      </c>
      <c r="Q172" s="37">
        <f>IF('2017 Hourly Load - RC2016'!Q153="",0,$P$19+$Q$19*(WLEF!Q152))</f>
        <v>335.74631741051553</v>
      </c>
      <c r="R172" s="37">
        <f>IF('2017 Hourly Load - RC2016'!R153="",0,$P$19+$Q$19*(WLEF!R152))</f>
        <v>346.19503566067169</v>
      </c>
      <c r="S172" s="37">
        <f>IF('2017 Hourly Load - RC2016'!S153="",0,$P$19+$Q$19*(WLEF!S152))</f>
        <v>342.96393774133577</v>
      </c>
      <c r="T172" s="37">
        <f>IF('2017 Hourly Load - RC2016'!T153="",0,$P$19+$Q$19*(WLEF!T152))</f>
        <v>328.20190766721873</v>
      </c>
      <c r="U172" s="37">
        <f>IF('2017 Hourly Load - RC2016'!U153="",0,$P$19+$Q$19*(WLEF!U152))</f>
        <v>303.09866859096371</v>
      </c>
      <c r="V172" s="37">
        <f>IF('2017 Hourly Load - RC2016'!V153="",0,$P$19+$Q$19*(WLEF!V152))</f>
        <v>289.33205733714664</v>
      </c>
      <c r="W172" s="37">
        <f>IF('2017 Hourly Load - RC2016'!W153="",0,$P$19+$Q$19*(WLEF!W152))</f>
        <v>271.97038410237849</v>
      </c>
      <c r="X172" s="37">
        <f>IF('2017 Hourly Load - RC2016'!X153="",0,$P$19+$Q$19*(WLEF!X152))</f>
        <v>237.24508730393262</v>
      </c>
      <c r="Y172" s="37">
        <f>IF('2017 Hourly Load - RC2016'!Y153="",0,$P$19+$Q$19*(WLEF!Y152))</f>
        <v>203.66292513090221</v>
      </c>
      <c r="Z172" s="25">
        <f t="shared" si="2"/>
        <v>5639.4332028608906</v>
      </c>
    </row>
    <row r="173" spans="1:26" x14ac:dyDescent="0.25">
      <c r="A173" s="36">
        <f>IF('2017 Hourly Load - RC2016'!A154="","",'2017 Hourly Load - RC2016'!A154)</f>
        <v>42878</v>
      </c>
      <c r="B173" s="37">
        <f>IF('2017 Hourly Load - RC2016'!B154="",0,$P$19+$Q$19*(WLEF!B153))</f>
        <v>176.8401075678704</v>
      </c>
      <c r="C173" s="37">
        <f>IF('2017 Hourly Load - RC2016'!C154="",0,$P$19+$Q$19*(WLEF!C153))</f>
        <v>160.61160448478125</v>
      </c>
      <c r="D173" s="37">
        <f>IF('2017 Hourly Load - RC2016'!D154="",0,$P$19+$Q$19*(WLEF!D153))</f>
        <v>150.32407710551439</v>
      </c>
      <c r="E173" s="37">
        <f>IF('2017 Hourly Load - RC2016'!E154="",0,$P$19+$Q$19*(WLEF!E153))</f>
        <v>144.59244324207526</v>
      </c>
      <c r="F173" s="37">
        <f>IF('2017 Hourly Load - RC2016'!F154="",0,$P$19+$Q$19*(WLEF!F153))</f>
        <v>142.34901149482613</v>
      </c>
      <c r="G173" s="37">
        <f>IF('2017 Hourly Load - RC2016'!G154="",0,$P$19+$Q$19*(WLEF!G153))</f>
        <v>147.5095280376467</v>
      </c>
      <c r="H173" s="37">
        <f>IF('2017 Hourly Load - RC2016'!H154="",0,$P$19+$Q$19*(WLEF!H153))</f>
        <v>161.00480822607187</v>
      </c>
      <c r="I173" s="37">
        <f>IF('2017 Hourly Load - RC2016'!I154="",0,$P$19+$Q$19*(WLEF!I153))</f>
        <v>174.64622579699773</v>
      </c>
      <c r="J173" s="37">
        <f>IF('2017 Hourly Load - RC2016'!J154="",0,$P$19+$Q$19*(WLEF!J153))</f>
        <v>194.12236064919605</v>
      </c>
      <c r="K173" s="37">
        <f>IF('2017 Hourly Load - RC2016'!K154="",0,$P$19+$Q$19*(WLEF!K153))</f>
        <v>219.7426330089653</v>
      </c>
      <c r="L173" s="37">
        <f>IF('2017 Hourly Load - RC2016'!L154="",0,$P$19+$Q$19*(WLEF!L153))</f>
        <v>248.68012429223609</v>
      </c>
      <c r="M173" s="37">
        <f>IF('2017 Hourly Load - RC2016'!M154="",0,$P$19+$Q$19*(WLEF!M153))</f>
        <v>279.56099158074153</v>
      </c>
      <c r="N173" s="37">
        <f>IF('2017 Hourly Load - RC2016'!N154="",0,$P$19+$Q$19*(WLEF!N153))</f>
        <v>307.52990303919921</v>
      </c>
      <c r="O173" s="37">
        <f>IF('2017 Hourly Load - RC2016'!O154="",0,$P$19+$Q$19*(WLEF!O153))</f>
        <v>337.29609670315972</v>
      </c>
      <c r="P173" s="37">
        <f>IF('2017 Hourly Load - RC2016'!P154="",0,$P$19+$Q$19*(WLEF!P153))</f>
        <v>359.94303126111959</v>
      </c>
      <c r="Q173" s="37">
        <f>IF('2017 Hourly Load - RC2016'!Q154="",0,$P$19+$Q$19*(WLEF!Q153))</f>
        <v>375.23517671322492</v>
      </c>
      <c r="R173" s="37">
        <f>IF('2017 Hourly Load - RC2016'!R154="",0,$P$19+$Q$19*(WLEF!R153))</f>
        <v>380.21752980217565</v>
      </c>
      <c r="S173" s="37">
        <f>IF('2017 Hourly Load - RC2016'!S154="",0,$P$19+$Q$19*(WLEF!S153))</f>
        <v>373.48672318927271</v>
      </c>
      <c r="T173" s="37">
        <f>IF('2017 Hourly Load - RC2016'!T154="",0,$P$19+$Q$19*(WLEF!T153))</f>
        <v>353.08154970575299</v>
      </c>
      <c r="U173" s="37">
        <f>IF('2017 Hourly Load - RC2016'!U154="",0,$P$19+$Q$19*(WLEF!U153))</f>
        <v>319.2989590949652</v>
      </c>
      <c r="V173" s="37">
        <f>IF('2017 Hourly Load - RC2016'!V154="",0,$P$19+$Q$19*(WLEF!V153))</f>
        <v>305.69095425383983</v>
      </c>
      <c r="W173" s="37">
        <f>IF('2017 Hourly Load - RC2016'!W154="",0,$P$19+$Q$19*(WLEF!W153))</f>
        <v>287.00745050362605</v>
      </c>
      <c r="X173" s="37">
        <f>IF('2017 Hourly Load - RC2016'!X154="",0,$P$19+$Q$19*(WLEF!X153))</f>
        <v>256.04189971595031</v>
      </c>
      <c r="Y173" s="37">
        <f>IF('2017 Hourly Load - RC2016'!Y154="",0,$P$19+$Q$19*(WLEF!Y153))</f>
        <v>225.11367756986346</v>
      </c>
      <c r="Z173" s="25">
        <f t="shared" si="2"/>
        <v>6079.9268670390729</v>
      </c>
    </row>
    <row r="174" spans="1:26" x14ac:dyDescent="0.25">
      <c r="A174" s="36">
        <f>IF('2017 Hourly Load - RC2016'!A155="","",'2017 Hourly Load - RC2016'!A155)</f>
        <v>42879</v>
      </c>
      <c r="B174" s="37">
        <f>IF('2017 Hourly Load - RC2016'!B155="",0,$P$19+$Q$19*(WLEF!B154))</f>
        <v>198.292028025039</v>
      </c>
      <c r="C174" s="37">
        <f>IF('2017 Hourly Load - RC2016'!C155="",0,$P$19+$Q$19*(WLEF!C154))</f>
        <v>179.86704926994639</v>
      </c>
      <c r="D174" s="37">
        <f>IF('2017 Hourly Load - RC2016'!D155="",0,$P$19+$Q$19*(WLEF!D154))</f>
        <v>166.50311665138537</v>
      </c>
      <c r="E174" s="37">
        <f>IF('2017 Hourly Load - RC2016'!E155="",0,$P$19+$Q$19*(WLEF!E154))</f>
        <v>157.87183691098289</v>
      </c>
      <c r="F174" s="37">
        <f>IF('2017 Hourly Load - RC2016'!F155="",0,$P$19+$Q$19*(WLEF!F154))</f>
        <v>153.37049231512799</v>
      </c>
      <c r="G174" s="37">
        <f>IF('2017 Hourly Load - RC2016'!G155="",0,$P$19+$Q$19*(WLEF!G154))</f>
        <v>152.16677110348382</v>
      </c>
      <c r="H174" s="37">
        <f>IF('2017 Hourly Load - RC2016'!H155="",0,$P$19+$Q$19*(WLEF!H154))</f>
        <v>153.31293981599634</v>
      </c>
      <c r="I174" s="37">
        <f>IF('2017 Hourly Load - RC2016'!I155="",0,$P$19+$Q$19*(WLEF!I154))</f>
        <v>162.4345845436045</v>
      </c>
      <c r="J174" s="37">
        <f>IF('2017 Hourly Load - RC2016'!J155="",0,$P$19+$Q$19*(WLEF!J154))</f>
        <v>189.18051265930973</v>
      </c>
      <c r="K174" s="37">
        <f>IF('2017 Hourly Load - RC2016'!K155="",0,$P$19+$Q$19*(WLEF!K154))</f>
        <v>222.77899585292511</v>
      </c>
      <c r="L174" s="37">
        <f>IF('2017 Hourly Load - RC2016'!L155="",0,$P$19+$Q$19*(WLEF!L154))</f>
        <v>256.58187278989107</v>
      </c>
      <c r="M174" s="37">
        <f>IF('2017 Hourly Load - RC2016'!M155="",0,$P$19+$Q$19*(WLEF!M154))</f>
        <v>290.56080086919269</v>
      </c>
      <c r="N174" s="37">
        <f>IF('2017 Hourly Load - RC2016'!N155="",0,$P$19+$Q$19*(WLEF!N154))</f>
        <v>321.27200552290827</v>
      </c>
      <c r="O174" s="37">
        <f>IF('2017 Hourly Load - RC2016'!O155="",0,$P$19+$Q$19*(WLEF!O154))</f>
        <v>343.56997648193936</v>
      </c>
      <c r="P174" s="37">
        <f>IF('2017 Hourly Load - RC2016'!P155="",0,$P$19+$Q$19*(WLEF!P154))</f>
        <v>357.56145956946841</v>
      </c>
      <c r="Q174" s="37">
        <f>IF('2017 Hourly Load - RC2016'!Q155="",0,$P$19+$Q$19*(WLEF!Q154))</f>
        <v>365.13826874318812</v>
      </c>
      <c r="R174" s="37">
        <f>IF('2017 Hourly Load - RC2016'!R155="",0,$P$19+$Q$19*(WLEF!R154))</f>
        <v>364.79424379835859</v>
      </c>
      <c r="S174" s="37">
        <f>IF('2017 Hourly Load - RC2016'!S155="",0,$P$19+$Q$19*(WLEF!S154))</f>
        <v>358.3541778369908</v>
      </c>
      <c r="T174" s="37">
        <f>IF('2017 Hourly Load - RC2016'!T155="",0,$P$19+$Q$19*(WLEF!T154))</f>
        <v>336.77897915962552</v>
      </c>
      <c r="U174" s="37">
        <f>IF('2017 Hourly Load - RC2016'!U155="",0,$P$19+$Q$19*(WLEF!U154))</f>
        <v>309.9678178081441</v>
      </c>
      <c r="V174" s="37">
        <f>IF('2017 Hourly Load - RC2016'!V155="",0,$P$19+$Q$19*(WLEF!V154))</f>
        <v>298.96236745663435</v>
      </c>
      <c r="W174" s="37">
        <f>IF('2017 Hourly Load - RC2016'!W155="",0,$P$19+$Q$19*(WLEF!W154))</f>
        <v>280.01636251001401</v>
      </c>
      <c r="X174" s="37">
        <f>IF('2017 Hourly Load - RC2016'!X155="",0,$P$19+$Q$19*(WLEF!X154))</f>
        <v>252.75282363910623</v>
      </c>
      <c r="Y174" s="37">
        <f>IF('2017 Hourly Load - RC2016'!Y155="",0,$P$19+$Q$19*(WLEF!Y154))</f>
        <v>225.05252876591555</v>
      </c>
      <c r="Z174" s="25">
        <f t="shared" si="2"/>
        <v>6097.1420120991779</v>
      </c>
    </row>
    <row r="175" spans="1:26" x14ac:dyDescent="0.25">
      <c r="A175" s="36">
        <f>IF('2017 Hourly Load - RC2016'!A156="","",'2017 Hourly Load - RC2016'!A156)</f>
        <v>42880</v>
      </c>
      <c r="B175" s="37">
        <f>IF('2017 Hourly Load - RC2016'!B156="",0,$P$19+$Q$19*(WLEF!B155))</f>
        <v>201.23193639031982</v>
      </c>
      <c r="C175" s="37">
        <f>IF('2017 Hourly Load - RC2016'!C156="",0,$P$19+$Q$19*(WLEF!C155))</f>
        <v>182.71917540118588</v>
      </c>
      <c r="D175" s="37">
        <f>IF('2017 Hourly Load - RC2016'!D156="",0,$P$19+$Q$19*(WLEF!D155))</f>
        <v>169.71218057550897</v>
      </c>
      <c r="E175" s="37">
        <f>IF('2017 Hourly Load - RC2016'!E156="",0,$P$19+$Q$19*(WLEF!E155))</f>
        <v>161.58125717208955</v>
      </c>
      <c r="F175" s="37">
        <f>IF('2017 Hourly Load - RC2016'!F156="",0,$P$19+$Q$19*(WLEF!F155))</f>
        <v>156.80723189776478</v>
      </c>
      <c r="G175" s="37">
        <f>IF('2017 Hourly Load - RC2016'!G156="",0,$P$19+$Q$19*(WLEF!G155))</f>
        <v>155.03506716837603</v>
      </c>
      <c r="H175" s="37">
        <f>IF('2017 Hourly Load - RC2016'!H156="",0,$P$19+$Q$19*(WLEF!H155))</f>
        <v>155.77941945807777</v>
      </c>
      <c r="I175" s="37">
        <f>IF('2017 Hourly Load - RC2016'!I156="",0,$P$19+$Q$19*(WLEF!I155))</f>
        <v>161.58125717208955</v>
      </c>
      <c r="J175" s="37">
        <f>IF('2017 Hourly Load - RC2016'!J156="",0,$P$19+$Q$19*(WLEF!J155))</f>
        <v>182.71917540118588</v>
      </c>
      <c r="K175" s="37">
        <f>IF('2017 Hourly Load - RC2016'!K156="",0,$P$19+$Q$19*(WLEF!K155))</f>
        <v>212.20913348549084</v>
      </c>
      <c r="L175" s="37">
        <f>IF('2017 Hourly Load - RC2016'!L156="",0,$P$19+$Q$19*(WLEF!L155))</f>
        <v>247.62576994627045</v>
      </c>
      <c r="M175" s="37">
        <f>IF('2017 Hourly Load - RC2016'!M156="",0,$P$19+$Q$19*(WLEF!M155))</f>
        <v>278.34127331376146</v>
      </c>
      <c r="N175" s="37">
        <f>IF('2017 Hourly Load - RC2016'!N156="",0,$P$19+$Q$19*(WLEF!N155))</f>
        <v>307.40195492531166</v>
      </c>
      <c r="O175" s="37">
        <f>IF('2017 Hourly Load - RC2016'!O156="",0,$P$19+$Q$19*(WLEF!O155))</f>
        <v>327.64066838117839</v>
      </c>
      <c r="P175" s="37">
        <f>IF('2017 Hourly Load - RC2016'!P156="",0,$P$19+$Q$19*(WLEF!P155))</f>
        <v>339.9990368372118</v>
      </c>
      <c r="Q175" s="37">
        <f>IF('2017 Hourly Load - RC2016'!Q156="",0,$P$19+$Q$19*(WLEF!Q155))</f>
        <v>347.19322053403982</v>
      </c>
      <c r="R175" s="37">
        <f>IF('2017 Hourly Load - RC2016'!R156="",0,$P$19+$Q$19*(WLEF!R155))</f>
        <v>349.61327363151804</v>
      </c>
      <c r="S175" s="37">
        <f>IF('2017 Hourly Load - RC2016'!S156="",0,$P$19+$Q$19*(WLEF!S155))</f>
        <v>339.6706493898746</v>
      </c>
      <c r="T175" s="37">
        <f>IF('2017 Hourly Load - RC2016'!T156="",0,$P$19+$Q$19*(WLEF!T155))</f>
        <v>319.2989590949652</v>
      </c>
      <c r="U175" s="37">
        <f>IF('2017 Hourly Load - RC2016'!U156="",0,$P$19+$Q$19*(WLEF!U155))</f>
        <v>296.75899699058618</v>
      </c>
      <c r="V175" s="37">
        <f>IF('2017 Hourly Load - RC2016'!V156="",0,$P$19+$Q$19*(WLEF!V155))</f>
        <v>289.89682828022939</v>
      </c>
      <c r="W175" s="37">
        <f>IF('2017 Hourly Load - RC2016'!W156="",0,$P$19+$Q$19*(WLEF!W155))</f>
        <v>273.14661039786341</v>
      </c>
      <c r="X175" s="37">
        <f>IF('2017 Hourly Load - RC2016'!X156="",0,$P$19+$Q$19*(WLEF!X155))</f>
        <v>245.50531206621491</v>
      </c>
      <c r="Y175" s="37">
        <f>IF('2017 Hourly Load - RC2016'!Y156="",0,$P$19+$Q$19*(WLEF!Y155))</f>
        <v>219.7426330089653</v>
      </c>
      <c r="Z175" s="25">
        <f t="shared" si="2"/>
        <v>5921.2110209200819</v>
      </c>
    </row>
    <row r="176" spans="1:26" x14ac:dyDescent="0.25">
      <c r="A176" s="36">
        <f>IF('2017 Hourly Load - RC2016'!A157="","",'2017 Hourly Load - RC2016'!A157)</f>
        <v>42881</v>
      </c>
      <c r="B176" s="37">
        <f>IF('2017 Hourly Load - RC2016'!B157="",0,$P$19+$Q$19*(WLEF!B156))</f>
        <v>195.20748443002662</v>
      </c>
      <c r="C176" s="37">
        <f>IF('2017 Hourly Load - RC2016'!C157="",0,$P$19+$Q$19*(WLEF!C156))</f>
        <v>179.26121391559786</v>
      </c>
      <c r="D176" s="37">
        <f>IF('2017 Hourly Load - RC2016'!D157="",0,$P$19+$Q$19*(WLEF!D156))</f>
        <v>168.23458742304427</v>
      </c>
      <c r="E176" s="37">
        <f>IF('2017 Hourly Load - RC2016'!E157="",0,$P$19+$Q$19*(WLEF!E156))</f>
        <v>161.35346093458224</v>
      </c>
      <c r="F176" s="37">
        <f>IF('2017 Hourly Load - RC2016'!F157="",0,$P$19+$Q$19*(WLEF!F156))</f>
        <v>157.69387974888605</v>
      </c>
      <c r="G176" s="37">
        <f>IF('2017 Hourly Load - RC2016'!G157="",0,$P$19+$Q$19*(WLEF!G156))</f>
        <v>157.7531755587749</v>
      </c>
      <c r="H176" s="37">
        <f>IF('2017 Hourly Load - RC2016'!H157="",0,$P$19+$Q$19*(WLEF!H156))</f>
        <v>159.36294871199036</v>
      </c>
      <c r="I176" s="37">
        <f>IF('2017 Hourly Load - RC2016'!I157="",0,$P$19+$Q$19*(WLEF!I156))</f>
        <v>167.130708523984</v>
      </c>
      <c r="J176" s="37">
        <f>IF('2017 Hourly Load - RC2016'!J157="",0,$P$19+$Q$19*(WLEF!J156))</f>
        <v>193.70778319164248</v>
      </c>
      <c r="K176" s="37">
        <f>IF('2017 Hourly Load - RC2016'!K157="",0,$P$19+$Q$19*(WLEF!K156))</f>
        <v>229.55075210913566</v>
      </c>
      <c r="L176" s="37">
        <f>IF('2017 Hourly Load - RC2016'!L157="",0,$P$19+$Q$19*(WLEF!L156))</f>
        <v>265.56605964343106</v>
      </c>
      <c r="M176" s="37">
        <f>IF('2017 Hourly Load - RC2016'!M157="",0,$P$19+$Q$19*(WLEF!M156))</f>
        <v>293.62375719237434</v>
      </c>
      <c r="N176" s="37">
        <f>IF('2017 Hourly Load - RC2016'!N157="",0,$P$19+$Q$19*(WLEF!N156))</f>
        <v>318.6168771391317</v>
      </c>
      <c r="O176" s="37">
        <f>IF('2017 Hourly Load - RC2016'!O157="",0,$P$19+$Q$19*(WLEF!O156))</f>
        <v>336.56140235505296</v>
      </c>
      <c r="P176" s="37">
        <f>IF('2017 Hourly Load - RC2016'!P157="",0,$P$19+$Q$19*(WLEF!P156))</f>
        <v>346.83254769785833</v>
      </c>
      <c r="Q176" s="37">
        <f>IF('2017 Hourly Load - RC2016'!Q157="",0,$P$19+$Q$19*(WLEF!Q156))</f>
        <v>352.24040226539518</v>
      </c>
      <c r="R176" s="37">
        <f>IF('2017 Hourly Load - RC2016'!R157="",0,$P$19+$Q$19*(WLEF!R156))</f>
        <v>352.40852715482123</v>
      </c>
      <c r="S176" s="37">
        <f>IF('2017 Hourly Load - RC2016'!S157="",0,$P$19+$Q$19*(WLEF!S156))</f>
        <v>344.06634935384204</v>
      </c>
      <c r="T176" s="37">
        <f>IF('2017 Hourly Load - RC2016'!T157="",0,$P$19+$Q$19*(WLEF!T156))</f>
        <v>324.02148551676271</v>
      </c>
      <c r="U176" s="37">
        <f>IF('2017 Hourly Load - RC2016'!U157="",0,$P$19+$Q$19*(WLEF!U156))</f>
        <v>301.15175874954826</v>
      </c>
      <c r="V176" s="37">
        <f>IF('2017 Hourly Load - RC2016'!V157="",0,$P$19+$Q$19*(WLEF!V156))</f>
        <v>296.45940903695816</v>
      </c>
      <c r="W176" s="37">
        <f>IF('2017 Hourly Load - RC2016'!W157="",0,$P$19+$Q$19*(WLEF!W156))</f>
        <v>276.95873490671363</v>
      </c>
      <c r="X176" s="37">
        <f>IF('2017 Hourly Load - RC2016'!X157="",0,$P$19+$Q$19*(WLEF!X156))</f>
        <v>246.53104342868551</v>
      </c>
      <c r="Y176" s="37">
        <f>IF('2017 Hourly Load - RC2016'!Y157="",0,$P$19+$Q$19*(WLEF!Y156))</f>
        <v>214.63132431778519</v>
      </c>
      <c r="Z176" s="25">
        <f t="shared" si="2"/>
        <v>6038.9256733060247</v>
      </c>
    </row>
    <row r="177" spans="1:26" x14ac:dyDescent="0.25">
      <c r="A177" s="36">
        <f>IF('2017 Hourly Load - RC2016'!A158="","",'2017 Hourly Load - RC2016'!A158)</f>
        <v>42882</v>
      </c>
      <c r="B177" s="37">
        <f>IF('2017 Hourly Load - RC2016'!B158="",0,$P$19+$Q$19*(WLEF!B157))</f>
        <v>190.52530257742794</v>
      </c>
      <c r="C177" s="37">
        <f>IF('2017 Hourly Load - RC2016'!C158="",0,$P$19+$Q$19*(WLEF!C157))</f>
        <v>174.58064244631117</v>
      </c>
      <c r="D177" s="37">
        <f>IF('2017 Hourly Load - RC2016'!D158="",0,$P$19+$Q$19*(WLEF!D157))</f>
        <v>164.78922426319508</v>
      </c>
      <c r="E177" s="37">
        <f>IF('2017 Hourly Load - RC2016'!E158="",0,$P$19+$Q$19*(WLEF!E157))</f>
        <v>159.06356414461737</v>
      </c>
      <c r="F177" s="37">
        <f>IF('2017 Hourly Load - RC2016'!F158="",0,$P$19+$Q$19*(WLEF!F157))</f>
        <v>157.19080384712177</v>
      </c>
      <c r="G177" s="37">
        <f>IF('2017 Hourly Load - RC2016'!G158="",0,$P$19+$Q$19*(WLEF!G157))</f>
        <v>164.27848433151436</v>
      </c>
      <c r="H177" s="37">
        <f>IF('2017 Hourly Load - RC2016'!H158="",0,$P$19+$Q$19*(WLEF!H157))</f>
        <v>179.95134197695529</v>
      </c>
      <c r="I177" s="37">
        <f>IF('2017 Hourly Load - RC2016'!I158="",0,$P$19+$Q$19*(WLEF!I157))</f>
        <v>194.71853152453426</v>
      </c>
      <c r="J177" s="37">
        <f>IF('2017 Hourly Load - RC2016'!J158="",0,$P$19+$Q$19*(WLEF!J157))</f>
        <v>216.06773756464645</v>
      </c>
      <c r="K177" s="37">
        <f>IF('2017 Hourly Load - RC2016'!K158="",0,$P$19+$Q$19*(WLEF!K157))</f>
        <v>244.70007900659419</v>
      </c>
      <c r="L177" s="37">
        <f>IF('2017 Hourly Load - RC2016'!L158="",0,$P$19+$Q$19*(WLEF!L157))</f>
        <v>274.65747972078594</v>
      </c>
      <c r="M177" s="37">
        <f>IF('2017 Hourly Load - RC2016'!M158="",0,$P$19+$Q$19*(WLEF!M157))</f>
        <v>303.32679169923802</v>
      </c>
      <c r="N177" s="37">
        <f>IF('2017 Hourly Load - RC2016'!N158="",0,$P$19+$Q$19*(WLEF!N157))</f>
        <v>325.56167442110382</v>
      </c>
      <c r="O177" s="37">
        <f>IF('2017 Hourly Load - RC2016'!O158="",0,$P$19+$Q$19*(WLEF!O157))</f>
        <v>343.26686921972021</v>
      </c>
      <c r="P177" s="37">
        <f>IF('2017 Hourly Load - RC2016'!P158="",0,$P$19+$Q$19*(WLEF!P157))</f>
        <v>353.81160176258919</v>
      </c>
      <c r="Q177" s="37">
        <f>IF('2017 Hourly Load - RC2016'!Q158="",0,$P$19+$Q$19*(WLEF!Q157))</f>
        <v>358.83602675114759</v>
      </c>
      <c r="R177" s="37">
        <f>IF('2017 Hourly Load - RC2016'!R158="",0,$P$19+$Q$19*(WLEF!R157))</f>
        <v>350.8413953827274</v>
      </c>
      <c r="S177" s="37">
        <f>IF('2017 Hourly Load - RC2016'!S158="",0,$P$19+$Q$19*(WLEF!S157))</f>
        <v>330.42640923878298</v>
      </c>
      <c r="T177" s="37">
        <f>IF('2017 Hourly Load - RC2016'!T158="",0,$P$19+$Q$19*(WLEF!T157))</f>
        <v>311.85007115909229</v>
      </c>
      <c r="U177" s="37">
        <f>IF('2017 Hourly Load - RC2016'!U158="",0,$P$19+$Q$19*(WLEF!U157))</f>
        <v>294.36815088570665</v>
      </c>
      <c r="V177" s="37">
        <f>IF('2017 Hourly Load - RC2016'!V158="",0,$P$19+$Q$19*(WLEF!V157))</f>
        <v>292.38600655474932</v>
      </c>
      <c r="W177" s="37">
        <f>IF('2017 Hourly Load - RC2016'!W158="",0,$P$19+$Q$19*(WLEF!W157))</f>
        <v>274.53922877298544</v>
      </c>
      <c r="X177" s="37">
        <f>IF('2017 Hourly Load - RC2016'!X158="",0,$P$19+$Q$19*(WLEF!X157))</f>
        <v>244.59141626795838</v>
      </c>
      <c r="Y177" s="37">
        <f>IF('2017 Hourly Load - RC2016'!Y158="",0,$P$19+$Q$19*(WLEF!Y157))</f>
        <v>211.35501581309927</v>
      </c>
      <c r="Z177" s="25">
        <f t="shared" si="2"/>
        <v>6115.6838493326059</v>
      </c>
    </row>
    <row r="178" spans="1:26" x14ac:dyDescent="0.25">
      <c r="A178" s="36">
        <f>IF('2017 Hourly Load - RC2016'!A159="","",'2017 Hourly Load - RC2016'!A159)</f>
        <v>42883</v>
      </c>
      <c r="B178" s="37">
        <f>IF('2017 Hourly Load - RC2016'!B159="",0,$P$19+$Q$19*(WLEF!B158))</f>
        <v>187.17906116171625</v>
      </c>
      <c r="C178" s="37">
        <f>IF('2017 Hourly Load - RC2016'!C159="",0,$P$19+$Q$19*(WLEF!C158))</f>
        <v>171.97636861646129</v>
      </c>
      <c r="D178" s="37">
        <f>IF('2017 Hourly Load - RC2016'!D159="",0,$P$19+$Q$19*(WLEF!D158))</f>
        <v>162.97022766945207</v>
      </c>
      <c r="E178" s="37">
        <f>IF('2017 Hourly Load - RC2016'!E159="",0,$P$19+$Q$19*(WLEF!E158))</f>
        <v>157.56054916303555</v>
      </c>
      <c r="F178" s="37">
        <f>IF('2017 Hourly Load - RC2016'!F159="",0,$P$19+$Q$19*(WLEF!F158))</f>
        <v>156.27775355458243</v>
      </c>
      <c r="G178" s="37">
        <f>IF('2017 Hourly Load - RC2016'!G159="",0,$P$19+$Q$19*(WLEF!G158))</f>
        <v>163.20033379371267</v>
      </c>
      <c r="H178" s="37">
        <f>IF('2017 Hourly Load - RC2016'!H159="",0,$P$19+$Q$19*(WLEF!H158))</f>
        <v>179.44613051951342</v>
      </c>
      <c r="I178" s="37">
        <f>IF('2017 Hourly Load - RC2016'!I159="",0,$P$19+$Q$19*(WLEF!I158))</f>
        <v>192.30754727489088</v>
      </c>
      <c r="J178" s="37">
        <f>IF('2017 Hourly Load - RC2016'!J159="",0,$P$19+$Q$19*(WLEF!J158))</f>
        <v>211.97591337239015</v>
      </c>
      <c r="K178" s="37">
        <f>IF('2017 Hourly Load - RC2016'!K159="",0,$P$19+$Q$19*(WLEF!K158))</f>
        <v>237.52122700149653</v>
      </c>
      <c r="L178" s="37">
        <f>IF('2017 Hourly Load - RC2016'!L159="",0,$P$19+$Q$19*(WLEF!L158))</f>
        <v>265.95877743684804</v>
      </c>
      <c r="M178" s="37">
        <f>IF('2017 Hourly Load - RC2016'!M159="",0,$P$19+$Q$19*(WLEF!M158))</f>
        <v>297.05879414150496</v>
      </c>
      <c r="N178" s="37">
        <f>IF('2017 Hourly Load - RC2016'!N159="",0,$P$19+$Q$19*(WLEF!N158))</f>
        <v>320.37654523590919</v>
      </c>
      <c r="O178" s="37">
        <f>IF('2017 Hourly Load - RC2016'!O159="",0,$P$19+$Q$19*(WLEF!O158))</f>
        <v>340.30024243794662</v>
      </c>
      <c r="P178" s="37">
        <f>IF('2017 Hourly Load - RC2016'!P159="",0,$P$19+$Q$19*(WLEF!P158))</f>
        <v>351.42853590834318</v>
      </c>
      <c r="Q178" s="37">
        <f>IF('2017 Hourly Load - RC2016'!Q159="",0,$P$19+$Q$19*(WLEF!Q158))</f>
        <v>354.62704917048819</v>
      </c>
      <c r="R178" s="37">
        <f>IF('2017 Hourly Load - RC2016'!R159="",0,$P$19+$Q$19*(WLEF!R158))</f>
        <v>354.31759770987179</v>
      </c>
      <c r="S178" s="37">
        <f>IF('2017 Hourly Load - RC2016'!S159="",0,$P$19+$Q$19*(WLEF!S158))</f>
        <v>343.54241401248828</v>
      </c>
      <c r="T178" s="37">
        <f>IF('2017 Hourly Load - RC2016'!T159="",0,$P$19+$Q$19*(WLEF!T158))</f>
        <v>327.02671283059857</v>
      </c>
      <c r="U178" s="37">
        <f>IF('2017 Hourly Load - RC2016'!U159="",0,$P$19+$Q$19*(WLEF!U158))</f>
        <v>309.27360313582</v>
      </c>
      <c r="V178" s="37">
        <f>IF('2017 Hourly Load - RC2016'!V159="",0,$P$19+$Q$19*(WLEF!V158))</f>
        <v>303.70725837630863</v>
      </c>
      <c r="W178" s="37">
        <f>IF('2017 Hourly Load - RC2016'!W159="",0,$P$19+$Q$19*(WLEF!W158))</f>
        <v>284.08984562034544</v>
      </c>
      <c r="X178" s="37">
        <f>IF('2017 Hourly Load - RC2016'!X159="",0,$P$19+$Q$19*(WLEF!X158))</f>
        <v>252.53021738299907</v>
      </c>
      <c r="Y178" s="37">
        <f>IF('2017 Hourly Load - RC2016'!Y159="",0,$P$19+$Q$19*(WLEF!Y158))</f>
        <v>220.343247147596</v>
      </c>
      <c r="Z178" s="25">
        <f t="shared" si="2"/>
        <v>6144.9959526743196</v>
      </c>
    </row>
    <row r="179" spans="1:26" x14ac:dyDescent="0.25">
      <c r="A179" s="36">
        <f>IF('2017 Hourly Load - RC2016'!A160="","",'2017 Hourly Load - RC2016'!A160)</f>
        <v>42884</v>
      </c>
      <c r="B179" s="37">
        <f>IF('2017 Hourly Load - RC2016'!B160="",0,$P$19+$Q$19*(WLEF!B159))</f>
        <v>194.05020501695475</v>
      </c>
      <c r="C179" s="37">
        <f>IF('2017 Hourly Load - RC2016'!C160="",0,$P$19+$Q$19*(WLEF!C159))</f>
        <v>176.82351633411804</v>
      </c>
      <c r="D179" s="37">
        <f>IF('2017 Hourly Load - RC2016'!D160="",0,$P$19+$Q$19*(WLEF!D159))</f>
        <v>167.1935955540327</v>
      </c>
      <c r="E179" s="37">
        <f>IF('2017 Hourly Load - RC2016'!E160="",0,$P$19+$Q$19*(WLEF!E159))</f>
        <v>161.55086545455538</v>
      </c>
      <c r="F179" s="37">
        <f>IF('2017 Hourly Load - RC2016'!F160="",0,$P$19+$Q$19*(WLEF!F159))</f>
        <v>159.60287476047046</v>
      </c>
      <c r="G179" s="37">
        <f>IF('2017 Hourly Load - RC2016'!G160="",0,$P$19+$Q$19*(WLEF!G159))</f>
        <v>166.01833171136172</v>
      </c>
      <c r="H179" s="37">
        <f>IF('2017 Hourly Load - RC2016'!H160="",0,$P$19+$Q$19*(WLEF!H159))</f>
        <v>182.0193385516697</v>
      </c>
      <c r="I179" s="37">
        <f>IF('2017 Hourly Load - RC2016'!I160="",0,$P$19+$Q$19*(WLEF!I159))</f>
        <v>194.89950170872311</v>
      </c>
      <c r="J179" s="37">
        <f>IF('2017 Hourly Load - RC2016'!J160="",0,$P$19+$Q$19*(WLEF!J159))</f>
        <v>211.62647544765957</v>
      </c>
      <c r="K179" s="37">
        <f>IF('2017 Hourly Load - RC2016'!K160="",0,$P$19+$Q$19*(WLEF!K159))</f>
        <v>234.03459459136758</v>
      </c>
      <c r="L179" s="37">
        <f>IF('2017 Hourly Load - RC2016'!L160="",0,$P$19+$Q$19*(WLEF!L159))</f>
        <v>259.02210688852261</v>
      </c>
      <c r="M179" s="37">
        <f>IF('2017 Hourly Load - RC2016'!M160="",0,$P$19+$Q$19*(WLEF!M159))</f>
        <v>277.74475232351284</v>
      </c>
      <c r="N179" s="37">
        <f>IF('2017 Hourly Load - RC2016'!N160="",0,$P$19+$Q$19*(WLEF!N159))</f>
        <v>289.43022316588559</v>
      </c>
      <c r="O179" s="37">
        <f>IF('2017 Hourly Load - RC2016'!O160="",0,$P$19+$Q$19*(WLEF!O159))</f>
        <v>297.25877512950137</v>
      </c>
      <c r="P179" s="37">
        <f>IF('2017 Hourly Load - RC2016'!P160="",0,$P$19+$Q$19*(WLEF!P159))</f>
        <v>291.79317629864971</v>
      </c>
      <c r="Q179" s="37">
        <f>IF('2017 Hourly Load - RC2016'!Q160="",0,$P$19+$Q$19*(WLEF!Q159))</f>
        <v>285.83789818282344</v>
      </c>
      <c r="R179" s="37">
        <f>IF('2017 Hourly Load - RC2016'!R160="",0,$P$19+$Q$19*(WLEF!R159))</f>
        <v>282.08407434397139</v>
      </c>
      <c r="S179" s="37">
        <f>IF('2017 Hourly Load - RC2016'!S160="",0,$P$19+$Q$19*(WLEF!S159))</f>
        <v>277.38727555705293</v>
      </c>
      <c r="T179" s="37">
        <f>IF('2017 Hourly Load - RC2016'!T160="",0,$P$19+$Q$19*(WLEF!T159))</f>
        <v>273.12305027935912</v>
      </c>
      <c r="U179" s="37">
        <f>IF('2017 Hourly Load - RC2016'!U160="",0,$P$19+$Q$19*(WLEF!U159))</f>
        <v>260.4761675249033</v>
      </c>
      <c r="V179" s="37">
        <f>IF('2017 Hourly Load - RC2016'!V160="",0,$P$19+$Q$19*(WLEF!V159))</f>
        <v>259.27160008116249</v>
      </c>
      <c r="W179" s="37">
        <f>IF('2017 Hourly Load - RC2016'!W160="",0,$P$19+$Q$19*(WLEF!W159))</f>
        <v>247.49421099997693</v>
      </c>
      <c r="X179" s="37">
        <f>IF('2017 Hourly Load - RC2016'!X160="",0,$P$19+$Q$19*(WLEF!X159))</f>
        <v>224.34009213790159</v>
      </c>
      <c r="Y179" s="37">
        <f>IF('2017 Hourly Load - RC2016'!Y160="",0,$P$19+$Q$19*(WLEF!Y159))</f>
        <v>198.08999646776439</v>
      </c>
      <c r="Z179" s="25">
        <f t="shared" si="2"/>
        <v>5571.1726985119003</v>
      </c>
    </row>
    <row r="180" spans="1:26" x14ac:dyDescent="0.25">
      <c r="A180" s="36">
        <f>IF('2017 Hourly Load - RC2016'!A161="","",'2017 Hourly Load - RC2016'!A161)</f>
        <v>42885</v>
      </c>
      <c r="B180" s="37">
        <f>IF('2017 Hourly Load - RC2016'!B161="",0,$P$19+$Q$19*(WLEF!B160))</f>
        <v>174.59703610484439</v>
      </c>
      <c r="C180" s="37">
        <f>IF('2017 Hourly Load - RC2016'!C161="",0,$P$19+$Q$19*(WLEF!C160))</f>
        <v>159.30302531022889</v>
      </c>
      <c r="D180" s="37">
        <f>IF('2017 Hourly Load - RC2016'!D161="",0,$P$19+$Q$19*(WLEF!D160))</f>
        <v>152.28096958015334</v>
      </c>
      <c r="E180" s="37">
        <f>IF('2017 Hourly Load - RC2016'!E161="",0,$P$19+$Q$19*(WLEF!E160))</f>
        <v>148.08985003906332</v>
      </c>
      <c r="F180" s="37">
        <f>IF('2017 Hourly Load - RC2016'!F161="",0,$P$19+$Q$19*(WLEF!F160))</f>
        <v>147.33042392234751</v>
      </c>
      <c r="G180" s="37">
        <f>IF('2017 Hourly Load - RC2016'!G161="",0,$P$19+$Q$19*(WLEF!G160))</f>
        <v>153.42806805840303</v>
      </c>
      <c r="H180" s="37">
        <f>IF('2017 Hourly Load - RC2016'!H161="",0,$P$19+$Q$19*(WLEF!H160))</f>
        <v>167.82374428240854</v>
      </c>
      <c r="I180" s="37">
        <f>IF('2017 Hourly Load - RC2016'!I161="",0,$P$19+$Q$19*(WLEF!I160))</f>
        <v>180.13691377516378</v>
      </c>
      <c r="J180" s="37">
        <f>IF('2017 Hourly Load - RC2016'!J161="",0,$P$19+$Q$19*(WLEF!J160))</f>
        <v>198.51262656825736</v>
      </c>
      <c r="K180" s="37">
        <f>IF('2017 Hourly Load - RC2016'!K161="",0,$P$19+$Q$19*(WLEF!K160))</f>
        <v>227.57035108893552</v>
      </c>
      <c r="L180" s="37">
        <f>IF('2017 Hourly Load - RC2016'!L161="",0,$P$19+$Q$19*(WLEF!L160))</f>
        <v>255.72730185670264</v>
      </c>
      <c r="M180" s="37">
        <f>IF('2017 Hourly Load - RC2016'!M161="",0,$P$19+$Q$19*(WLEF!M160))</f>
        <v>280.32823426706511</v>
      </c>
      <c r="N180" s="37">
        <f>IF('2017 Hourly Load - RC2016'!N161="",0,$P$19+$Q$19*(WLEF!N160))</f>
        <v>300.67267734121862</v>
      </c>
      <c r="O180" s="37">
        <f>IF('2017 Hourly Load - RC2016'!O161="",0,$P$19+$Q$19*(WLEF!O160))</f>
        <v>316.99433714013776</v>
      </c>
      <c r="P180" s="37">
        <f>IF('2017 Hourly Load - RC2016'!P161="",0,$P$19+$Q$19*(WLEF!P160))</f>
        <v>326.8400093331569</v>
      </c>
      <c r="Q180" s="37">
        <f>IF('2017 Hourly Load - RC2016'!Q161="",0,$P$19+$Q$19*(WLEF!Q160))</f>
        <v>333.2548764639086</v>
      </c>
      <c r="R180" s="37">
        <f>IF('2017 Hourly Load - RC2016'!R161="",0,$P$19+$Q$19*(WLEF!R160))</f>
        <v>331.44819563428581</v>
      </c>
      <c r="S180" s="37">
        <f>IF('2017 Hourly Load - RC2016'!S161="",0,$P$19+$Q$19*(WLEF!S160))</f>
        <v>318.04049792554434</v>
      </c>
      <c r="T180" s="37">
        <f>IF('2017 Hourly Load - RC2016'!T161="",0,$P$19+$Q$19*(WLEF!T160))</f>
        <v>294.89000442346457</v>
      </c>
      <c r="U180" s="37">
        <f>IF('2017 Hourly Load - RC2016'!U161="",0,$P$19+$Q$19*(WLEF!U160))</f>
        <v>276.67330263643424</v>
      </c>
      <c r="V180" s="37">
        <f>IF('2017 Hourly Load - RC2016'!V161="",0,$P$19+$Q$19*(WLEF!V160))</f>
        <v>271.3836329161652</v>
      </c>
      <c r="W180" s="37">
        <f>IF('2017 Hourly Load - RC2016'!W161="",0,$P$19+$Q$19*(WLEF!W160))</f>
        <v>255.99693973152165</v>
      </c>
      <c r="X180" s="37">
        <f>IF('2017 Hourly Load - RC2016'!X161="",0,$P$19+$Q$19*(WLEF!X160))</f>
        <v>233.279130874727</v>
      </c>
      <c r="Y180" s="37">
        <f>IF('2017 Hourly Load - RC2016'!Y161="",0,$P$19+$Q$19*(WLEF!Y160))</f>
        <v>210.38784153258422</v>
      </c>
      <c r="Z180" s="25">
        <f t="shared" si="2"/>
        <v>5714.9899908067227</v>
      </c>
    </row>
    <row r="181" spans="1:26" x14ac:dyDescent="0.25">
      <c r="A181" s="36">
        <f>IF('2017 Hourly Load - RC2016'!A162="","",'2017 Hourly Load - RC2016'!A162)</f>
        <v>42886</v>
      </c>
      <c r="B181" s="37">
        <f>IF('2017 Hourly Load - RC2016'!B162="",0,$P$19+$Q$19*(WLEF!B161))</f>
        <v>189.46292900197903</v>
      </c>
      <c r="C181" s="37">
        <f>IF('2017 Hourly Load - RC2016'!C162="",0,$P$19+$Q$19*(WLEF!C161))</f>
        <v>172.94861302576194</v>
      </c>
      <c r="D181" s="37">
        <f>IF('2017 Hourly Load - RC2016'!D162="",0,$P$19+$Q$19*(WLEF!D161))</f>
        <v>162.25134514991328</v>
      </c>
      <c r="E181" s="37">
        <f>IF('2017 Hourly Load - RC2016'!E162="",0,$P$19+$Q$19*(WLEF!E161))</f>
        <v>155.61855327881699</v>
      </c>
      <c r="F181" s="37">
        <f>IF('2017 Hourly Load - RC2016'!F162="",0,$P$19+$Q$19*(WLEF!F161))</f>
        <v>153.14042178346199</v>
      </c>
      <c r="G181" s="37">
        <f>IF('2017 Hourly Load - RC2016'!G162="",0,$P$19+$Q$19*(WLEF!G161))</f>
        <v>152.7100419402737</v>
      </c>
      <c r="H181" s="37">
        <f>IF('2017 Hourly Load - RC2016'!H162="",0,$P$19+$Q$19*(WLEF!H161))</f>
        <v>155.61855327881699</v>
      </c>
      <c r="I181" s="37">
        <f>IF('2017 Hourly Load - RC2016'!I162="",0,$P$19+$Q$19*(WLEF!I161))</f>
        <v>165.37930880485214</v>
      </c>
      <c r="J181" s="37">
        <f>IF('2017 Hourly Load - RC2016'!J162="",0,$P$19+$Q$19*(WLEF!J161))</f>
        <v>192.09291085446213</v>
      </c>
      <c r="K181" s="37">
        <f>IF('2017 Hourly Load - RC2016'!K162="",0,$P$19+$Q$19*(WLEF!K161))</f>
        <v>225.88936078576984</v>
      </c>
      <c r="L181" s="37">
        <f>IF('2017 Hourly Load - RC2016'!L162="",0,$P$19+$Q$19*(WLEF!L161))</f>
        <v>259.18085494521341</v>
      </c>
      <c r="M181" s="37">
        <f>IF('2017 Hourly Load - RC2016'!M162="",0,$P$19+$Q$19*(WLEF!M161))</f>
        <v>287.03185176957072</v>
      </c>
      <c r="N181" s="37">
        <f>IF('2017 Hourly Load - RC2016'!N162="",0,$P$19+$Q$19*(WLEF!N161))</f>
        <v>305.89490999036269</v>
      </c>
      <c r="O181" s="37">
        <f>IF('2017 Hourly Load - RC2016'!O162="",0,$P$19+$Q$19*(WLEF!O161))</f>
        <v>318.3285996404208</v>
      </c>
      <c r="P181" s="37">
        <f>IF('2017 Hourly Load - RC2016'!P162="",0,$P$19+$Q$19*(WLEF!P161))</f>
        <v>320.4291728821517</v>
      </c>
      <c r="Q181" s="37">
        <f>IF('2017 Hourly Load - RC2016'!Q162="",0,$P$19+$Q$19*(WLEF!Q161))</f>
        <v>318.51202861915675</v>
      </c>
      <c r="R181" s="37">
        <f>IF('2017 Hourly Load - RC2016'!R162="",0,$P$19+$Q$19*(WLEF!R161))</f>
        <v>311.56594855101923</v>
      </c>
      <c r="S181" s="37">
        <f>IF('2017 Hourly Load - RC2016'!S162="",0,$P$19+$Q$19*(WLEF!S161))</f>
        <v>296.7090511373919</v>
      </c>
      <c r="T181" s="37">
        <f>IF('2017 Hourly Load - RC2016'!T162="",0,$P$19+$Q$19*(WLEF!T161))</f>
        <v>280.08831112410292</v>
      </c>
      <c r="U181" s="37">
        <f>IF('2017 Hourly Load - RC2016'!U162="",0,$P$19+$Q$19*(WLEF!U161))</f>
        <v>263.21856967708351</v>
      </c>
      <c r="V181" s="37">
        <f>IF('2017 Hourly Load - RC2016'!V162="",0,$P$19+$Q$19*(WLEF!V161))</f>
        <v>261.00017405144649</v>
      </c>
      <c r="W181" s="37">
        <f>IF('2017 Hourly Load - RC2016'!W162="",0,$P$19+$Q$19*(WLEF!W161))</f>
        <v>250.11323105969456</v>
      </c>
      <c r="X181" s="37">
        <f>IF('2017 Hourly Load - RC2016'!X162="",0,$P$19+$Q$19*(WLEF!X161))</f>
        <v>231.25294688214501</v>
      </c>
      <c r="Y181" s="37">
        <f>IF('2017 Hourly Load - RC2016'!Y162="",0,$P$19+$Q$19*(WLEF!Y161))</f>
        <v>208.48355128090589</v>
      </c>
      <c r="Z181" s="25">
        <f t="shared" si="2"/>
        <v>5636.9212395147742</v>
      </c>
    </row>
    <row r="182" spans="1:26" x14ac:dyDescent="0.25">
      <c r="A182" s="36">
        <f>IF('2017 Hourly Load - RC2016'!A163="","",'2017 Hourly Load - RC2016'!A163)</f>
        <v>42887</v>
      </c>
      <c r="B182" s="37">
        <f>IF('2017 Hourly Load - RC2016'!B163="",0,$P$19+$Q$19*(WLEF!B162))</f>
        <v>189.33932609015386</v>
      </c>
      <c r="C182" s="37">
        <f>IF('2017 Hourly Load - RC2016'!C163="",0,$P$19+$Q$19*(WLEF!C162))</f>
        <v>173.46928183858449</v>
      </c>
      <c r="D182" s="37">
        <f>IF('2017 Hourly Load - RC2016'!D163="",0,$P$19+$Q$19*(WLEF!D162))</f>
        <v>163.73851924774783</v>
      </c>
      <c r="E182" s="37">
        <f>IF('2017 Hourly Load - RC2016'!E163="",0,$P$19+$Q$19*(WLEF!E162))</f>
        <v>157.2351253439856</v>
      </c>
      <c r="F182" s="37">
        <f>IF('2017 Hourly Load - RC2016'!F163="",0,$P$19+$Q$19*(WLEF!F162))</f>
        <v>153.78844307899675</v>
      </c>
      <c r="G182" s="37">
        <f>IF('2017 Hourly Load - RC2016'!G163="",0,$P$19+$Q$19*(WLEF!G162))</f>
        <v>153.61534975391254</v>
      </c>
      <c r="H182" s="37">
        <f>IF('2017 Hourly Load - RC2016'!H163="",0,$P$19+$Q$19*(WLEF!H162))</f>
        <v>154.94774473254699</v>
      </c>
      <c r="I182" s="37">
        <f>IF('2017 Hourly Load - RC2016'!I163="",0,$P$19+$Q$19*(WLEF!I162))</f>
        <v>161.77894498006069</v>
      </c>
      <c r="J182" s="37">
        <f>IF('2017 Hourly Load - RC2016'!J163="",0,$P$19+$Q$19*(WLEF!J162))</f>
        <v>183.83367760017299</v>
      </c>
      <c r="K182" s="37">
        <f>IF('2017 Hourly Load - RC2016'!K163="",0,$P$19+$Q$19*(WLEF!K162))</f>
        <v>214.10200940998629</v>
      </c>
      <c r="L182" s="37">
        <f>IF('2017 Hourly Load - RC2016'!L163="",0,$P$19+$Q$19*(WLEF!L162))</f>
        <v>244.76529408288332</v>
      </c>
      <c r="M182" s="37">
        <f>IF('2017 Hourly Load - RC2016'!M163="",0,$P$19+$Q$19*(WLEF!M162))</f>
        <v>269.60548499898169</v>
      </c>
      <c r="N182" s="37">
        <f>IF('2017 Hourly Load - RC2016'!N163="",0,$P$19+$Q$19*(WLEF!N162))</f>
        <v>291.22583251944098</v>
      </c>
      <c r="O182" s="37">
        <f>IF('2017 Hourly Load - RC2016'!O163="",0,$P$19+$Q$19*(WLEF!O162))</f>
        <v>306.6350289404424</v>
      </c>
      <c r="P182" s="37">
        <f>IF('2017 Hourly Load - RC2016'!P163="",0,$P$19+$Q$19*(WLEF!P162))</f>
        <v>314.72696319877656</v>
      </c>
      <c r="Q182" s="37">
        <f>IF('2017 Hourly Load - RC2016'!Q163="",0,$P$19+$Q$19*(WLEF!Q162))</f>
        <v>312.70349368631935</v>
      </c>
      <c r="R182" s="37">
        <f>IF('2017 Hourly Load - RC2016'!R163="",0,$P$19+$Q$19*(WLEF!R162))</f>
        <v>302.9973183145749</v>
      </c>
      <c r="S182" s="37">
        <f>IF('2017 Hourly Load - RC2016'!S163="",0,$P$19+$Q$19*(WLEF!S162))</f>
        <v>286.71474862748909</v>
      </c>
      <c r="T182" s="37">
        <f>IF('2017 Hourly Load - RC2016'!T163="",0,$P$19+$Q$19*(WLEF!T162))</f>
        <v>269.30216853947167</v>
      </c>
      <c r="U182" s="37">
        <f>IF('2017 Hourly Load - RC2016'!U163="",0,$P$19+$Q$19*(WLEF!U162))</f>
        <v>257.77727768284382</v>
      </c>
      <c r="V182" s="37">
        <f>IF('2017 Hourly Load - RC2016'!V163="",0,$P$19+$Q$19*(WLEF!V162))</f>
        <v>257.55141724665651</v>
      </c>
      <c r="W182" s="37">
        <f>IF('2017 Hourly Load - RC2016'!W163="",0,$P$19+$Q$19*(WLEF!W162))</f>
        <v>249.7819693287463</v>
      </c>
      <c r="X182" s="37">
        <f>IF('2017 Hourly Load - RC2016'!X163="",0,$P$19+$Q$19*(WLEF!X162))</f>
        <v>229.34383564984347</v>
      </c>
      <c r="Y182" s="37">
        <f>IF('2017 Hourly Load - RC2016'!Y163="",0,$P$19+$Q$19*(WLEF!Y162))</f>
        <v>204.18973620862599</v>
      </c>
      <c r="Z182" s="25">
        <f t="shared" si="2"/>
        <v>5503.1689911012445</v>
      </c>
    </row>
    <row r="183" spans="1:26" x14ac:dyDescent="0.25">
      <c r="A183" s="36">
        <f>IF('2017 Hourly Load - RC2016'!A164="","",'2017 Hourly Load - RC2016'!A164)</f>
        <v>42888</v>
      </c>
      <c r="B183" s="37">
        <f>IF('2017 Hourly Load - RC2016'!B164="",0,$P$19+$Q$19*(WLEF!B163))</f>
        <v>183.4042965287727</v>
      </c>
      <c r="C183" s="37">
        <f>IF('2017 Hourly Load - RC2016'!C164="",0,$P$19+$Q$19*(WLEF!C163))</f>
        <v>170.11152585532136</v>
      </c>
      <c r="D183" s="37">
        <f>IF('2017 Hourly Load - RC2016'!D164="",0,$P$19+$Q$19*(WLEF!D163))</f>
        <v>162.86295667390405</v>
      </c>
      <c r="E183" s="37">
        <f>IF('2017 Hourly Load - RC2016'!E164="",0,$P$19+$Q$19*(WLEF!E163))</f>
        <v>158.94397302667221</v>
      </c>
      <c r="F183" s="37">
        <f>IF('2017 Hourly Load - RC2016'!F164="",0,$P$19+$Q$19*(WLEF!F163))</f>
        <v>159.42289535789524</v>
      </c>
      <c r="G183" s="37">
        <f>IF('2017 Hourly Load - RC2016'!G164="",0,$P$19+$Q$19*(WLEF!G163))</f>
        <v>168.02904309459393</v>
      </c>
      <c r="H183" s="37">
        <f>IF('2017 Hourly Load - RC2016'!H164="",0,$P$19+$Q$19*(WLEF!H163))</f>
        <v>184.40185090475026</v>
      </c>
      <c r="I183" s="37">
        <f>IF('2017 Hourly Load - RC2016'!I164="",0,$P$19+$Q$19*(WLEF!I163))</f>
        <v>196.11574933453733</v>
      </c>
      <c r="J183" s="37">
        <f>IF('2017 Hourly Load - RC2016'!J164="",0,$P$19+$Q$19*(WLEF!J163))</f>
        <v>207.48902154909206</v>
      </c>
      <c r="K183" s="37">
        <f>IF('2017 Hourly Load - RC2016'!K164="",0,$P$19+$Q$19*(WLEF!K163))</f>
        <v>221.26672824949935</v>
      </c>
      <c r="L183" s="37">
        <f>IF('2017 Hourly Load - RC2016'!L164="",0,$P$19+$Q$19*(WLEF!L163))</f>
        <v>235.06589002067165</v>
      </c>
      <c r="M183" s="37">
        <f>IF('2017 Hourly Load - RC2016'!M164="",0,$P$19+$Q$19*(WLEF!M163))</f>
        <v>243.13883962485977</v>
      </c>
      <c r="N183" s="37">
        <f>IF('2017 Hourly Load - RC2016'!N164="",0,$P$19+$Q$19*(WLEF!N163))</f>
        <v>251.21979756283889</v>
      </c>
      <c r="O183" s="37">
        <f>IF('2017 Hourly Load - RC2016'!O164="",0,$P$19+$Q$19*(WLEF!O163))</f>
        <v>256.71699680668308</v>
      </c>
      <c r="P183" s="37">
        <f>IF('2017 Hourly Load - RC2016'!P164="",0,$P$19+$Q$19*(WLEF!P163))</f>
        <v>260.4534020655525</v>
      </c>
      <c r="Q183" s="37">
        <f>IF('2017 Hourly Load - RC2016'!Q164="",0,$P$19+$Q$19*(WLEF!Q163))</f>
        <v>260.27133069006862</v>
      </c>
      <c r="R183" s="37">
        <f>IF('2017 Hourly Load - RC2016'!R164="",0,$P$19+$Q$19*(WLEF!R163))</f>
        <v>259.40776136785502</v>
      </c>
      <c r="S183" s="37">
        <f>IF('2017 Hourly Load - RC2016'!S164="",0,$P$19+$Q$19*(WLEF!S163))</f>
        <v>255.1438041241899</v>
      </c>
      <c r="T183" s="37">
        <f>IF('2017 Hourly Load - RC2016'!T164="",0,$P$19+$Q$19*(WLEF!T163))</f>
        <v>250.8210152271252</v>
      </c>
      <c r="U183" s="37">
        <f>IF('2017 Hourly Load - RC2016'!U164="",0,$P$19+$Q$19*(WLEF!U163))</f>
        <v>246.11599963550441</v>
      </c>
      <c r="V183" s="37">
        <f>IF('2017 Hourly Load - RC2016'!V164="",0,$P$19+$Q$19*(WLEF!V163))</f>
        <v>247.60383982332411</v>
      </c>
      <c r="W183" s="37">
        <f>IF('2017 Hourly Load - RC2016'!W164="",0,$P$19+$Q$19*(WLEF!W163))</f>
        <v>238.47899103582006</v>
      </c>
      <c r="X183" s="37">
        <f>IF('2017 Hourly Load - RC2016'!X164="",0,$P$19+$Q$19*(WLEF!X163))</f>
        <v>216.06773756464645</v>
      </c>
      <c r="Y183" s="37">
        <f>IF('2017 Hourly Load - RC2016'!Y164="",0,$P$19+$Q$19*(WLEF!Y163))</f>
        <v>191.68210911745692</v>
      </c>
      <c r="Z183" s="25">
        <f t="shared" si="2"/>
        <v>5224.2355552416357</v>
      </c>
    </row>
    <row r="184" spans="1:26" x14ac:dyDescent="0.25">
      <c r="A184" s="36">
        <f>IF('2017 Hourly Load - RC2016'!A165="","",'2017 Hourly Load - RC2016'!A165)</f>
        <v>42889</v>
      </c>
      <c r="B184" s="37">
        <f>IF('2017 Hourly Load - RC2016'!B165="",0,$P$19+$Q$19*(WLEF!B164))</f>
        <v>171.44386344997667</v>
      </c>
      <c r="C184" s="37">
        <f>IF('2017 Hourly Load - RC2016'!C165="",0,$P$19+$Q$19*(WLEF!C164))</f>
        <v>158.8692757926228</v>
      </c>
      <c r="D184" s="37">
        <f>IF('2017 Hourly Load - RC2016'!D165="",0,$P$19+$Q$19*(WLEF!D164))</f>
        <v>151.55454724158957</v>
      </c>
      <c r="E184" s="37">
        <f>IF('2017 Hourly Load - RC2016'!E165="",0,$P$19+$Q$19*(WLEF!E164))</f>
        <v>147.33042392234751</v>
      </c>
      <c r="F184" s="37">
        <f>IF('2017 Hourly Load - RC2016'!F165="",0,$P$19+$Q$19*(WLEF!F164))</f>
        <v>147.08283892860734</v>
      </c>
      <c r="G184" s="37">
        <f>IF('2017 Hourly Load - RC2016'!G165="",0,$P$19+$Q$19*(WLEF!G164))</f>
        <v>154.30897823799458</v>
      </c>
      <c r="H184" s="37">
        <f>IF('2017 Hourly Load - RC2016'!H165="",0,$P$19+$Q$19*(WLEF!H164))</f>
        <v>169.93570206976364</v>
      </c>
      <c r="I184" s="37">
        <f>IF('2017 Hourly Load - RC2016'!I165="",0,$P$19+$Q$19*(WLEF!I164))</f>
        <v>180.61007155881629</v>
      </c>
      <c r="J184" s="37">
        <f>IF('2017 Hourly Load - RC2016'!J165="",0,$P$19+$Q$19*(WLEF!J164))</f>
        <v>191.32551490206788</v>
      </c>
      <c r="K184" s="37">
        <f>IF('2017 Hourly Load - RC2016'!K165="",0,$P$19+$Q$19*(WLEF!K164))</f>
        <v>207.35544254145867</v>
      </c>
      <c r="L184" s="37">
        <f>IF('2017 Hourly Load - RC2016'!L165="",0,$P$19+$Q$19*(WLEF!L164))</f>
        <v>224.44175984212416</v>
      </c>
      <c r="M184" s="37">
        <f>IF('2017 Hourly Load - RC2016'!M165="",0,$P$19+$Q$19*(WLEF!M164))</f>
        <v>239.67498356977387</v>
      </c>
      <c r="N184" s="37">
        <f>IF('2017 Hourly Load - RC2016'!N165="",0,$P$19+$Q$19*(WLEF!N164))</f>
        <v>251.17546517028279</v>
      </c>
      <c r="O184" s="37">
        <f>IF('2017 Hourly Load - RC2016'!O165="",0,$P$19+$Q$19*(WLEF!O164))</f>
        <v>259.72567442305927</v>
      </c>
      <c r="P184" s="37">
        <f>IF('2017 Hourly Load - RC2016'!P165="",0,$P$19+$Q$19*(WLEF!P164))</f>
        <v>263.35623892758105</v>
      </c>
      <c r="Q184" s="37">
        <f>IF('2017 Hourly Load - RC2016'!Q165="",0,$P$19+$Q$19*(WLEF!Q164))</f>
        <v>264.55156319241127</v>
      </c>
      <c r="R184" s="37">
        <f>IF('2017 Hourly Load - RC2016'!R165="",0,$P$19+$Q$19*(WLEF!R164))</f>
        <v>260.11209450636585</v>
      </c>
      <c r="S184" s="37">
        <f>IF('2017 Hourly Load - RC2016'!S165="",0,$P$19+$Q$19*(WLEF!S164))</f>
        <v>255.36811010828535</v>
      </c>
      <c r="T184" s="37">
        <f>IF('2017 Hourly Load - RC2016'!T165="",0,$P$19+$Q$19*(WLEF!T164))</f>
        <v>247.38461849560389</v>
      </c>
      <c r="U184" s="37">
        <f>IF('2017 Hourly Load - RC2016'!U165="",0,$P$19+$Q$19*(WLEF!U164))</f>
        <v>240.57496774818787</v>
      </c>
      <c r="V184" s="37">
        <f>IF('2017 Hourly Load - RC2016'!V165="",0,$P$19+$Q$19*(WLEF!V164))</f>
        <v>242.79292028234079</v>
      </c>
      <c r="W184" s="37">
        <f>IF('2017 Hourly Load - RC2016'!W165="",0,$P$19+$Q$19*(WLEF!W164))</f>
        <v>231.25294688214501</v>
      </c>
      <c r="X184" s="37">
        <f>IF('2017 Hourly Load - RC2016'!X165="",0,$P$19+$Q$19*(WLEF!X164))</f>
        <v>209.90561635385575</v>
      </c>
      <c r="Y184" s="37">
        <f>IF('2017 Hourly Load - RC2016'!Y165="",0,$P$19+$Q$19*(WLEF!Y164))</f>
        <v>185.23110896574389</v>
      </c>
      <c r="Z184" s="25">
        <f t="shared" si="2"/>
        <v>5055.3647271130058</v>
      </c>
    </row>
    <row r="185" spans="1:26" x14ac:dyDescent="0.25">
      <c r="A185" s="36">
        <f>IF('2017 Hourly Load - RC2016'!A166="","",'2017 Hourly Load - RC2016'!A166)</f>
        <v>42890</v>
      </c>
      <c r="B185" s="37">
        <f>IF('2017 Hourly Load - RC2016'!B166="",0,$P$19+$Q$19*(WLEF!B165))</f>
        <v>164.94430628263927</v>
      </c>
      <c r="C185" s="37">
        <f>IF('2017 Hourly Load - RC2016'!C166="",0,$P$19+$Q$19*(WLEF!C165))</f>
        <v>152.55256359491781</v>
      </c>
      <c r="D185" s="37">
        <f>IF('2017 Hourly Load - RC2016'!D166="",0,$P$19+$Q$19*(WLEF!D165))</f>
        <v>145.29514856416657</v>
      </c>
      <c r="E185" s="37">
        <f>IF('2017 Hourly Load - RC2016'!E166="",0,$P$19+$Q$19*(WLEF!E165))</f>
        <v>141.66292573528699</v>
      </c>
      <c r="F185" s="37">
        <f>IF('2017 Hourly Load - RC2016'!F166="",0,$P$19+$Q$19*(WLEF!F165))</f>
        <v>141.61031261663413</v>
      </c>
      <c r="G185" s="37">
        <f>IF('2017 Hourly Load - RC2016'!G166="",0,$P$19+$Q$19*(WLEF!G165))</f>
        <v>148.35321853257165</v>
      </c>
      <c r="H185" s="37">
        <f>IF('2017 Hourly Load - RC2016'!H166="",0,$P$19+$Q$19*(WLEF!H165))</f>
        <v>162.87827674356259</v>
      </c>
      <c r="I185" s="37">
        <f>IF('2017 Hourly Load - RC2016'!I166="",0,$P$19+$Q$19*(WLEF!I165))</f>
        <v>165.16166517336723</v>
      </c>
      <c r="J185" s="37">
        <f>IF('2017 Hourly Load - RC2016'!J166="",0,$P$19+$Q$19*(WLEF!J165))</f>
        <v>186.65550135855466</v>
      </c>
      <c r="K185" s="37">
        <f>IF('2017 Hourly Load - RC2016'!K166="",0,$P$19+$Q$19*(WLEF!K165))</f>
        <v>208.13884644488107</v>
      </c>
      <c r="L185" s="37">
        <f>IF('2017 Hourly Load - RC2016'!L166="",0,$P$19+$Q$19*(WLEF!L165))</f>
        <v>227.32374234921946</v>
      </c>
      <c r="M185" s="37">
        <f>IF('2017 Hourly Load - RC2016'!M166="",0,$P$19+$Q$19*(WLEF!M165))</f>
        <v>243.29029628430851</v>
      </c>
      <c r="N185" s="37">
        <f>IF('2017 Hourly Load - RC2016'!N166="",0,$P$19+$Q$19*(WLEF!N165))</f>
        <v>254.65084233033548</v>
      </c>
      <c r="O185" s="37">
        <f>IF('2017 Hourly Load - RC2016'!O166="",0,$P$19+$Q$19*(WLEF!O165))</f>
        <v>268.67298807494564</v>
      </c>
      <c r="P185" s="37">
        <f>IF('2017 Hourly Load - RC2016'!P166="",0,$P$19+$Q$19*(WLEF!P165))</f>
        <v>279.05829702820535</v>
      </c>
      <c r="Q185" s="37">
        <f>IF('2017 Hourly Load - RC2016'!Q166="",0,$P$19+$Q$19*(WLEF!Q165))</f>
        <v>286.20302372523054</v>
      </c>
      <c r="R185" s="37">
        <f>IF('2017 Hourly Load - RC2016'!R166="",0,$P$19+$Q$19*(WLEF!R165))</f>
        <v>291.71913135337519</v>
      </c>
      <c r="S185" s="37">
        <f>IF('2017 Hourly Load - RC2016'!S166="",0,$P$19+$Q$19*(WLEF!S165))</f>
        <v>292.83117838971265</v>
      </c>
      <c r="T185" s="37">
        <f>IF('2017 Hourly Load - RC2016'!T166="",0,$P$19+$Q$19*(WLEF!T165))</f>
        <v>285.69193948967535</v>
      </c>
      <c r="U185" s="37">
        <f>IF('2017 Hourly Load - RC2016'!U166="",0,$P$19+$Q$19*(WLEF!U165))</f>
        <v>269.48879576706776</v>
      </c>
      <c r="V185" s="37">
        <f>IF('2017 Hourly Load - RC2016'!V166="",0,$P$19+$Q$19*(WLEF!V165))</f>
        <v>261.68481576857505</v>
      </c>
      <c r="W185" s="37">
        <f>IF('2017 Hourly Load - RC2016'!W166="",0,$P$19+$Q$19*(WLEF!W165))</f>
        <v>248.85617543457175</v>
      </c>
      <c r="X185" s="37">
        <f>IF('2017 Hourly Load - RC2016'!X166="",0,$P$19+$Q$19*(WLEF!X165))</f>
        <v>224.88952921011565</v>
      </c>
      <c r="Y185" s="37">
        <f>IF('2017 Hourly Load - RC2016'!Y166="",0,$P$19+$Q$19*(WLEF!Y165))</f>
        <v>196.79020357942841</v>
      </c>
      <c r="Z185" s="25">
        <f t="shared" si="2"/>
        <v>5248.4037238313495</v>
      </c>
    </row>
    <row r="186" spans="1:26" x14ac:dyDescent="0.25">
      <c r="A186" s="36">
        <f>IF('2017 Hourly Load - RC2016'!A167="","",'2017 Hourly Load - RC2016'!A167)</f>
        <v>42891</v>
      </c>
      <c r="B186" s="37">
        <f>IF('2017 Hourly Load - RC2016'!B167="",0,$P$19+$Q$19*(WLEF!B166))</f>
        <v>173.95875991644249</v>
      </c>
      <c r="C186" s="37">
        <f>IF('2017 Hourly Load - RC2016'!C167="",0,$P$19+$Q$19*(WLEF!C166))</f>
        <v>159.9634611574935</v>
      </c>
      <c r="D186" s="37">
        <f>IF('2017 Hourly Load - RC2016'!D167="",0,$P$19+$Q$19*(WLEF!D166))</f>
        <v>151.11484286498865</v>
      </c>
      <c r="E186" s="37">
        <f>IF('2017 Hourly Load - RC2016'!E167="",0,$P$19+$Q$19*(WLEF!E166))</f>
        <v>145.90642958549296</v>
      </c>
      <c r="F186" s="37">
        <f>IF('2017 Hourly Load - RC2016'!F167="",0,$P$19+$Q$19*(WLEF!F166))</f>
        <v>144.28288427729549</v>
      </c>
      <c r="G186" s="37">
        <f>IF('2017 Hourly Load - RC2016'!G167="",0,$P$19+$Q$19*(WLEF!G166))</f>
        <v>149.97252759562906</v>
      </c>
      <c r="H186" s="37">
        <f>IF('2017 Hourly Load - RC2016'!H167="",0,$P$19+$Q$19*(WLEF!H166))</f>
        <v>162.7098358790617</v>
      </c>
      <c r="I186" s="37">
        <f>IF('2017 Hourly Load - RC2016'!I167="",0,$P$19+$Q$19*(WLEF!I166))</f>
        <v>177.22210690564845</v>
      </c>
      <c r="J186" s="37">
        <f>IF('2017 Hourly Load - RC2016'!J167="",0,$P$19+$Q$19*(WLEF!J166))</f>
        <v>198.78866893097069</v>
      </c>
      <c r="K186" s="37">
        <f>IF('2017 Hourly Load - RC2016'!K167="",0,$P$19+$Q$19*(WLEF!K166))</f>
        <v>224.76734055914227</v>
      </c>
      <c r="L186" s="37">
        <f>IF('2017 Hourly Load - RC2016'!L167="",0,$P$19+$Q$19*(WLEF!L166))</f>
        <v>253.86803405808843</v>
      </c>
      <c r="M186" s="37">
        <f>IF('2017 Hourly Load - RC2016'!M167="",0,$P$19+$Q$19*(WLEF!M166))</f>
        <v>281.72265333692343</v>
      </c>
      <c r="N186" s="37">
        <f>IF('2017 Hourly Load - RC2016'!N167="",0,$P$19+$Q$19*(WLEF!N166))</f>
        <v>304.29127547015111</v>
      </c>
      <c r="O186" s="37">
        <f>IF('2017 Hourly Load - RC2016'!O167="",0,$P$19+$Q$19*(WLEF!O166))</f>
        <v>325.96079452327672</v>
      </c>
      <c r="P186" s="37">
        <f>IF('2017 Hourly Load - RC2016'!P167="",0,$P$19+$Q$19*(WLEF!P166))</f>
        <v>341.39701734567126</v>
      </c>
      <c r="Q186" s="37">
        <f>IF('2017 Hourly Load - RC2016'!Q167="",0,$P$19+$Q$19*(WLEF!Q166))</f>
        <v>352.71689195173229</v>
      </c>
      <c r="R186" s="37">
        <f>IF('2017 Hourly Load - RC2016'!R167="",0,$P$19+$Q$19*(WLEF!R166))</f>
        <v>357.5048804188429</v>
      </c>
      <c r="S186" s="37">
        <f>IF('2017 Hourly Load - RC2016'!S167="",0,$P$19+$Q$19*(WLEF!S166))</f>
        <v>355.38735711189548</v>
      </c>
      <c r="T186" s="37">
        <f>IF('2017 Hourly Load - RC2016'!T167="",0,$P$19+$Q$19*(WLEF!T166))</f>
        <v>342.08368202965767</v>
      </c>
      <c r="U186" s="37">
        <f>IF('2017 Hourly Load - RC2016'!U167="",0,$P$19+$Q$19*(WLEF!U166))</f>
        <v>315.87230674419726</v>
      </c>
      <c r="V186" s="37">
        <f>IF('2017 Hourly Load - RC2016'!V167="",0,$P$19+$Q$19*(WLEF!V166))</f>
        <v>301.63136460386403</v>
      </c>
      <c r="W186" s="37">
        <f>IF('2017 Hourly Load - RC2016'!W167="",0,$P$19+$Q$19*(WLEF!W166))</f>
        <v>279.92045136318774</v>
      </c>
      <c r="X186" s="37">
        <f>IF('2017 Hourly Load - RC2016'!X167="",0,$P$19+$Q$19*(WLEF!X166))</f>
        <v>247.75738119188662</v>
      </c>
      <c r="Y186" s="37">
        <f>IF('2017 Hourly Load - RC2016'!Y167="",0,$P$19+$Q$19*(WLEF!Y166))</f>
        <v>213.28073571226076</v>
      </c>
      <c r="Z186" s="25">
        <f t="shared" si="2"/>
        <v>5962.0816835338001</v>
      </c>
    </row>
    <row r="187" spans="1:26" x14ac:dyDescent="0.25">
      <c r="A187" s="36">
        <f>IF('2017 Hourly Load - RC2016'!A168="","",'2017 Hourly Load - RC2016'!A168)</f>
        <v>42892</v>
      </c>
      <c r="B187" s="37">
        <f>IF('2017 Hourly Load - RC2016'!B168="",0,$P$19+$Q$19*(WLEF!B167))</f>
        <v>188.3003586407591</v>
      </c>
      <c r="C187" s="37">
        <f>IF('2017 Hourly Load - RC2016'!C168="",0,$P$19+$Q$19*(WLEF!C167))</f>
        <v>170.57590389017281</v>
      </c>
      <c r="D187" s="37">
        <f>IF('2017 Hourly Load - RC2016'!D168="",0,$P$19+$Q$19*(WLEF!D167))</f>
        <v>159.40790651728057</v>
      </c>
      <c r="E187" s="37">
        <f>IF('2017 Hourly Load - RC2016'!E168="",0,$P$19+$Q$19*(WLEF!E167))</f>
        <v>152.7100419402737</v>
      </c>
      <c r="F187" s="37">
        <f>IF('2017 Hourly Load - RC2016'!F168="",0,$P$19+$Q$19*(WLEF!F167))</f>
        <v>149.69194172925475</v>
      </c>
      <c r="G187" s="37">
        <f>IF('2017 Hourly Load - RC2016'!G168="",0,$P$19+$Q$19*(WLEF!G167))</f>
        <v>154.29449350474056</v>
      </c>
      <c r="H187" s="37">
        <f>IF('2017 Hourly Load - RC2016'!H168="",0,$P$19+$Q$19*(WLEF!H167))</f>
        <v>164.64977465658671</v>
      </c>
      <c r="I187" s="37">
        <f>IF('2017 Hourly Load - RC2016'!I168="",0,$P$19+$Q$19*(WLEF!I167))</f>
        <v>179.47977060609188</v>
      </c>
      <c r="J187" s="37">
        <f>IF('2017 Hourly Load - RC2016'!J168="",0,$P$19+$Q$19*(WLEF!J167))</f>
        <v>205.28461090762528</v>
      </c>
      <c r="K187" s="37">
        <f>IF('2017 Hourly Load - RC2016'!K168="",0,$P$19+$Q$19*(WLEF!K167))</f>
        <v>236.6723508834483</v>
      </c>
      <c r="L187" s="37">
        <f>IF('2017 Hourly Load - RC2016'!L168="",0,$P$19+$Q$19*(WLEF!L167))</f>
        <v>272.22884227058734</v>
      </c>
      <c r="M187" s="37">
        <f>IF('2017 Hourly Load - RC2016'!M168="",0,$P$19+$Q$19*(WLEF!M167))</f>
        <v>307.55549702025354</v>
      </c>
      <c r="N187" s="37">
        <f>IF('2017 Hourly Load - RC2016'!N168="",0,$P$19+$Q$19*(WLEF!N167))</f>
        <v>337.73197088075113</v>
      </c>
      <c r="O187" s="37">
        <f>IF('2017 Hourly Load - RC2016'!O168="",0,$P$19+$Q$19*(WLEF!O167))</f>
        <v>361.56493567806689</v>
      </c>
      <c r="P187" s="37">
        <f>IF('2017 Hourly Load - RC2016'!P168="",0,$P$19+$Q$19*(WLEF!P167))</f>
        <v>378.77713309023414</v>
      </c>
      <c r="Q187" s="37">
        <f>IF('2017 Hourly Load - RC2016'!Q168="",0,$P$19+$Q$19*(WLEF!Q167))</f>
        <v>388.54512117677325</v>
      </c>
      <c r="R187" s="37">
        <f>IF('2017 Hourly Load - RC2016'!R168="",0,$P$19+$Q$19*(WLEF!R167))</f>
        <v>391.77627793284722</v>
      </c>
      <c r="S187" s="37">
        <f>IF('2017 Hourly Load - RC2016'!S168="",0,$P$19+$Q$19*(WLEF!S167))</f>
        <v>385.86543462908401</v>
      </c>
      <c r="T187" s="37">
        <f>IF('2017 Hourly Load - RC2016'!T168="",0,$P$19+$Q$19*(WLEF!T167))</f>
        <v>367.12047191088334</v>
      </c>
      <c r="U187" s="37">
        <f>IF('2017 Hourly Load - RC2016'!U168="",0,$P$19+$Q$19*(WLEF!U167))</f>
        <v>338.25005450899664</v>
      </c>
      <c r="V187" s="37">
        <f>IF('2017 Hourly Load - RC2016'!V168="",0,$P$19+$Q$19*(WLEF!V167))</f>
        <v>320.0083144212158</v>
      </c>
      <c r="W187" s="37">
        <f>IF('2017 Hourly Load - RC2016'!W168="",0,$P$19+$Q$19*(WLEF!W167))</f>
        <v>300.21929451258887</v>
      </c>
      <c r="X187" s="37">
        <f>IF('2017 Hourly Load - RC2016'!X168="",0,$P$19+$Q$19*(WLEF!X167))</f>
        <v>268.78942307404077</v>
      </c>
      <c r="Y187" s="37">
        <f>IF('2017 Hourly Load - RC2016'!Y168="",0,$P$19+$Q$19*(WLEF!Y167))</f>
        <v>238.58559085672658</v>
      </c>
      <c r="Z187" s="25">
        <f t="shared" si="2"/>
        <v>6418.0855152392833</v>
      </c>
    </row>
    <row r="188" spans="1:26" x14ac:dyDescent="0.25">
      <c r="A188" s="36">
        <f>IF('2017 Hourly Load - RC2016'!A169="","",'2017 Hourly Load - RC2016'!A169)</f>
        <v>42893</v>
      </c>
      <c r="B188" s="37">
        <f>IF('2017 Hourly Load - RC2016'!B169="",0,$P$19+$Q$19*(WLEF!B168))</f>
        <v>211.35501581309927</v>
      </c>
      <c r="C188" s="37">
        <f>IF('2017 Hourly Load - RC2016'!C169="",0,$P$19+$Q$19*(WLEF!C168))</f>
        <v>191.7713484687394</v>
      </c>
      <c r="D188" s="37">
        <f>IF('2017 Hourly Load - RC2016'!D169="",0,$P$19+$Q$19*(WLEF!D168))</f>
        <v>178.65726133686712</v>
      </c>
      <c r="E188" s="37">
        <f>IF('2017 Hourly Load - RC2016'!E169="",0,$P$19+$Q$19*(WLEF!E168))</f>
        <v>170.78446995726901</v>
      </c>
      <c r="F188" s="37">
        <f>IF('2017 Hourly Load - RC2016'!F169="",0,$P$19+$Q$19*(WLEF!F168))</f>
        <v>165.5349428727028</v>
      </c>
      <c r="G188" s="37">
        <f>IF('2017 Hourly Load - RC2016'!G169="",0,$P$19+$Q$19*(WLEF!G168))</f>
        <v>163.7231178235873</v>
      </c>
      <c r="H188" s="37">
        <f>IF('2017 Hourly Load - RC2016'!H169="",0,$P$19+$Q$19*(WLEF!H168))</f>
        <v>165.23936235467798</v>
      </c>
      <c r="I188" s="37">
        <f>IF('2017 Hourly Load - RC2016'!I169="",0,$P$19+$Q$19*(WLEF!I168))</f>
        <v>175.71521305763179</v>
      </c>
      <c r="J188" s="37">
        <f>IF('2017 Hourly Load - RC2016'!J169="",0,$P$19+$Q$19*(WLEF!J168))</f>
        <v>204.92540681075681</v>
      </c>
      <c r="K188" s="37">
        <f>IF('2017 Hourly Load - RC2016'!K169="",0,$P$19+$Q$19*(WLEF!K168))</f>
        <v>239.99611230694575</v>
      </c>
      <c r="L188" s="37">
        <f>IF('2017 Hourly Load - RC2016'!L169="",0,$P$19+$Q$19*(WLEF!L168))</f>
        <v>279.41729919157785</v>
      </c>
      <c r="M188" s="37">
        <f>IF('2017 Hourly Load - RC2016'!M169="",0,$P$19+$Q$19*(WLEF!M168))</f>
        <v>316.86373047734531</v>
      </c>
      <c r="N188" s="37">
        <f>IF('2017 Hourly Load - RC2016'!N169="",0,$P$19+$Q$19*(WLEF!N168))</f>
        <v>342.79877648019686</v>
      </c>
      <c r="O188" s="37">
        <f>IF('2017 Hourly Load - RC2016'!O169="",0,$P$19+$Q$19*(WLEF!O168))</f>
        <v>361.53644053736059</v>
      </c>
      <c r="P188" s="37">
        <f>IF('2017 Hourly Load - RC2016'!P169="",0,$P$19+$Q$19*(WLEF!P168))</f>
        <v>372.81786933018924</v>
      </c>
      <c r="Q188" s="37">
        <f>IF('2017 Hourly Load - RC2016'!Q169="",0,$P$19+$Q$19*(WLEF!Q168))</f>
        <v>375.87758672725982</v>
      </c>
      <c r="R188" s="37">
        <f>IF('2017 Hourly Load - RC2016'!R169="",0,$P$19+$Q$19*(WLEF!R168))</f>
        <v>365.36773492712496</v>
      </c>
      <c r="S188" s="37">
        <f>IF('2017 Hourly Load - RC2016'!S169="",0,$P$19+$Q$19*(WLEF!S168))</f>
        <v>349.61327363151804</v>
      </c>
      <c r="T188" s="37">
        <f>IF('2017 Hourly Load - RC2016'!T169="",0,$P$19+$Q$19*(WLEF!T168))</f>
        <v>329.19231664823019</v>
      </c>
      <c r="U188" s="37">
        <f>IF('2017 Hourly Load - RC2016'!U169="",0,$P$19+$Q$19*(WLEF!U168))</f>
        <v>308.99107856260775</v>
      </c>
      <c r="V188" s="37">
        <f>IF('2017 Hourly Load - RC2016'!V169="",0,$P$19+$Q$19*(WLEF!V168))</f>
        <v>295.58680573312478</v>
      </c>
      <c r="W188" s="37">
        <f>IF('2017 Hourly Load - RC2016'!W169="",0,$P$19+$Q$19*(WLEF!W168))</f>
        <v>277.95939528135693</v>
      </c>
      <c r="X188" s="37">
        <f>IF('2017 Hourly Load - RC2016'!X169="",0,$P$19+$Q$19*(WLEF!X168))</f>
        <v>251.57466590057828</v>
      </c>
      <c r="Y188" s="37">
        <f>IF('2017 Hourly Load - RC2016'!Y169="",0,$P$19+$Q$19*(WLEF!Y168))</f>
        <v>224.64520420749153</v>
      </c>
      <c r="Z188" s="25">
        <f t="shared" si="2"/>
        <v>6319.9444284382398</v>
      </c>
    </row>
    <row r="189" spans="1:26" x14ac:dyDescent="0.25">
      <c r="A189" s="36">
        <f>IF('2017 Hourly Load - RC2016'!A170="","",'2017 Hourly Load - RC2016'!A170)</f>
        <v>42894</v>
      </c>
      <c r="B189" s="37">
        <f>IF('2017 Hourly Load - RC2016'!B170="",0,$P$19+$Q$19*(WLEF!B169))</f>
        <v>201.26915026395056</v>
      </c>
      <c r="C189" s="37">
        <f>IF('2017 Hourly Load - RC2016'!C170="",0,$P$19+$Q$19*(WLEF!C169))</f>
        <v>183.5415996840112</v>
      </c>
      <c r="D189" s="37">
        <f>IF('2017 Hourly Load - RC2016'!D170="",0,$P$19+$Q$19*(WLEF!D169))</f>
        <v>171.57281033565226</v>
      </c>
      <c r="E189" s="37">
        <f>IF('2017 Hourly Load - RC2016'!E170="",0,$P$19+$Q$19*(WLEF!E169))</f>
        <v>161.71809181256202</v>
      </c>
      <c r="F189" s="37">
        <f>IF('2017 Hourly Load - RC2016'!F170="",0,$P$19+$Q$19*(WLEF!F169))</f>
        <v>158.70506972050299</v>
      </c>
      <c r="G189" s="37">
        <f>IF('2017 Hourly Load - RC2016'!G170="",0,$P$19+$Q$19*(WLEF!G169))</f>
        <v>157.56054916303555</v>
      </c>
      <c r="H189" s="37">
        <f>IF('2017 Hourly Load - RC2016'!H170="",0,$P$19+$Q$19*(WLEF!H169))</f>
        <v>157.76800314314454</v>
      </c>
      <c r="I189" s="37">
        <f>IF('2017 Hourly Load - RC2016'!I170="",0,$P$19+$Q$19*(WLEF!I169))</f>
        <v>164.26303206079007</v>
      </c>
      <c r="J189" s="37">
        <f>IF('2017 Hourly Load - RC2016'!J170="",0,$P$19+$Q$19*(WLEF!J169))</f>
        <v>188.12476366473828</v>
      </c>
      <c r="K189" s="37">
        <f>IF('2017 Hourly Load - RC2016'!K170="",0,$P$19+$Q$19*(WLEF!K169))</f>
        <v>224.2587841241849</v>
      </c>
      <c r="L189" s="37">
        <f>IF('2017 Hourly Load - RC2016'!L170="",0,$P$19+$Q$19*(WLEF!L169))</f>
        <v>262.73713915750858</v>
      </c>
      <c r="M189" s="37">
        <f>IF('2017 Hourly Load - RC2016'!M170="",0,$P$19+$Q$19*(WLEF!M169))</f>
        <v>298.4104701371142</v>
      </c>
      <c r="N189" s="37">
        <f>IF('2017 Hourly Load - RC2016'!N170="",0,$P$19+$Q$19*(WLEF!N169))</f>
        <v>320.69239827890203</v>
      </c>
      <c r="O189" s="37">
        <f>IF('2017 Hourly Load - RC2016'!O170="",0,$P$19+$Q$19*(WLEF!O169))</f>
        <v>325.90755962378711</v>
      </c>
      <c r="P189" s="37">
        <f>IF('2017 Hourly Load - RC2016'!P170="",0,$P$19+$Q$19*(WLEF!P169))</f>
        <v>320.03460717933206</v>
      </c>
      <c r="Q189" s="37">
        <f>IF('2017 Hourly Load - RC2016'!Q170="",0,$P$19+$Q$19*(WLEF!Q169))</f>
        <v>316.39384721239844</v>
      </c>
      <c r="R189" s="37">
        <f>IF('2017 Hourly Load - RC2016'!R170="",0,$P$19+$Q$19*(WLEF!R169))</f>
        <v>309.55630349286685</v>
      </c>
      <c r="S189" s="37">
        <f>IF('2017 Hourly Load - RC2016'!S170="",0,$P$19+$Q$19*(WLEF!S169))</f>
        <v>302.33910809404364</v>
      </c>
      <c r="T189" s="37">
        <f>IF('2017 Hourly Load - RC2016'!T170="",0,$P$19+$Q$19*(WLEF!T169))</f>
        <v>288.74355049172487</v>
      </c>
      <c r="U189" s="37">
        <f>IF('2017 Hourly Load - RC2016'!U170="",0,$P$19+$Q$19*(WLEF!U169))</f>
        <v>272.79336115998979</v>
      </c>
      <c r="V189" s="37">
        <f>IF('2017 Hourly Load - RC2016'!V170="",0,$P$19+$Q$19*(WLEF!V169))</f>
        <v>264.0223775801602</v>
      </c>
      <c r="W189" s="37">
        <f>IF('2017 Hourly Load - RC2016'!W170="",0,$P$19+$Q$19*(WLEF!W169))</f>
        <v>250.75459726641361</v>
      </c>
      <c r="X189" s="37">
        <f>IF('2017 Hourly Load - RC2016'!X170="",0,$P$19+$Q$19*(WLEF!X169))</f>
        <v>224.05561578302081</v>
      </c>
      <c r="Y189" s="37">
        <f>IF('2017 Hourly Load - RC2016'!Y170="",0,$P$19+$Q$19*(WLEF!Y169))</f>
        <v>200.04416066106836</v>
      </c>
      <c r="Z189" s="25">
        <f t="shared" si="2"/>
        <v>5725.2669500909033</v>
      </c>
    </row>
    <row r="190" spans="1:26" x14ac:dyDescent="0.25">
      <c r="A190" s="36">
        <f>IF('2017 Hourly Load - RC2016'!A171="","",'2017 Hourly Load - RC2016'!A171)</f>
        <v>42895</v>
      </c>
      <c r="B190" s="37">
        <f>IF('2017 Hourly Load - RC2016'!B171="",0,$P$19+$Q$19*(WLEF!B170))</f>
        <v>177.33852011335912</v>
      </c>
      <c r="C190" s="37">
        <f>IF('2017 Hourly Load - RC2016'!C171="",0,$P$19+$Q$19*(WLEF!C170))</f>
        <v>162.81700518148222</v>
      </c>
      <c r="D190" s="37">
        <f>IF('2017 Hourly Load - RC2016'!D171="",0,$P$19+$Q$19*(WLEF!D170))</f>
        <v>153.35610201120662</v>
      </c>
      <c r="E190" s="37">
        <f>IF('2017 Hourly Load - RC2016'!E171="",0,$P$19+$Q$19*(WLEF!E170))</f>
        <v>148.70055504146035</v>
      </c>
      <c r="F190" s="37">
        <f>IF('2017 Hourly Load - RC2016'!F171="",0,$P$19+$Q$19*(WLEF!F170))</f>
        <v>148.0621575476849</v>
      </c>
      <c r="G190" s="37">
        <f>IF('2017 Hourly Load - RC2016'!G171="",0,$P$19+$Q$19*(WLEF!G170))</f>
        <v>153.96174560137183</v>
      </c>
      <c r="H190" s="37">
        <f>IF('2017 Hourly Load - RC2016'!H171="",0,$P$19+$Q$19*(WLEF!H170))</f>
        <v>165.48823739837849</v>
      </c>
      <c r="I190" s="37">
        <f>IF('2017 Hourly Load - RC2016'!I171="",0,$P$19+$Q$19*(WLEF!I170))</f>
        <v>179.0093381982565</v>
      </c>
      <c r="J190" s="37">
        <f>IF('2017 Hourly Load - RC2016'!J171="",0,$P$19+$Q$19*(WLEF!J170))</f>
        <v>200.2664153495061</v>
      </c>
      <c r="K190" s="37">
        <f>IF('2017 Hourly Load - RC2016'!K171="",0,$P$19+$Q$19*(WLEF!K170))</f>
        <v>228.72395792734551</v>
      </c>
      <c r="L190" s="37">
        <f>IF('2017 Hourly Load - RC2016'!L171="",0,$P$19+$Q$19*(WLEF!L170))</f>
        <v>262.78296208076205</v>
      </c>
      <c r="M190" s="37">
        <f>IF('2017 Hourly Load - RC2016'!M171="",0,$P$19+$Q$19*(WLEF!M170))</f>
        <v>300.32000557503335</v>
      </c>
      <c r="N190" s="37">
        <f>IF('2017 Hourly Load - RC2016'!N171="",0,$P$19+$Q$19*(WLEF!N170))</f>
        <v>330.88326488771708</v>
      </c>
      <c r="O190" s="37">
        <f>IF('2017 Hourly Load - RC2016'!O171="",0,$P$19+$Q$19*(WLEF!O170))</f>
        <v>357.36345796556111</v>
      </c>
      <c r="P190" s="37">
        <f>IF('2017 Hourly Load - RC2016'!P171="",0,$P$19+$Q$19*(WLEF!P170))</f>
        <v>371.91758660980804</v>
      </c>
      <c r="Q190" s="37">
        <f>IF('2017 Hourly Load - RC2016'!Q171="",0,$P$19+$Q$19*(WLEF!Q170))</f>
        <v>367.52350211380883</v>
      </c>
      <c r="R190" s="37">
        <f>IF('2017 Hourly Load - RC2016'!R171="",0,$P$19+$Q$19*(WLEF!R170))</f>
        <v>359.77257905183257</v>
      </c>
      <c r="S190" s="37">
        <f>IF('2017 Hourly Load - RC2016'!S171="",0,$P$19+$Q$19*(WLEF!S170))</f>
        <v>340.46461049269095</v>
      </c>
      <c r="T190" s="37">
        <f>IF('2017 Hourly Load - RC2016'!T171="",0,$P$19+$Q$19*(WLEF!T170))</f>
        <v>318.43340748314478</v>
      </c>
      <c r="U190" s="37">
        <f>IF('2017 Hourly Load - RC2016'!U171="",0,$P$19+$Q$19*(WLEF!U170))</f>
        <v>299.51496791149327</v>
      </c>
      <c r="V190" s="37">
        <f>IF('2017 Hourly Load - RC2016'!V171="",0,$P$19+$Q$19*(WLEF!V170))</f>
        <v>289.16032306807352</v>
      </c>
      <c r="W190" s="37">
        <f>IF('2017 Hourly Load - RC2016'!W171="",0,$P$19+$Q$19*(WLEF!W170))</f>
        <v>271.80600224642404</v>
      </c>
      <c r="X190" s="37">
        <f>IF('2017 Hourly Load - RC2016'!X171="",0,$P$19+$Q$19*(WLEF!X170))</f>
        <v>241.58513134559644</v>
      </c>
      <c r="Y190" s="37">
        <f>IF('2017 Hourly Load - RC2016'!Y171="",0,$P$19+$Q$19*(WLEF!Y170))</f>
        <v>211.20002386471089</v>
      </c>
      <c r="Z190" s="25">
        <f t="shared" si="2"/>
        <v>6040.4518590667085</v>
      </c>
    </row>
    <row r="191" spans="1:26" x14ac:dyDescent="0.25">
      <c r="A191" s="36">
        <f>IF('2017 Hourly Load - RC2016'!A172="","",'2017 Hourly Load - RC2016'!A172)</f>
        <v>42896</v>
      </c>
      <c r="B191" s="37">
        <f>IF('2017 Hourly Load - RC2016'!B172="",0,$P$19+$Q$19*(WLEF!B171))</f>
        <v>186.34199306853029</v>
      </c>
      <c r="C191" s="37">
        <f>IF('2017 Hourly Load - RC2016'!C172="",0,$P$19+$Q$19*(WLEF!C171))</f>
        <v>170.4316558207052</v>
      </c>
      <c r="D191" s="37">
        <f>IF('2017 Hourly Load - RC2016'!D172="",0,$P$19+$Q$19*(WLEF!D171))</f>
        <v>161.23210326173646</v>
      </c>
      <c r="E191" s="37">
        <f>IF('2017 Hourly Load - RC2016'!E172="",0,$P$19+$Q$19*(WLEF!E171))</f>
        <v>155.6624084400533</v>
      </c>
      <c r="F191" s="37">
        <f>IF('2017 Hourly Load - RC2016'!F172="",0,$P$19+$Q$19*(WLEF!F171))</f>
        <v>154.25104802153226</v>
      </c>
      <c r="G191" s="37">
        <f>IF('2017 Hourly Load - RC2016'!G172="",0,$P$19+$Q$19*(WLEF!G171))</f>
        <v>160.26458903562369</v>
      </c>
      <c r="H191" s="37">
        <f>IF('2017 Hourly Load - RC2016'!H172="",0,$P$19+$Q$19*(WLEF!H171))</f>
        <v>172.33225097995776</v>
      </c>
      <c r="I191" s="37">
        <f>IF('2017 Hourly Load - RC2016'!I172="",0,$P$19+$Q$19*(WLEF!I171))</f>
        <v>188.9513232259556</v>
      </c>
      <c r="J191" s="37">
        <f>IF('2017 Hourly Load - RC2016'!J172="",0,$P$19+$Q$19*(WLEF!J171))</f>
        <v>214.27833003910979</v>
      </c>
      <c r="K191" s="37">
        <f>IF('2017 Hourly Load - RC2016'!K172="",0,$P$19+$Q$19*(WLEF!K171))</f>
        <v>243.63675024212631</v>
      </c>
      <c r="L191" s="37">
        <f>IF('2017 Hourly Load - RC2016'!L172="",0,$P$19+$Q$19*(WLEF!L171))</f>
        <v>273.26443278176953</v>
      </c>
      <c r="M191" s="37">
        <f>IF('2017 Hourly Load - RC2016'!M172="",0,$P$19+$Q$19*(WLEF!M171))</f>
        <v>301.85872937195893</v>
      </c>
      <c r="N191" s="37">
        <f>IF('2017 Hourly Load - RC2016'!N172="",0,$P$19+$Q$19*(WLEF!N171))</f>
        <v>325.0300227505108</v>
      </c>
      <c r="O191" s="37">
        <f>IF('2017 Hourly Load - RC2016'!O172="",0,$P$19+$Q$19*(WLEF!O171))</f>
        <v>338.22277387478459</v>
      </c>
      <c r="P191" s="37">
        <f>IF('2017 Hourly Load - RC2016'!P172="",0,$P$19+$Q$19*(WLEF!P171))</f>
        <v>337.51398730366861</v>
      </c>
      <c r="Q191" s="37">
        <f>IF('2017 Hourly Load - RC2016'!Q172="",0,$P$19+$Q$19*(WLEF!Q171))</f>
        <v>320.24500154358481</v>
      </c>
      <c r="R191" s="37">
        <f>IF('2017 Hourly Load - RC2016'!R172="",0,$P$19+$Q$19*(WLEF!R171))</f>
        <v>305.10509941990756</v>
      </c>
      <c r="S191" s="37">
        <f>IF('2017 Hourly Load - RC2016'!S172="",0,$P$19+$Q$19*(WLEF!S171))</f>
        <v>298.10973159838647</v>
      </c>
      <c r="T191" s="37">
        <f>IF('2017 Hourly Load - RC2016'!T172="",0,$P$19+$Q$19*(WLEF!T171))</f>
        <v>296.28474600581296</v>
      </c>
      <c r="U191" s="37">
        <f>IF('2017 Hourly Load - RC2016'!U172="",0,$P$19+$Q$19*(WLEF!U171))</f>
        <v>283.363713107195</v>
      </c>
      <c r="V191" s="37">
        <f>IF('2017 Hourly Load - RC2016'!V172="",0,$P$19+$Q$19*(WLEF!V171))</f>
        <v>279.1539989777408</v>
      </c>
      <c r="W191" s="37">
        <f>IF('2017 Hourly Load - RC2016'!W172="",0,$P$19+$Q$19*(WLEF!W171))</f>
        <v>260.72668345985409</v>
      </c>
      <c r="X191" s="37">
        <f>IF('2017 Hourly Load - RC2016'!X172="",0,$P$19+$Q$19*(WLEF!X171))</f>
        <v>231.69044597063805</v>
      </c>
      <c r="Y191" s="37">
        <f>IF('2017 Hourly Load - RC2016'!Y172="",0,$P$19+$Q$19*(WLEF!Y171))</f>
        <v>203.30609484218149</v>
      </c>
      <c r="Z191" s="25">
        <f t="shared" si="2"/>
        <v>5861.2579131433249</v>
      </c>
    </row>
    <row r="192" spans="1:26" x14ac:dyDescent="0.25">
      <c r="A192" s="36">
        <f>IF('2017 Hourly Load - RC2016'!A173="","",'2017 Hourly Load - RC2016'!A173)</f>
        <v>42897</v>
      </c>
      <c r="B192" s="37">
        <f>IF('2017 Hourly Load - RC2016'!B173="",0,$P$19+$Q$19*(WLEF!B172))</f>
        <v>181.54280455618402</v>
      </c>
      <c r="C192" s="37">
        <f>IF('2017 Hourly Load - RC2016'!C173="",0,$P$19+$Q$19*(WLEF!C172))</f>
        <v>166.92648620619121</v>
      </c>
      <c r="D192" s="37">
        <f>IF('2017 Hourly Load - RC2016'!D173="",0,$P$19+$Q$19*(WLEF!D172))</f>
        <v>157.24990208179145</v>
      </c>
      <c r="E192" s="37">
        <f>IF('2017 Hourly Load - RC2016'!E173="",0,$P$19+$Q$19*(WLEF!E172))</f>
        <v>152.23813425571004</v>
      </c>
      <c r="F192" s="37">
        <f>IF('2017 Hourly Load - RC2016'!F173="",0,$P$19+$Q$19*(WLEF!F172))</f>
        <v>151.11484286498865</v>
      </c>
      <c r="G192" s="37">
        <f>IF('2017 Hourly Load - RC2016'!G173="",0,$P$19+$Q$19*(WLEF!G172))</f>
        <v>156.29243586305563</v>
      </c>
      <c r="H192" s="37">
        <f>IF('2017 Hourly Load - RC2016'!H173="",0,$P$19+$Q$19*(WLEF!H172))</f>
        <v>168.64641262873988</v>
      </c>
      <c r="I192" s="37">
        <f>IF('2017 Hourly Load - RC2016'!I173="",0,$P$19+$Q$19*(WLEF!I172))</f>
        <v>183.11283603517074</v>
      </c>
      <c r="J192" s="37">
        <f>IF('2017 Hourly Load - RC2016'!J173="",0,$P$19+$Q$19*(WLEF!J172))</f>
        <v>205.58750534065615</v>
      </c>
      <c r="K192" s="37">
        <f>IF('2017 Hourly Load - RC2016'!K173="",0,$P$19+$Q$19*(WLEF!K172))</f>
        <v>237.05405749029507</v>
      </c>
      <c r="L192" s="37">
        <f>IF('2017 Hourly Load - RC2016'!L173="",0,$P$19+$Q$19*(WLEF!L172))</f>
        <v>267.83572821757633</v>
      </c>
      <c r="M192" s="37">
        <f>IF('2017 Hourly Load - RC2016'!M173="",0,$P$19+$Q$19*(WLEF!M172))</f>
        <v>295.36270967269968</v>
      </c>
      <c r="N192" s="37">
        <f>IF('2017 Hourly Load - RC2016'!N173="",0,$P$19+$Q$19*(WLEF!N172))</f>
        <v>313.32515830234348</v>
      </c>
      <c r="O192" s="37">
        <f>IF('2017 Hourly Load - RC2016'!O173="",0,$P$19+$Q$19*(WLEF!O172))</f>
        <v>324.6582123377292</v>
      </c>
      <c r="P192" s="37">
        <f>IF('2017 Hourly Load - RC2016'!P173="",0,$P$19+$Q$19*(WLEF!P172))</f>
        <v>313.32515830234348</v>
      </c>
      <c r="Q192" s="37">
        <f>IF('2017 Hourly Load - RC2016'!Q173="",0,$P$19+$Q$19*(WLEF!Q172))</f>
        <v>293.97097820692545</v>
      </c>
      <c r="R192" s="37">
        <f>IF('2017 Hourly Load - RC2016'!R173="",0,$P$19+$Q$19*(WLEF!R172))</f>
        <v>284.40490908884112</v>
      </c>
      <c r="S192" s="37">
        <f>IF('2017 Hourly Load - RC2016'!S173="",0,$P$19+$Q$19*(WLEF!S172))</f>
        <v>281.45781900962004</v>
      </c>
      <c r="T192" s="37">
        <f>IF('2017 Hourly Load - RC2016'!T173="",0,$P$19+$Q$19*(WLEF!T172))</f>
        <v>277.29200362417095</v>
      </c>
      <c r="U192" s="37">
        <f>IF('2017 Hourly Load - RC2016'!U173="",0,$P$19+$Q$19*(WLEF!U172))</f>
        <v>264.9201455747741</v>
      </c>
      <c r="V192" s="37">
        <f>IF('2017 Hourly Load - RC2016'!V173="",0,$P$19+$Q$19*(WLEF!V172))</f>
        <v>259.11281134722071</v>
      </c>
      <c r="W192" s="37">
        <f>IF('2017 Hourly Load - RC2016'!W173="",0,$P$19+$Q$19*(WLEF!W172))</f>
        <v>247.29697064176685</v>
      </c>
      <c r="X192" s="37">
        <f>IF('2017 Hourly Load - RC2016'!X173="",0,$P$19+$Q$19*(WLEF!X172))</f>
        <v>222.53648389348848</v>
      </c>
      <c r="Y192" s="37">
        <f>IF('2017 Hourly Load - RC2016'!Y173="",0,$P$19+$Q$19*(WLEF!Y172))</f>
        <v>196.79020357942841</v>
      </c>
      <c r="Z192" s="25">
        <f t="shared" si="2"/>
        <v>5602.0547091217113</v>
      </c>
    </row>
    <row r="193" spans="1:26" x14ac:dyDescent="0.25">
      <c r="A193" s="36">
        <f>IF('2017 Hourly Load - RC2016'!A174="","",'2017 Hourly Load - RC2016'!A174)</f>
        <v>42898</v>
      </c>
      <c r="B193" s="37">
        <f>IF('2017 Hourly Load - RC2016'!B174="",0,$P$19+$Q$19*(WLEF!B173))</f>
        <v>175.66574007748039</v>
      </c>
      <c r="C193" s="37">
        <f>IF('2017 Hourly Load - RC2016'!C174="",0,$P$19+$Q$19*(WLEF!C173))</f>
        <v>161.45972516816801</v>
      </c>
      <c r="D193" s="37">
        <f>IF('2017 Hourly Load - RC2016'!D174="",0,$P$19+$Q$19*(WLEF!D173))</f>
        <v>152.93941514763679</v>
      </c>
      <c r="E193" s="37">
        <f>IF('2017 Hourly Load - RC2016'!E174="",0,$P$19+$Q$19*(WLEF!E173))</f>
        <v>147.88229799772427</v>
      </c>
      <c r="F193" s="37">
        <f>IF('2017 Hourly Load - RC2016'!F174="",0,$P$19+$Q$19*(WLEF!F173))</f>
        <v>146.76716530134661</v>
      </c>
      <c r="G193" s="37">
        <f>IF('2017 Hourly Load - RC2016'!G174="",0,$P$19+$Q$19*(WLEF!G173))</f>
        <v>151.56875449788143</v>
      </c>
      <c r="H193" s="37">
        <f>IF('2017 Hourly Load - RC2016'!H174="",0,$P$19+$Q$19*(WLEF!H173))</f>
        <v>163.26175063168947</v>
      </c>
      <c r="I193" s="37">
        <f>IF('2017 Hourly Load - RC2016'!I174="",0,$P$19+$Q$19*(WLEF!I173))</f>
        <v>174.10585829899816</v>
      </c>
      <c r="J193" s="37">
        <f>IF('2017 Hourly Load - RC2016'!J174="",0,$P$19+$Q$19*(WLEF!J173))</f>
        <v>186.30718786926241</v>
      </c>
      <c r="K193" s="37">
        <f>IF('2017 Hourly Load - RC2016'!K174="",0,$P$19+$Q$19*(WLEF!K173))</f>
        <v>203.41872143365154</v>
      </c>
      <c r="L193" s="37">
        <f>IF('2017 Hourly Load - RC2016'!L174="",0,$P$19+$Q$19*(WLEF!L173))</f>
        <v>226.68763803546926</v>
      </c>
      <c r="M193" s="37">
        <f>IF('2017 Hourly Load - RC2016'!M174="",0,$P$19+$Q$19*(WLEF!M173))</f>
        <v>253.77868357074516</v>
      </c>
      <c r="N193" s="37">
        <f>IF('2017 Hourly Load - RC2016'!N174="",0,$P$19+$Q$19*(WLEF!N173))</f>
        <v>284.86582810459845</v>
      </c>
      <c r="O193" s="37">
        <f>IF('2017 Hourly Load - RC2016'!O174="",0,$P$19+$Q$19*(WLEF!O173))</f>
        <v>314.31117196110819</v>
      </c>
      <c r="P193" s="37">
        <f>IF('2017 Hourly Load - RC2016'!P174="",0,$P$19+$Q$19*(WLEF!P173))</f>
        <v>334.71575344535</v>
      </c>
      <c r="Q193" s="37">
        <f>IF('2017 Hourly Load - RC2016'!Q174="",0,$P$19+$Q$19*(WLEF!Q173))</f>
        <v>339.28779510344611</v>
      </c>
      <c r="R193" s="37">
        <f>IF('2017 Hourly Load - RC2016'!R174="",0,$P$19+$Q$19*(WLEF!R173))</f>
        <v>326.46681589384127</v>
      </c>
      <c r="S193" s="37">
        <f>IF('2017 Hourly Load - RC2016'!S174="",0,$P$19+$Q$19*(WLEF!S173))</f>
        <v>306.76275914048523</v>
      </c>
      <c r="T193" s="37">
        <f>IF('2017 Hourly Load - RC2016'!T174="",0,$P$19+$Q$19*(WLEF!T173))</f>
        <v>292.21301129089517</v>
      </c>
      <c r="U193" s="37">
        <f>IF('2017 Hourly Load - RC2016'!U174="",0,$P$19+$Q$19*(WLEF!U173))</f>
        <v>277.64939322509304</v>
      </c>
      <c r="V193" s="37">
        <f>IF('2017 Hourly Load - RC2016'!V174="",0,$P$19+$Q$19*(WLEF!V173))</f>
        <v>270.07260511637838</v>
      </c>
      <c r="W193" s="37">
        <f>IF('2017 Hourly Load - RC2016'!W174="",0,$P$19+$Q$19*(WLEF!W173))</f>
        <v>254.20330540377819</v>
      </c>
      <c r="X193" s="37">
        <f>IF('2017 Hourly Load - RC2016'!X174="",0,$P$19+$Q$19*(WLEF!X173))</f>
        <v>224.93027038251182</v>
      </c>
      <c r="Y193" s="37">
        <f>IF('2017 Hourly Load - RC2016'!Y174="",0,$P$19+$Q$19*(WLEF!Y173))</f>
        <v>197.75977854413213</v>
      </c>
      <c r="Z193" s="25">
        <f t="shared" si="2"/>
        <v>5567.0814256416716</v>
      </c>
    </row>
    <row r="194" spans="1:26" x14ac:dyDescent="0.25">
      <c r="A194" s="36">
        <f>IF('2017 Hourly Load - RC2016'!A175="","",'2017 Hourly Load - RC2016'!A175)</f>
        <v>42899</v>
      </c>
      <c r="B194" s="37">
        <f>IF('2017 Hourly Load - RC2016'!B175="",0,$P$19+$Q$19*(WLEF!B174))</f>
        <v>175.8637104470701</v>
      </c>
      <c r="C194" s="37">
        <f>IF('2017 Hourly Load - RC2016'!C175="",0,$P$19+$Q$19*(WLEF!C174))</f>
        <v>161.53567177492673</v>
      </c>
      <c r="D194" s="37">
        <f>IF('2017 Hourly Load - RC2016'!D175="",0,$P$19+$Q$19*(WLEF!D174))</f>
        <v>152.76735037589933</v>
      </c>
      <c r="E194" s="37">
        <f>IF('2017 Hourly Load - RC2016'!E175="",0,$P$19+$Q$19*(WLEF!E174))</f>
        <v>147.33042392234751</v>
      </c>
      <c r="F194" s="37">
        <f>IF('2017 Hourly Load - RC2016'!F175="",0,$P$19+$Q$19*(WLEF!F174))</f>
        <v>146.32924563913338</v>
      </c>
      <c r="G194" s="37">
        <f>IF('2017 Hourly Load - RC2016'!G175="",0,$P$19+$Q$19*(WLEF!G174))</f>
        <v>151.04405355255332</v>
      </c>
      <c r="H194" s="37">
        <f>IF('2017 Hourly Load - RC2016'!H175="",0,$P$19+$Q$19*(WLEF!H174))</f>
        <v>161.21694009004608</v>
      </c>
      <c r="I194" s="37">
        <f>IF('2017 Hourly Load - RC2016'!I175="",0,$P$19+$Q$19*(WLEF!I174))</f>
        <v>175.94625984332183</v>
      </c>
      <c r="J194" s="37">
        <f>IF('2017 Hourly Load - RC2016'!J175="",0,$P$19+$Q$19*(WLEF!J174))</f>
        <v>199.36019229771978</v>
      </c>
      <c r="K194" s="37">
        <f>IF('2017 Hourly Load - RC2016'!K175="",0,$P$19+$Q$19*(WLEF!K174))</f>
        <v>226.13474920795591</v>
      </c>
      <c r="L194" s="37">
        <f>IF('2017 Hourly Load - RC2016'!L175="",0,$P$19+$Q$19*(WLEF!L174))</f>
        <v>254.22566844889593</v>
      </c>
      <c r="M194" s="37">
        <f>IF('2017 Hourly Load - RC2016'!M175="",0,$P$19+$Q$19*(WLEF!M174))</f>
        <v>283.26699422638455</v>
      </c>
      <c r="N194" s="37">
        <f>IF('2017 Hourly Load - RC2016'!N175="",0,$P$19+$Q$19*(WLEF!N174))</f>
        <v>307.06945980200265</v>
      </c>
      <c r="O194" s="37">
        <f>IF('2017 Hourly Load - RC2016'!O175="",0,$P$19+$Q$19*(WLEF!O174))</f>
        <v>319.56155980536084</v>
      </c>
      <c r="P194" s="37">
        <f>IF('2017 Hourly Load - RC2016'!P175="",0,$P$19+$Q$19*(WLEF!P174))</f>
        <v>319.27270701409992</v>
      </c>
      <c r="Q194" s="37">
        <f>IF('2017 Hourly Load - RC2016'!Q175="",0,$P$19+$Q$19*(WLEF!Q174))</f>
        <v>305.63997984729878</v>
      </c>
      <c r="R194" s="37">
        <f>IF('2017 Hourly Load - RC2016'!R175="",0,$P$19+$Q$19*(WLEF!R174))</f>
        <v>292.01538958345691</v>
      </c>
      <c r="S194" s="37">
        <f>IF('2017 Hourly Load - RC2016'!S175="",0,$P$19+$Q$19*(WLEF!S174))</f>
        <v>277.8878345539116</v>
      </c>
      <c r="T194" s="37">
        <f>IF('2017 Hourly Load - RC2016'!T175="",0,$P$19+$Q$19*(WLEF!T174))</f>
        <v>265.63533227550761</v>
      </c>
      <c r="U194" s="37">
        <f>IF('2017 Hourly Load - RC2016'!U175="",0,$P$19+$Q$19*(WLEF!U174))</f>
        <v>248.39423948753932</v>
      </c>
      <c r="V194" s="37">
        <f>IF('2017 Hourly Load - RC2016'!V175="",0,$P$19+$Q$19*(WLEF!V174))</f>
        <v>238.3085068658358</v>
      </c>
      <c r="W194" s="37">
        <f>IF('2017 Hourly Load - RC2016'!W175="",0,$P$19+$Q$19*(WLEF!W174))</f>
        <v>228.43512910660746</v>
      </c>
      <c r="X194" s="37">
        <f>IF('2017 Hourly Load - RC2016'!X175="",0,$P$19+$Q$19*(WLEF!X174))</f>
        <v>210.34923010482976</v>
      </c>
      <c r="Y194" s="37">
        <f>IF('2017 Hourly Load - RC2016'!Y175="",0,$P$19+$Q$19*(WLEF!Y174))</f>
        <v>189.16287398634407</v>
      </c>
      <c r="Z194" s="25">
        <f t="shared" si="2"/>
        <v>5436.75350225905</v>
      </c>
    </row>
    <row r="195" spans="1:26" x14ac:dyDescent="0.25">
      <c r="A195" s="36">
        <f>IF('2017 Hourly Load - RC2016'!A176="","",'2017 Hourly Load - RC2016'!A176)</f>
        <v>42900</v>
      </c>
      <c r="B195" s="37">
        <f>IF('2017 Hourly Load - RC2016'!B176="",0,$P$19+$Q$19*(WLEF!B175))</f>
        <v>170.92900567301152</v>
      </c>
      <c r="C195" s="37">
        <f>IF('2017 Hourly Load - RC2016'!C176="",0,$P$19+$Q$19*(WLEF!C175))</f>
        <v>157.97574186401056</v>
      </c>
      <c r="D195" s="37">
        <f>IF('2017 Hourly Load - RC2016'!D176="",0,$P$19+$Q$19*(WLEF!D175))</f>
        <v>149.4399112930837</v>
      </c>
      <c r="E195" s="37">
        <f>IF('2017 Hourly Load - RC2016'!E176="",0,$P$19+$Q$19*(WLEF!E175))</f>
        <v>144.55202240303072</v>
      </c>
      <c r="F195" s="37">
        <f>IF('2017 Hourly Load - RC2016'!F176="",0,$P$19+$Q$19*(WLEF!F175))</f>
        <v>142.42842801637121</v>
      </c>
      <c r="G195" s="37">
        <f>IF('2017 Hourly Load - RC2016'!G176="",0,$P$19+$Q$19*(WLEF!G175))</f>
        <v>143.2787917595989</v>
      </c>
      <c r="H195" s="37">
        <f>IF('2017 Hourly Load - RC2016'!H176="",0,$P$19+$Q$19*(WLEF!H175))</f>
        <v>146.26095507211676</v>
      </c>
      <c r="I195" s="37">
        <f>IF('2017 Hourly Load - RC2016'!I176="",0,$P$19+$Q$19*(WLEF!I175))</f>
        <v>155.09331118077472</v>
      </c>
      <c r="J195" s="37">
        <f>IF('2017 Hourly Load - RC2016'!J176="",0,$P$19+$Q$19*(WLEF!J175))</f>
        <v>176.85670025438168</v>
      </c>
      <c r="K195" s="37">
        <f>IF('2017 Hourly Load - RC2016'!K176="",0,$P$19+$Q$19*(WLEF!K175))</f>
        <v>206.13744942574874</v>
      </c>
      <c r="L195" s="37">
        <f>IF('2017 Hourly Load - RC2016'!L176="",0,$P$19+$Q$19*(WLEF!L175))</f>
        <v>237.13894510209991</v>
      </c>
      <c r="M195" s="37">
        <f>IF('2017 Hourly Load - RC2016'!M176="",0,$P$19+$Q$19*(WLEF!M175))</f>
        <v>267.25540548978017</v>
      </c>
      <c r="N195" s="37">
        <f>IF('2017 Hourly Load - RC2016'!N176="",0,$P$19+$Q$19*(WLEF!N175))</f>
        <v>291.79317629864971</v>
      </c>
      <c r="O195" s="37">
        <f>IF('2017 Hourly Load - RC2016'!O176="",0,$P$19+$Q$19*(WLEF!O175))</f>
        <v>312.70349368631935</v>
      </c>
      <c r="P195" s="37">
        <f>IF('2017 Hourly Load - RC2016'!P176="",0,$P$19+$Q$19*(WLEF!P175))</f>
        <v>322.59190967996722</v>
      </c>
      <c r="Q195" s="37">
        <f>IF('2017 Hourly Load - RC2016'!Q176="",0,$P$19+$Q$19*(WLEF!Q175))</f>
        <v>321.82592290376829</v>
      </c>
      <c r="R195" s="37">
        <f>IF('2017 Hourly Load - RC2016'!R176="",0,$P$19+$Q$19*(WLEF!R175))</f>
        <v>309.1708465887537</v>
      </c>
      <c r="S195" s="37">
        <f>IF('2017 Hourly Load - RC2016'!S176="",0,$P$19+$Q$19*(WLEF!S175))</f>
        <v>296.75899699058618</v>
      </c>
      <c r="T195" s="37">
        <f>IF('2017 Hourly Load - RC2016'!T176="",0,$P$19+$Q$19*(WLEF!T175))</f>
        <v>277.91168667696769</v>
      </c>
      <c r="U195" s="37">
        <f>IF('2017 Hourly Load - RC2016'!U176="",0,$P$19+$Q$19*(WLEF!U175))</f>
        <v>258.2294343829077</v>
      </c>
      <c r="V195" s="37">
        <f>IF('2017 Hourly Load - RC2016'!V176="",0,$P$19+$Q$19*(WLEF!V175))</f>
        <v>250.95389037304034</v>
      </c>
      <c r="W195" s="37">
        <f>IF('2017 Hourly Load - RC2016'!W176="",0,$P$19+$Q$19*(WLEF!W175))</f>
        <v>238.82023830550969</v>
      </c>
      <c r="X195" s="37">
        <f>IF('2017 Hourly Load - RC2016'!X176="",0,$P$19+$Q$19*(WLEF!X175))</f>
        <v>219.18323945318912</v>
      </c>
      <c r="Y195" s="37">
        <f>IF('2017 Hourly Load - RC2016'!Y176="",0,$P$19+$Q$19*(WLEF!Y175))</f>
        <v>198.0532823432174</v>
      </c>
      <c r="Z195" s="25">
        <f t="shared" si="2"/>
        <v>5395.3427852168843</v>
      </c>
    </row>
    <row r="196" spans="1:26" x14ac:dyDescent="0.25">
      <c r="A196" s="36">
        <f>IF('2017 Hourly Load - RC2016'!A177="","",'2017 Hourly Load - RC2016'!A177)</f>
        <v>42901</v>
      </c>
      <c r="B196" s="37">
        <f>IF('2017 Hourly Load - RC2016'!B177="",0,$P$19+$Q$19*(WLEF!B176))</f>
        <v>179.36205572634913</v>
      </c>
      <c r="C196" s="37">
        <f>IF('2017 Hourly Load - RC2016'!C177="",0,$P$19+$Q$19*(WLEF!C176))</f>
        <v>166.53444104017467</v>
      </c>
      <c r="D196" s="37">
        <f>IF('2017 Hourly Load - RC2016'!D177="",0,$P$19+$Q$19*(WLEF!D176))</f>
        <v>156.91040466027437</v>
      </c>
      <c r="E196" s="37">
        <f>IF('2017 Hourly Load - RC2016'!E177="",0,$P$19+$Q$19*(WLEF!E176))</f>
        <v>151.35579819319497</v>
      </c>
      <c r="F196" s="37">
        <f>IF('2017 Hourly Load - RC2016'!F177="",0,$P$19+$Q$19*(WLEF!F176))</f>
        <v>149.79008068195287</v>
      </c>
      <c r="G196" s="37">
        <f>IF('2017 Hourly Load - RC2016'!G177="",0,$P$19+$Q$19*(WLEF!G176))</f>
        <v>151.18566849639802</v>
      </c>
      <c r="H196" s="37">
        <f>IF('2017 Hourly Load - RC2016'!H177="",0,$P$19+$Q$19*(WLEF!H176))</f>
        <v>153.73072205982527</v>
      </c>
      <c r="I196" s="37">
        <f>IF('2017 Hourly Load - RC2016'!I177="",0,$P$19+$Q$19*(WLEF!I176))</f>
        <v>162.38875508293569</v>
      </c>
      <c r="J196" s="37">
        <f>IF('2017 Hourly Load - RC2016'!J177="",0,$P$19+$Q$19*(WLEF!J176))</f>
        <v>186.72523378884341</v>
      </c>
      <c r="K196" s="37">
        <f>IF('2017 Hourly Load - RC2016'!K177="",0,$P$19+$Q$19*(WLEF!K176))</f>
        <v>219.42284008366119</v>
      </c>
      <c r="L196" s="37">
        <f>IF('2017 Hourly Load - RC2016'!L177="",0,$P$19+$Q$19*(WLEF!L176))</f>
        <v>251.70783740932217</v>
      </c>
      <c r="M196" s="37">
        <f>IF('2017 Hourly Load - RC2016'!M177="",0,$P$19+$Q$19*(WLEF!M176))</f>
        <v>283.33953120785395</v>
      </c>
      <c r="N196" s="37">
        <f>IF('2017 Hourly Load - RC2016'!N177="",0,$P$19+$Q$19*(WLEF!N176))</f>
        <v>310.53425724489745</v>
      </c>
      <c r="O196" s="37">
        <f>IF('2017 Hourly Load - RC2016'!O177="",0,$P$19+$Q$19*(WLEF!O176))</f>
        <v>328.57642311719201</v>
      </c>
      <c r="P196" s="37">
        <f>IF('2017 Hourly Load - RC2016'!P177="",0,$P$19+$Q$19*(WLEF!P176))</f>
        <v>339.23312487809972</v>
      </c>
      <c r="Q196" s="37">
        <f>IF('2017 Hourly Load - RC2016'!Q177="",0,$P$19+$Q$19*(WLEF!Q176))</f>
        <v>335.20365382697275</v>
      </c>
      <c r="R196" s="37">
        <f>IF('2017 Hourly Load - RC2016'!R177="",0,$P$19+$Q$19*(WLEF!R176))</f>
        <v>321.21928490009202</v>
      </c>
      <c r="S196" s="37">
        <f>IF('2017 Hourly Load - RC2016'!S177="",0,$P$19+$Q$19*(WLEF!S176))</f>
        <v>304.1388490940937</v>
      </c>
      <c r="T196" s="37">
        <f>IF('2017 Hourly Load - RC2016'!T177="",0,$P$19+$Q$19*(WLEF!T176))</f>
        <v>286.56847613840472</v>
      </c>
      <c r="U196" s="37">
        <f>IF('2017 Hourly Load - RC2016'!U177="",0,$P$19+$Q$19*(WLEF!U176))</f>
        <v>268.90589439210999</v>
      </c>
      <c r="V196" s="37">
        <f>IF('2017 Hourly Load - RC2016'!V177="",0,$P$19+$Q$19*(WLEF!V176))</f>
        <v>265.47371647262116</v>
      </c>
      <c r="W196" s="37">
        <f>IF('2017 Hourly Load - RC2016'!W177="",0,$P$19+$Q$19*(WLEF!W176))</f>
        <v>257.41597071737448</v>
      </c>
      <c r="X196" s="37">
        <f>IF('2017 Hourly Load - RC2016'!X177="",0,$P$19+$Q$19*(WLEF!X176))</f>
        <v>234.49719372286722</v>
      </c>
      <c r="Y196" s="37">
        <f>IF('2017 Hourly Load - RC2016'!Y177="",0,$P$19+$Q$19*(WLEF!Y176))</f>
        <v>210.60030825749971</v>
      </c>
      <c r="Z196" s="25">
        <f t="shared" si="2"/>
        <v>5674.8205211930117</v>
      </c>
    </row>
    <row r="197" spans="1:26" x14ac:dyDescent="0.25">
      <c r="A197" s="36">
        <f>IF('2017 Hourly Load - RC2016'!A178="","",'2017 Hourly Load - RC2016'!A178)</f>
        <v>42902</v>
      </c>
      <c r="B197" s="37">
        <f>IF('2017 Hourly Load - RC2016'!B178="",0,$P$19+$Q$19*(WLEF!B177))</f>
        <v>187.23148905360119</v>
      </c>
      <c r="C197" s="37">
        <f>IF('2017 Hourly Load - RC2016'!C178="",0,$P$19+$Q$19*(WLEF!C177))</f>
        <v>172.94861302576194</v>
      </c>
      <c r="D197" s="37">
        <f>IF('2017 Hourly Load - RC2016'!D178="",0,$P$19+$Q$19*(WLEF!D177))</f>
        <v>164.32484986024105</v>
      </c>
      <c r="E197" s="37">
        <f>IF('2017 Hourly Load - RC2016'!E178="",0,$P$19+$Q$19*(WLEF!E177))</f>
        <v>159.1233945698051</v>
      </c>
      <c r="F197" s="37">
        <f>IF('2017 Hourly Load - RC2016'!F178="",0,$P$19+$Q$19*(WLEF!F177))</f>
        <v>157.38295809619771</v>
      </c>
      <c r="G197" s="37">
        <f>IF('2017 Hourly Load - RC2016'!G178="",0,$P$19+$Q$19*(WLEF!G177))</f>
        <v>162.95489888323976</v>
      </c>
      <c r="H197" s="37">
        <f>IF('2017 Hourly Load - RC2016'!H178="",0,$P$19+$Q$19*(WLEF!H177))</f>
        <v>174.31854148499926</v>
      </c>
      <c r="I197" s="37">
        <f>IF('2017 Hourly Load - RC2016'!I178="",0,$P$19+$Q$19*(WLEF!I177))</f>
        <v>186.79498946327556</v>
      </c>
      <c r="J197" s="37">
        <f>IF('2017 Hourly Load - RC2016'!J178="",0,$P$19+$Q$19*(WLEF!J177))</f>
        <v>203.94500370711236</v>
      </c>
      <c r="K197" s="37">
        <f>IF('2017 Hourly Load - RC2016'!K178="",0,$P$19+$Q$19*(WLEF!K177))</f>
        <v>226.85166033358007</v>
      </c>
      <c r="L197" s="37">
        <f>IF('2017 Hourly Load - RC2016'!L178="",0,$P$19+$Q$19*(WLEF!L177))</f>
        <v>259.15817229312353</v>
      </c>
      <c r="M197" s="37">
        <f>IF('2017 Hourly Load - RC2016'!M178="",0,$P$19+$Q$19*(WLEF!M177))</f>
        <v>292.6085336354929</v>
      </c>
      <c r="N197" s="37">
        <f>IF('2017 Hourly Load - RC2016'!N178="",0,$P$19+$Q$19*(WLEF!N177))</f>
        <v>316.86373047734531</v>
      </c>
      <c r="O197" s="37">
        <f>IF('2017 Hourly Load - RC2016'!O178="",0,$P$19+$Q$19*(WLEF!O177))</f>
        <v>339.15113043577236</v>
      </c>
      <c r="P197" s="37">
        <f>IF('2017 Hourly Load - RC2016'!P178="",0,$P$19+$Q$19*(WLEF!P177))</f>
        <v>355.07747418186659</v>
      </c>
      <c r="Q197" s="37">
        <f>IF('2017 Hourly Load - RC2016'!Q178="",0,$P$19+$Q$19*(WLEF!Q177))</f>
        <v>364.65096181360235</v>
      </c>
      <c r="R197" s="37">
        <f>IF('2017 Hourly Load - RC2016'!R178="",0,$P$19+$Q$19*(WLEF!R177))</f>
        <v>370.43951404688517</v>
      </c>
      <c r="S197" s="37">
        <f>IF('2017 Hourly Load - RC2016'!S178="",0,$P$19+$Q$19*(WLEF!S177))</f>
        <v>366.3440034787568</v>
      </c>
      <c r="T197" s="37">
        <f>IF('2017 Hourly Load - RC2016'!T178="",0,$P$19+$Q$19*(WLEF!T177))</f>
        <v>346.05654778049768</v>
      </c>
      <c r="U197" s="37">
        <f>IF('2017 Hourly Load - RC2016'!U178="",0,$P$19+$Q$19*(WLEF!U177))</f>
        <v>312.7293796719257</v>
      </c>
      <c r="V197" s="37">
        <f>IF('2017 Hourly Load - RC2016'!V178="",0,$P$19+$Q$19*(WLEF!V177))</f>
        <v>297.65901603521519</v>
      </c>
      <c r="W197" s="37">
        <f>IF('2017 Hourly Load - RC2016'!W178="",0,$P$19+$Q$19*(WLEF!W177))</f>
        <v>279.20185866906229</v>
      </c>
      <c r="X197" s="37">
        <f>IF('2017 Hourly Load - RC2016'!X178="",0,$P$19+$Q$19*(WLEF!X177))</f>
        <v>247.88904473682555</v>
      </c>
      <c r="Y197" s="37">
        <f>IF('2017 Hourly Load - RC2016'!Y178="",0,$P$19+$Q$19*(WLEF!Y177))</f>
        <v>217.13527133993671</v>
      </c>
      <c r="Z197" s="25">
        <f t="shared" si="2"/>
        <v>6160.8410370741231</v>
      </c>
    </row>
    <row r="198" spans="1:26" x14ac:dyDescent="0.25">
      <c r="A198" s="36">
        <f>IF('2017 Hourly Load - RC2016'!A179="","",'2017 Hourly Load - RC2016'!A179)</f>
        <v>42903</v>
      </c>
      <c r="B198" s="37">
        <f>IF('2017 Hourly Load - RC2016'!B179="",0,$P$19+$Q$19*(WLEF!B178))</f>
        <v>191.55723504153787</v>
      </c>
      <c r="C198" s="37">
        <f>IF('2017 Hourly Load - RC2016'!C179="",0,$P$19+$Q$19*(WLEF!C178))</f>
        <v>175.56683334166962</v>
      </c>
      <c r="D198" s="37">
        <f>IF('2017 Hourly Load - RC2016'!D179="",0,$P$19+$Q$19*(WLEF!D178))</f>
        <v>164.37122846379839</v>
      </c>
      <c r="E198" s="37">
        <f>IF('2017 Hourly Load - RC2016'!E179="",0,$P$19+$Q$19*(WLEF!E178))</f>
        <v>158.12430099570483</v>
      </c>
      <c r="F198" s="37">
        <f>IF('2017 Hourly Load - RC2016'!F179="",0,$P$19+$Q$19*(WLEF!F178))</f>
        <v>155.96976066396621</v>
      </c>
      <c r="G198" s="37">
        <f>IF('2017 Hourly Load - RC2016'!G179="",0,$P$19+$Q$19*(WLEF!G178))</f>
        <v>160.70225664415665</v>
      </c>
      <c r="H198" s="37">
        <f>IF('2017 Hourly Load - RC2016'!H179="",0,$P$19+$Q$19*(WLEF!H178))</f>
        <v>172.28368016312322</v>
      </c>
      <c r="I198" s="37">
        <f>IF('2017 Hourly Load - RC2016'!I179="",0,$P$19+$Q$19*(WLEF!I178))</f>
        <v>185.78580720454738</v>
      </c>
      <c r="J198" s="37">
        <f>IF('2017 Hourly Load - RC2016'!J179="",0,$P$19+$Q$19*(WLEF!J178))</f>
        <v>203.5877593820868</v>
      </c>
      <c r="K198" s="37">
        <f>IF('2017 Hourly Load - RC2016'!K179="",0,$P$19+$Q$19*(WLEF!K178))</f>
        <v>224.09623782918192</v>
      </c>
      <c r="L198" s="37">
        <f>IF('2017 Hourly Load - RC2016'!L179="",0,$P$19+$Q$19*(WLEF!L178))</f>
        <v>245.15685911206208</v>
      </c>
      <c r="M198" s="37">
        <f>IF('2017 Hourly Load - RC2016'!M179="",0,$P$19+$Q$19*(WLEF!M178))</f>
        <v>265.45063431181615</v>
      </c>
      <c r="N198" s="37">
        <f>IF('2017 Hourly Load - RC2016'!N179="",0,$P$19+$Q$19*(WLEF!N178))</f>
        <v>283.67820999969462</v>
      </c>
      <c r="O198" s="37">
        <f>IF('2017 Hourly Load - RC2016'!O179="",0,$P$19+$Q$19*(WLEF!O178))</f>
        <v>300.21929451258887</v>
      </c>
      <c r="P198" s="37">
        <f>IF('2017 Hourly Load - RC2016'!P179="",0,$P$19+$Q$19*(WLEF!P178))</f>
        <v>305.945913452083</v>
      </c>
      <c r="Q198" s="37">
        <f>IF('2017 Hourly Load - RC2016'!Q179="",0,$P$19+$Q$19*(WLEF!Q178))</f>
        <v>305.84391233967818</v>
      </c>
      <c r="R198" s="37">
        <f>IF('2017 Hourly Load - RC2016'!R179="",0,$P$19+$Q$19*(WLEF!R178))</f>
        <v>301.45460669429224</v>
      </c>
      <c r="S198" s="37">
        <f>IF('2017 Hourly Load - RC2016'!S179="",0,$P$19+$Q$19*(WLEF!S178))</f>
        <v>297.50888211280358</v>
      </c>
      <c r="T198" s="37">
        <f>IF('2017 Hourly Load - RC2016'!T179="",0,$P$19+$Q$19*(WLEF!T178))</f>
        <v>289.55296313888601</v>
      </c>
      <c r="U198" s="37">
        <f>IF('2017 Hourly Load - RC2016'!U179="",0,$P$19+$Q$19*(WLEF!U178))</f>
        <v>276.67330263643424</v>
      </c>
      <c r="V198" s="37">
        <f>IF('2017 Hourly Load - RC2016'!V179="",0,$P$19+$Q$19*(WLEF!V178))</f>
        <v>269.16225913465115</v>
      </c>
      <c r="W198" s="37">
        <f>IF('2017 Hourly Load - RC2016'!W179="",0,$P$19+$Q$19*(WLEF!W178))</f>
        <v>259.45316008549094</v>
      </c>
      <c r="X198" s="37">
        <f>IF('2017 Hourly Load - RC2016'!X179="",0,$P$19+$Q$19*(WLEF!X178))</f>
        <v>229.73710113339007</v>
      </c>
      <c r="Y198" s="37">
        <f>IF('2017 Hourly Load - RC2016'!Y179="",0,$P$19+$Q$19*(WLEF!Y178))</f>
        <v>201.6043366232409</v>
      </c>
      <c r="Z198" s="25">
        <f t="shared" si="2"/>
        <v>5623.4865350168848</v>
      </c>
    </row>
    <row r="199" spans="1:26" x14ac:dyDescent="0.25">
      <c r="A199" s="36">
        <f>IF('2017 Hourly Load - RC2016'!A180="","",'2017 Hourly Load - RC2016'!A180)</f>
        <v>42904</v>
      </c>
      <c r="B199" s="37">
        <f>IF('2017 Hourly Load - RC2016'!B180="",0,$P$19+$Q$19*(WLEF!B179))</f>
        <v>178.13869975092234</v>
      </c>
      <c r="C199" s="37">
        <f>IF('2017 Hourly Load - RC2016'!C180="",0,$P$19+$Q$19*(WLEF!C179))</f>
        <v>164.12402699842482</v>
      </c>
      <c r="D199" s="37">
        <f>IF('2017 Hourly Load - RC2016'!D180="",0,$P$19+$Q$19*(WLEF!D179))</f>
        <v>155.6624084400533</v>
      </c>
      <c r="E199" s="37">
        <f>IF('2017 Hourly Load - RC2016'!E180="",0,$P$19+$Q$19*(WLEF!E179))</f>
        <v>150.50724168211892</v>
      </c>
      <c r="F199" s="37">
        <f>IF('2017 Hourly Load - RC2016'!F180="",0,$P$19+$Q$19*(WLEF!F179))</f>
        <v>149.67792768990518</v>
      </c>
      <c r="G199" s="37">
        <f>IF('2017 Hourly Load - RC2016'!G180="",0,$P$19+$Q$19*(WLEF!G179))</f>
        <v>154.99139941304617</v>
      </c>
      <c r="H199" s="37">
        <f>IF('2017 Hourly Load - RC2016'!H180="",0,$P$19+$Q$19*(WLEF!H179))</f>
        <v>167.35091482228202</v>
      </c>
      <c r="I199" s="37">
        <f>IF('2017 Hourly Load - RC2016'!I180="",0,$P$19+$Q$19*(WLEF!I179))</f>
        <v>180.86401745768183</v>
      </c>
      <c r="J199" s="37">
        <f>IF('2017 Hourly Load - RC2016'!J180="",0,$P$19+$Q$19*(WLEF!J179))</f>
        <v>200.67442561016136</v>
      </c>
      <c r="K199" s="37">
        <f>IF('2017 Hourly Load - RC2016'!K180="",0,$P$19+$Q$19*(WLEF!K179))</f>
        <v>224.60450371234634</v>
      </c>
      <c r="L199" s="37">
        <f>IF('2017 Hourly Load - RC2016'!L180="",0,$P$19+$Q$19*(WLEF!L179))</f>
        <v>252.68602650830496</v>
      </c>
      <c r="M199" s="37">
        <f>IF('2017 Hourly Load - RC2016'!M180="",0,$P$19+$Q$19*(WLEF!M179))</f>
        <v>281.00079193512818</v>
      </c>
      <c r="N199" s="37">
        <f>IF('2017 Hourly Load - RC2016'!N180="",0,$P$19+$Q$19*(WLEF!N179))</f>
        <v>297.10878067195029</v>
      </c>
      <c r="O199" s="37">
        <f>IF('2017 Hourly Load - RC2016'!O180="",0,$P$19+$Q$19*(WLEF!O179))</f>
        <v>302.94665189293426</v>
      </c>
      <c r="P199" s="37">
        <f>IF('2017 Hourly Load - RC2016'!P180="",0,$P$19+$Q$19*(WLEF!P179))</f>
        <v>299.13811860424391</v>
      </c>
      <c r="Q199" s="37">
        <f>IF('2017 Hourly Load - RC2016'!Q180="",0,$P$19+$Q$19*(WLEF!Q179))</f>
        <v>288.93962646362502</v>
      </c>
      <c r="R199" s="37">
        <f>IF('2017 Hourly Load - RC2016'!R180="",0,$P$19+$Q$19*(WLEF!R179))</f>
        <v>277.62555708238546</v>
      </c>
      <c r="S199" s="37">
        <f>IF('2017 Hourly Load - RC2016'!S180="",0,$P$19+$Q$19*(WLEF!S179))</f>
        <v>268.18435768194337</v>
      </c>
      <c r="T199" s="37">
        <f>IF('2017 Hourly Load - RC2016'!T180="",0,$P$19+$Q$19*(WLEF!T179))</f>
        <v>259.11281134722071</v>
      </c>
      <c r="U199" s="37">
        <f>IF('2017 Hourly Load - RC2016'!U180="",0,$P$19+$Q$19*(WLEF!U179))</f>
        <v>250.24582727588859</v>
      </c>
      <c r="V199" s="37">
        <f>IF('2017 Hourly Load - RC2016'!V180="",0,$P$19+$Q$19*(WLEF!V179))</f>
        <v>246.85908003473287</v>
      </c>
      <c r="W199" s="37">
        <f>IF('2017 Hourly Load - RC2016'!W180="",0,$P$19+$Q$19*(WLEF!W179))</f>
        <v>238.3085068658358</v>
      </c>
      <c r="X199" s="37">
        <f>IF('2017 Hourly Load - RC2016'!X180="",0,$P$19+$Q$19*(WLEF!X179))</f>
        <v>215.26003190926843</v>
      </c>
      <c r="Y199" s="37">
        <f>IF('2017 Hourly Load - RC2016'!Y180="",0,$P$19+$Q$19*(WLEF!Y179))</f>
        <v>190.70287330564028</v>
      </c>
      <c r="Z199" s="25">
        <f t="shared" si="2"/>
        <v>5394.7146071560437</v>
      </c>
    </row>
    <row r="200" spans="1:26" x14ac:dyDescent="0.25">
      <c r="A200" s="36">
        <f>IF('2017 Hourly Load - RC2016'!A181="","",'2017 Hourly Load - RC2016'!A181)</f>
        <v>42905</v>
      </c>
      <c r="B200" s="37">
        <f>IF('2017 Hourly Load - RC2016'!B181="",0,$P$19+$Q$19*(WLEF!B180))</f>
        <v>170.06355648069803</v>
      </c>
      <c r="C200" s="37">
        <f>IF('2017 Hourly Load - RC2016'!C181="",0,$P$19+$Q$19*(WLEF!C180))</f>
        <v>157.7531755587749</v>
      </c>
      <c r="D200" s="37">
        <f>IF('2017 Hourly Load - RC2016'!D181="",0,$P$19+$Q$19*(WLEF!D180))</f>
        <v>150.60597045495658</v>
      </c>
      <c r="E200" s="37">
        <f>IF('2017 Hourly Load - RC2016'!E181="",0,$P$19+$Q$19*(WLEF!E180))</f>
        <v>146.53433525402787</v>
      </c>
      <c r="F200" s="37">
        <f>IF('2017 Hourly Load - RC2016'!F181="",0,$P$19+$Q$19*(WLEF!F180))</f>
        <v>145.49858203384173</v>
      </c>
      <c r="G200" s="37">
        <f>IF('2017 Hourly Load - RC2016'!G181="",0,$P$19+$Q$19*(WLEF!G180))</f>
        <v>150.74713504352235</v>
      </c>
      <c r="H200" s="37">
        <f>IF('2017 Hourly Load - RC2016'!H181="",0,$P$19+$Q$19*(WLEF!H180))</f>
        <v>162.41930660395593</v>
      </c>
      <c r="I200" s="37">
        <f>IF('2017 Hourly Load - RC2016'!I181="",0,$P$19+$Q$19*(WLEF!I180))</f>
        <v>175.31979531167951</v>
      </c>
      <c r="J200" s="37">
        <f>IF('2017 Hourly Load - RC2016'!J181="",0,$P$19+$Q$19*(WLEF!J180))</f>
        <v>196.18856742486633</v>
      </c>
      <c r="K200" s="37">
        <f>IF('2017 Hourly Load - RC2016'!K181="",0,$P$19+$Q$19*(WLEF!K180))</f>
        <v>222.49608557220785</v>
      </c>
      <c r="L200" s="37">
        <f>IF('2017 Hourly Load - RC2016'!L181="",0,$P$19+$Q$19*(WLEF!L180))</f>
        <v>252.97557517110977</v>
      </c>
      <c r="M200" s="37">
        <f>IF('2017 Hourly Load - RC2016'!M181="",0,$P$19+$Q$19*(WLEF!M180))</f>
        <v>278.84305262815013</v>
      </c>
      <c r="N200" s="37">
        <f>IF('2017 Hourly Load - RC2016'!N181="",0,$P$19+$Q$19*(WLEF!N180))</f>
        <v>301.25268482031947</v>
      </c>
      <c r="O200" s="37">
        <f>IF('2017 Hourly Load - RC2016'!O181="",0,$P$19+$Q$19*(WLEF!O180))</f>
        <v>318.1190536874031</v>
      </c>
      <c r="P200" s="37">
        <f>IF('2017 Hourly Load - RC2016'!P181="",0,$P$19+$Q$19*(WLEF!P180))</f>
        <v>319.50902804120994</v>
      </c>
      <c r="Q200" s="37">
        <f>IF('2017 Hourly Load - RC2016'!Q181="",0,$P$19+$Q$19*(WLEF!Q180))</f>
        <v>304.82517964351837</v>
      </c>
      <c r="R200" s="37">
        <f>IF('2017 Hourly Load - RC2016'!R181="",0,$P$19+$Q$19*(WLEF!R180))</f>
        <v>291.44774508314276</v>
      </c>
      <c r="S200" s="37">
        <f>IF('2017 Hourly Load - RC2016'!S181="",0,$P$19+$Q$19*(WLEF!S180))</f>
        <v>278.12642115862656</v>
      </c>
      <c r="T200" s="37">
        <f>IF('2017 Hourly Load - RC2016'!T181="",0,$P$19+$Q$19*(WLEF!T180))</f>
        <v>265.08151731415444</v>
      </c>
      <c r="U200" s="37">
        <f>IF('2017 Hourly Load - RC2016'!U181="",0,$P$19+$Q$19*(WLEF!U180))</f>
        <v>253.06471646116222</v>
      </c>
      <c r="V200" s="37">
        <f>IF('2017 Hourly Load - RC2016'!V181="",0,$P$19+$Q$19*(WLEF!V180))</f>
        <v>246.83720075835032</v>
      </c>
      <c r="W200" s="37">
        <f>IF('2017 Hourly Load - RC2016'!W181="",0,$P$19+$Q$19*(WLEF!W180))</f>
        <v>233.92955648634779</v>
      </c>
      <c r="X200" s="37">
        <f>IF('2017 Hourly Load - RC2016'!X181="",0,$P$19+$Q$19*(WLEF!X180))</f>
        <v>212.50095281055695</v>
      </c>
      <c r="Y200" s="37">
        <f>IF('2017 Hourly Load - RC2016'!Y181="",0,$P$19+$Q$19*(WLEF!Y180))</f>
        <v>187.966852397211</v>
      </c>
      <c r="Z200" s="25">
        <f t="shared" si="2"/>
        <v>5422.1060461997931</v>
      </c>
    </row>
    <row r="201" spans="1:26" x14ac:dyDescent="0.25">
      <c r="A201" s="36">
        <f>IF('2017 Hourly Load - RC2016'!A182="","",'2017 Hourly Load - RC2016'!A182)</f>
        <v>42906</v>
      </c>
      <c r="B201" s="37">
        <f>IF('2017 Hourly Load - RC2016'!B182="",0,$P$19+$Q$19*(WLEF!B181))</f>
        <v>167.80796223539934</v>
      </c>
      <c r="C201" s="37">
        <f>IF('2017 Hourly Load - RC2016'!C182="",0,$P$19+$Q$19*(WLEF!C181))</f>
        <v>155.18072078214163</v>
      </c>
      <c r="D201" s="37">
        <f>IF('2017 Hourly Load - RC2016'!D182="",0,$P$19+$Q$19*(WLEF!D181))</f>
        <v>147.46817452734703</v>
      </c>
      <c r="E201" s="37">
        <f>IF('2017 Hourly Load - RC2016'!E182="",0,$P$19+$Q$19*(WLEF!E181))</f>
        <v>143.37216130461707</v>
      </c>
      <c r="F201" s="37">
        <f>IF('2017 Hourly Load - RC2016'!F182="",0,$P$19+$Q$19*(WLEF!F181))</f>
        <v>142.34901149482613</v>
      </c>
      <c r="G201" s="37">
        <f>IF('2017 Hourly Load - RC2016'!G182="",0,$P$19+$Q$19*(WLEF!G181))</f>
        <v>146.79458467403973</v>
      </c>
      <c r="H201" s="37">
        <f>IF('2017 Hourly Load - RC2016'!H182="",0,$P$19+$Q$19*(WLEF!H181))</f>
        <v>157.24990208179145</v>
      </c>
      <c r="I201" s="37">
        <f>IF('2017 Hourly Load - RC2016'!I182="",0,$P$19+$Q$19*(WLEF!I181))</f>
        <v>170.60797499706976</v>
      </c>
      <c r="J201" s="37">
        <f>IF('2017 Hourly Load - RC2016'!J182="",0,$P$19+$Q$19*(WLEF!J181))</f>
        <v>192.11078923265694</v>
      </c>
      <c r="K201" s="37">
        <f>IF('2017 Hourly Load - RC2016'!K182="",0,$P$19+$Q$19*(WLEF!K181))</f>
        <v>221.12600021500236</v>
      </c>
      <c r="L201" s="37">
        <f>IF('2017 Hourly Load - RC2016'!L182="",0,$P$19+$Q$19*(WLEF!L181))</f>
        <v>251.13113858876261</v>
      </c>
      <c r="M201" s="37">
        <f>IF('2017 Hourly Load - RC2016'!M182="",0,$P$19+$Q$19*(WLEF!M181))</f>
        <v>280.61633380280296</v>
      </c>
      <c r="N201" s="37">
        <f>IF('2017 Hourly Load - RC2016'!N182="",0,$P$19+$Q$19*(WLEF!N181))</f>
        <v>304.46917234275094</v>
      </c>
      <c r="O201" s="37">
        <f>IF('2017 Hourly Load - RC2016'!O182="",0,$P$19+$Q$19*(WLEF!O181))</f>
        <v>318.51202861915675</v>
      </c>
      <c r="P201" s="37">
        <f>IF('2017 Hourly Load - RC2016'!P182="",0,$P$19+$Q$19*(WLEF!P181))</f>
        <v>314.41508490431016</v>
      </c>
      <c r="Q201" s="37">
        <f>IF('2017 Hourly Load - RC2016'!Q182="",0,$P$19+$Q$19*(WLEF!Q181))</f>
        <v>294.34331669759058</v>
      </c>
      <c r="R201" s="37">
        <f>IF('2017 Hourly Load - RC2016'!R182="",0,$P$19+$Q$19*(WLEF!R181))</f>
        <v>282.03586599049845</v>
      </c>
      <c r="S201" s="37">
        <f>IF('2017 Hourly Load - RC2016'!S182="",0,$P$19+$Q$19*(WLEF!S181))</f>
        <v>271.31328378969602</v>
      </c>
      <c r="T201" s="37">
        <f>IF('2017 Hourly Load - RC2016'!T182="",0,$P$19+$Q$19*(WLEF!T181))</f>
        <v>262.41654140373822</v>
      </c>
      <c r="U201" s="37">
        <f>IF('2017 Hourly Load - RC2016'!U182="",0,$P$19+$Q$19*(WLEF!U181))</f>
        <v>251.020347558244</v>
      </c>
      <c r="V201" s="37">
        <f>IF('2017 Hourly Load - RC2016'!V182="",0,$P$19+$Q$19*(WLEF!V181))</f>
        <v>244.41763142960718</v>
      </c>
      <c r="W201" s="37">
        <f>IF('2017 Hourly Load - RC2016'!W182="",0,$P$19+$Q$19*(WLEF!W181))</f>
        <v>236.39696662054592</v>
      </c>
      <c r="X201" s="37">
        <f>IF('2017 Hourly Load - RC2016'!X182="",0,$P$19+$Q$19*(WLEF!X181))</f>
        <v>217.69047513885977</v>
      </c>
      <c r="Y201" s="37">
        <f>IF('2017 Hourly Load - RC2016'!Y182="",0,$P$19+$Q$19*(WLEF!Y181))</f>
        <v>195.95199361769647</v>
      </c>
      <c r="Z201" s="25">
        <f t="shared" si="2"/>
        <v>5368.7974620491523</v>
      </c>
    </row>
    <row r="202" spans="1:26" x14ac:dyDescent="0.25">
      <c r="A202" s="36">
        <f>IF('2017 Hourly Load - RC2016'!A183="","",'2017 Hourly Load - RC2016'!A183)</f>
        <v>42907</v>
      </c>
      <c r="B202" s="37">
        <f>IF('2017 Hourly Load - RC2016'!B183="",0,$P$19+$Q$19*(WLEF!B182))</f>
        <v>175.53387605180438</v>
      </c>
      <c r="C202" s="37">
        <f>IF('2017 Hourly Load - RC2016'!C183="",0,$P$19+$Q$19*(WLEF!C182))</f>
        <v>162.38875508293569</v>
      </c>
      <c r="D202" s="37">
        <f>IF('2017 Hourly Load - RC2016'!D183="",0,$P$19+$Q$19*(WLEF!D182))</f>
        <v>153.58652120502401</v>
      </c>
      <c r="E202" s="37">
        <f>IF('2017 Hourly Load - RC2016'!E183="",0,$P$19+$Q$19*(WLEF!E182))</f>
        <v>148.64492018416166</v>
      </c>
      <c r="F202" s="37">
        <f>IF('2017 Hourly Load - RC2016'!F183="",0,$P$19+$Q$19*(WLEF!F182))</f>
        <v>146.52065244372216</v>
      </c>
      <c r="G202" s="37">
        <f>IF('2017 Hourly Load - RC2016'!G183="",0,$P$19+$Q$19*(WLEF!G182))</f>
        <v>147.35796242127569</v>
      </c>
      <c r="H202" s="37">
        <f>IF('2017 Hourly Load - RC2016'!H183="",0,$P$19+$Q$19*(WLEF!H182))</f>
        <v>149.45390063553089</v>
      </c>
      <c r="I202" s="37">
        <f>IF('2017 Hourly Load - RC2016'!I183="",0,$P$19+$Q$19*(WLEF!I182))</f>
        <v>160.11395245861036</v>
      </c>
      <c r="J202" s="37">
        <f>IF('2017 Hourly Load - RC2016'!J183="",0,$P$19+$Q$19*(WLEF!J182))</f>
        <v>188.4585183300693</v>
      </c>
      <c r="K202" s="37">
        <f>IF('2017 Hourly Load - RC2016'!K183="",0,$P$19+$Q$19*(WLEF!K182))</f>
        <v>223.83229840140058</v>
      </c>
      <c r="L202" s="37">
        <f>IF('2017 Hourly Load - RC2016'!L183="",0,$P$19+$Q$19*(WLEF!L182))</f>
        <v>255.74976368942993</v>
      </c>
      <c r="M202" s="37">
        <f>IF('2017 Hourly Load - RC2016'!M183="",0,$P$19+$Q$19*(WLEF!M182))</f>
        <v>287.44689556275182</v>
      </c>
      <c r="N202" s="37">
        <f>IF('2017 Hourly Load - RC2016'!N183="",0,$P$19+$Q$19*(WLEF!N182))</f>
        <v>314.02553121991758</v>
      </c>
      <c r="O202" s="37">
        <f>IF('2017 Hourly Load - RC2016'!O183="",0,$P$19+$Q$19*(WLEF!O182))</f>
        <v>330.07733232465495</v>
      </c>
      <c r="P202" s="37">
        <f>IF('2017 Hourly Load - RC2016'!P183="",0,$P$19+$Q$19*(WLEF!P182))</f>
        <v>325.21603473468542</v>
      </c>
      <c r="Q202" s="37">
        <f>IF('2017 Hourly Load - RC2016'!Q183="",0,$P$19+$Q$19*(WLEF!Q182))</f>
        <v>308.14455954597923</v>
      </c>
      <c r="R202" s="37">
        <f>IF('2017 Hourly Load - RC2016'!R183="",0,$P$19+$Q$19*(WLEF!R182))</f>
        <v>293.84693801465187</v>
      </c>
      <c r="S202" s="37">
        <f>IF('2017 Hourly Load - RC2016'!S183="",0,$P$19+$Q$19*(WLEF!S182))</f>
        <v>282.49407996906422</v>
      </c>
      <c r="T202" s="37">
        <f>IF('2017 Hourly Load - RC2016'!T183="",0,$P$19+$Q$19*(WLEF!T182))</f>
        <v>269.09232404448693</v>
      </c>
      <c r="U202" s="37">
        <f>IF('2017 Hourly Load - RC2016'!U183="",0,$P$19+$Q$19*(WLEF!U182))</f>
        <v>255.50276343117292</v>
      </c>
      <c r="V202" s="37">
        <f>IF('2017 Hourly Load - RC2016'!V183="",0,$P$19+$Q$19*(WLEF!V182))</f>
        <v>248.87818836477902</v>
      </c>
      <c r="W202" s="37">
        <f>IF('2017 Hourly Load - RC2016'!W183="",0,$P$19+$Q$19*(WLEF!W182))</f>
        <v>241.13338504993999</v>
      </c>
      <c r="X202" s="37">
        <f>IF('2017 Hourly Load - RC2016'!X183="",0,$P$19+$Q$19*(WLEF!X182))</f>
        <v>222.73856266542936</v>
      </c>
      <c r="Y202" s="37">
        <f>IF('2017 Hourly Load - RC2016'!Y183="",0,$P$19+$Q$19*(WLEF!Y182))</f>
        <v>200.11822231307087</v>
      </c>
      <c r="Z202" s="25">
        <f t="shared" si="2"/>
        <v>5490.3559381445493</v>
      </c>
    </row>
    <row r="203" spans="1:26" x14ac:dyDescent="0.25">
      <c r="A203" s="36">
        <f>IF('2017 Hourly Load - RC2016'!A184="","",'2017 Hourly Load - RC2016'!A184)</f>
        <v>42908</v>
      </c>
      <c r="B203" s="37">
        <f>IF('2017 Hourly Load - RC2016'!B184="",0,$P$19+$Q$19*(WLEF!B183))</f>
        <v>179.63122290726369</v>
      </c>
      <c r="C203" s="37">
        <f>IF('2017 Hourly Load - RC2016'!C184="",0,$P$19+$Q$19*(WLEF!C183))</f>
        <v>167.1778716173821</v>
      </c>
      <c r="D203" s="37">
        <f>IF('2017 Hourly Load - RC2016'!D184="",0,$P$19+$Q$19*(WLEF!D183))</f>
        <v>157.72352474831254</v>
      </c>
      <c r="E203" s="37">
        <f>IF('2017 Hourly Load - RC2016'!E184="",0,$P$19+$Q$19*(WLEF!E183))</f>
        <v>152.06692370624364</v>
      </c>
      <c r="F203" s="37">
        <f>IF('2017 Hourly Load - RC2016'!F184="",0,$P$19+$Q$19*(WLEF!F183))</f>
        <v>148.93726250245493</v>
      </c>
      <c r="G203" s="37">
        <f>IF('2017 Hourly Load - RC2016'!G184="",0,$P$19+$Q$19*(WLEF!G183))</f>
        <v>148.75621314290248</v>
      </c>
      <c r="H203" s="37">
        <f>IF('2017 Hourly Load - RC2016'!H184="",0,$P$19+$Q$19*(WLEF!H183))</f>
        <v>149.57987009170904</v>
      </c>
      <c r="I203" s="37">
        <f>IF('2017 Hourly Load - RC2016'!I184="",0,$P$19+$Q$19*(WLEF!I183))</f>
        <v>160.14406815194133</v>
      </c>
      <c r="J203" s="37">
        <f>IF('2017 Hourly Load - RC2016'!J184="",0,$P$19+$Q$19*(WLEF!J183))</f>
        <v>187.05678026054858</v>
      </c>
      <c r="K203" s="37">
        <f>IF('2017 Hourly Load - RC2016'!K184="",0,$P$19+$Q$19*(WLEF!K183))</f>
        <v>223.2443951773285</v>
      </c>
      <c r="L203" s="37">
        <f>IF('2017 Hourly Load - RC2016'!L184="",0,$P$19+$Q$19*(WLEF!L183))</f>
        <v>257.05503565819993</v>
      </c>
      <c r="M203" s="37">
        <f>IF('2017 Hourly Load - RC2016'!M184="",0,$P$19+$Q$19*(WLEF!M183))</f>
        <v>284.76874893956477</v>
      </c>
      <c r="N203" s="37">
        <f>IF('2017 Hourly Load - RC2016'!N184="",0,$P$19+$Q$19*(WLEF!N183))</f>
        <v>312.08266585945881</v>
      </c>
      <c r="O203" s="37">
        <f>IF('2017 Hourly Load - RC2016'!O184="",0,$P$19+$Q$19*(WLEF!O183))</f>
        <v>332.98480857243618</v>
      </c>
      <c r="P203" s="37">
        <f>IF('2017 Hourly Load - RC2016'!P184="",0,$P$19+$Q$19*(WLEF!P183))</f>
        <v>346.72162083437655</v>
      </c>
      <c r="Q203" s="37">
        <f>IF('2017 Hourly Load - RC2016'!Q184="",0,$P$19+$Q$19*(WLEF!Q183))</f>
        <v>348.8610459354706</v>
      </c>
      <c r="R203" s="37">
        <f>IF('2017 Hourly Load - RC2016'!R184="",0,$P$19+$Q$19*(WLEF!R183))</f>
        <v>339.86218331087275</v>
      </c>
      <c r="S203" s="37">
        <f>IF('2017 Hourly Load - RC2016'!S184="",0,$P$19+$Q$19*(WLEF!S183))</f>
        <v>320.06090139020733</v>
      </c>
      <c r="T203" s="37">
        <f>IF('2017 Hourly Load - RC2016'!T184="",0,$P$19+$Q$19*(WLEF!T183))</f>
        <v>295.98548928122892</v>
      </c>
      <c r="U203" s="37">
        <f>IF('2017 Hourly Load - RC2016'!U184="",0,$P$19+$Q$19*(WLEF!U183))</f>
        <v>276.00810755080249</v>
      </c>
      <c r="V203" s="37">
        <f>IF('2017 Hourly Load - RC2016'!V184="",0,$P$19+$Q$19*(WLEF!V183))</f>
        <v>268.13785486749453</v>
      </c>
      <c r="W203" s="37">
        <f>IF('2017 Hourly Load - RC2016'!W184="",0,$P$19+$Q$19*(WLEF!W183))</f>
        <v>256.71699680668308</v>
      </c>
      <c r="X203" s="37">
        <f>IF('2017 Hourly Load - RC2016'!X184="",0,$P$19+$Q$19*(WLEF!X183))</f>
        <v>233.74057942112688</v>
      </c>
      <c r="Y203" s="37">
        <f>IF('2017 Hourly Load - RC2016'!Y184="",0,$P$19+$Q$19*(WLEF!Y183))</f>
        <v>206.0805020007258</v>
      </c>
      <c r="Z203" s="25">
        <f t="shared" si="2"/>
        <v>5753.3846727347354</v>
      </c>
    </row>
    <row r="204" spans="1:26" x14ac:dyDescent="0.25">
      <c r="A204" s="36">
        <f>IF('2017 Hourly Load - RC2016'!A185="","",'2017 Hourly Load - RC2016'!A185)</f>
        <v>42909</v>
      </c>
      <c r="B204" s="37">
        <f>IF('2017 Hourly Load - RC2016'!B185="",0,$P$19+$Q$19*(WLEF!B184))</f>
        <v>182.66788501957006</v>
      </c>
      <c r="C204" s="37">
        <f>IF('2017 Hourly Load - RC2016'!C185="",0,$P$19+$Q$19*(WLEF!C184))</f>
        <v>169.58458185015229</v>
      </c>
      <c r="D204" s="37">
        <f>IF('2017 Hourly Load - RC2016'!D185="",0,$P$19+$Q$19*(WLEF!D184))</f>
        <v>160.82320754449245</v>
      </c>
      <c r="E204" s="37">
        <f>IF('2017 Hourly Load - RC2016'!E185="",0,$P$19+$Q$19*(WLEF!E184))</f>
        <v>155.75015798701787</v>
      </c>
      <c r="F204" s="37">
        <f>IF('2017 Hourly Load - RC2016'!F185="",0,$P$19+$Q$19*(WLEF!F184))</f>
        <v>154.67156871600895</v>
      </c>
      <c r="G204" s="37">
        <f>IF('2017 Hourly Load - RC2016'!G185="",0,$P$19+$Q$19*(WLEF!G184))</f>
        <v>160.46063377320615</v>
      </c>
      <c r="H204" s="37">
        <f>IF('2017 Hourly Load - RC2016'!H185="",0,$P$19+$Q$19*(WLEF!H184))</f>
        <v>172.29986898264244</v>
      </c>
      <c r="I204" s="37">
        <f>IF('2017 Hourly Load - RC2016'!I185="",0,$P$19+$Q$19*(WLEF!I184))</f>
        <v>187.72144654191737</v>
      </c>
      <c r="J204" s="37">
        <f>IF('2017 Hourly Load - RC2016'!J185="",0,$P$19+$Q$19*(WLEF!J184))</f>
        <v>212.11193301508371</v>
      </c>
      <c r="K204" s="37">
        <f>IF('2017 Hourly Load - RC2016'!K185="",0,$P$19+$Q$19*(WLEF!K184))</f>
        <v>241.80047380688188</v>
      </c>
      <c r="L204" s="37">
        <f>IF('2017 Hourly Load - RC2016'!L185="",0,$P$19+$Q$19*(WLEF!L184))</f>
        <v>276.38807956344579</v>
      </c>
      <c r="M204" s="37">
        <f>IF('2017 Hourly Load - RC2016'!M185="",0,$P$19+$Q$19*(WLEF!M184))</f>
        <v>309.50489035311858</v>
      </c>
      <c r="N204" s="37">
        <f>IF('2017 Hourly Load - RC2016'!N185="",0,$P$19+$Q$19*(WLEF!N184))</f>
        <v>340.40981533007368</v>
      </c>
      <c r="O204" s="37">
        <f>IF('2017 Hourly Load - RC2016'!O185="",0,$P$19+$Q$19*(WLEF!O184))</f>
        <v>366.31526572730354</v>
      </c>
      <c r="P204" s="37">
        <f>IF('2017 Hourly Load - RC2016'!P185="",0,$P$19+$Q$19*(WLEF!P184))</f>
        <v>381.51391960263766</v>
      </c>
      <c r="Q204" s="37">
        <f>IF('2017 Hourly Load - RC2016'!Q185="",0,$P$19+$Q$19*(WLEF!Q184))</f>
        <v>385.00448681042155</v>
      </c>
      <c r="R204" s="37">
        <f>IF('2017 Hourly Load - RC2016'!R185="",0,$P$19+$Q$19*(WLEF!R184))</f>
        <v>378.92395254306871</v>
      </c>
      <c r="S204" s="37">
        <f>IF('2017 Hourly Load - RC2016'!S185="",0,$P$19+$Q$19*(WLEF!S184))</f>
        <v>365.88437378658034</v>
      </c>
      <c r="T204" s="37">
        <f>IF('2017 Hourly Load - RC2016'!T185="",0,$P$19+$Q$19*(WLEF!T184))</f>
        <v>347.30424618513121</v>
      </c>
      <c r="U204" s="37">
        <f>IF('2017 Hourly Load - RC2016'!U185="",0,$P$19+$Q$19*(WLEF!U184))</f>
        <v>322.43332941693683</v>
      </c>
      <c r="V204" s="37">
        <f>IF('2017 Hourly Load - RC2016'!V185="",0,$P$19+$Q$19*(WLEF!V184))</f>
        <v>306.58394702973794</v>
      </c>
      <c r="W204" s="37">
        <f>IF('2017 Hourly Load - RC2016'!W185="",0,$P$19+$Q$19*(WLEF!W184))</f>
        <v>286.20302372523054</v>
      </c>
      <c r="X204" s="37">
        <f>IF('2017 Hourly Load - RC2016'!X185="",0,$P$19+$Q$19*(WLEF!X184))</f>
        <v>255.52521073631056</v>
      </c>
      <c r="Y204" s="37">
        <f>IF('2017 Hourly Load - RC2016'!Y185="",0,$P$19+$Q$19*(WLEF!Y184))</f>
        <v>221.447768892498</v>
      </c>
      <c r="Z204" s="25">
        <f t="shared" si="2"/>
        <v>6341.3340669394665</v>
      </c>
    </row>
    <row r="205" spans="1:26" x14ac:dyDescent="0.25">
      <c r="A205" s="36">
        <f>IF('2017 Hourly Load - RC2016'!A186="","",'2017 Hourly Load - RC2016'!A186)</f>
        <v>42910</v>
      </c>
      <c r="B205" s="37">
        <f>IF('2017 Hourly Load - RC2016'!B186="",0,$P$19+$Q$19*(WLEF!B185))</f>
        <v>195.33442287643396</v>
      </c>
      <c r="C205" s="37">
        <f>IF('2017 Hourly Load - RC2016'!C186="",0,$P$19+$Q$19*(WLEF!C185))</f>
        <v>178.42289935522047</v>
      </c>
      <c r="D205" s="37">
        <f>IF('2017 Hourly Load - RC2016'!D186="",0,$P$19+$Q$19*(WLEF!D185))</f>
        <v>167.96584807964476</v>
      </c>
      <c r="E205" s="37">
        <f>IF('2017 Hourly Load - RC2016'!E186="",0,$P$19+$Q$19*(WLEF!E185))</f>
        <v>161.45972516816801</v>
      </c>
      <c r="F205" s="37">
        <f>IF('2017 Hourly Load - RC2016'!F186="",0,$P$19+$Q$19*(WLEF!F185))</f>
        <v>159.34796568241154</v>
      </c>
      <c r="G205" s="37">
        <f>IF('2017 Hourly Load - RC2016'!G186="",0,$P$19+$Q$19*(WLEF!G185))</f>
        <v>164.43308694050035</v>
      </c>
      <c r="H205" s="37">
        <f>IF('2017 Hourly Load - RC2016'!H186="",0,$P$19+$Q$19*(WLEF!H185))</f>
        <v>176.21066197483327</v>
      </c>
      <c r="I205" s="37">
        <f>IF('2017 Hourly Load - RC2016'!I186="",0,$P$19+$Q$19*(WLEF!I185))</f>
        <v>191.61074378609226</v>
      </c>
      <c r="J205" s="37">
        <f>IF('2017 Hourly Load - RC2016'!J186="",0,$P$19+$Q$19*(WLEF!J185))</f>
        <v>217.7301761358375</v>
      </c>
      <c r="K205" s="37">
        <f>IF('2017 Hourly Load - RC2016'!K186="",0,$P$19+$Q$19*(WLEF!K185))</f>
        <v>248.96625461319786</v>
      </c>
      <c r="L205" s="37">
        <f>IF('2017 Hourly Load - RC2016'!L186="",0,$P$19+$Q$19*(WLEF!L185))</f>
        <v>286.39789100167241</v>
      </c>
      <c r="M205" s="37">
        <f>IF('2017 Hourly Load - RC2016'!M186="",0,$P$19+$Q$19*(WLEF!M185))</f>
        <v>320.85040324938257</v>
      </c>
      <c r="N205" s="37">
        <f>IF('2017 Hourly Load - RC2016'!N186="",0,$P$19+$Q$19*(WLEF!N185))</f>
        <v>352.29643808416796</v>
      </c>
      <c r="O205" s="37">
        <f>IF('2017 Hourly Load - RC2016'!O186="",0,$P$19+$Q$19*(WLEF!O185))</f>
        <v>381.36646093585881</v>
      </c>
      <c r="P205" s="37">
        <f>IF('2017 Hourly Load - RC2016'!P186="",0,$P$19+$Q$19*(WLEF!P185))</f>
        <v>399.10833571918664</v>
      </c>
      <c r="Q205" s="37">
        <f>IF('2017 Hourly Load - RC2016'!Q186="",0,$P$19+$Q$19*(WLEF!Q185))</f>
        <v>408.98703493450142</v>
      </c>
      <c r="R205" s="37">
        <f>IF('2017 Hourly Load - RC2016'!R186="",0,$P$19+$Q$19*(WLEF!R185))</f>
        <v>410.77697053792156</v>
      </c>
      <c r="S205" s="37">
        <f>IF('2017 Hourly Load - RC2016'!S186="",0,$P$19+$Q$19*(WLEF!S185))</f>
        <v>398.59260265494561</v>
      </c>
      <c r="T205" s="37">
        <f>IF('2017 Hourly Load - RC2016'!T186="",0,$P$19+$Q$19*(WLEF!T185))</f>
        <v>382.84268195748166</v>
      </c>
      <c r="U205" s="37">
        <f>IF('2017 Hourly Load - RC2016'!U186="",0,$P$19+$Q$19*(WLEF!U185))</f>
        <v>356.54392394669526</v>
      </c>
      <c r="V205" s="37">
        <f>IF('2017 Hourly Load - RC2016'!V186="",0,$P$19+$Q$19*(WLEF!V185))</f>
        <v>342.57864281984706</v>
      </c>
      <c r="W205" s="37">
        <f>IF('2017 Hourly Load - RC2016'!W186="",0,$P$19+$Q$19*(WLEF!W185))</f>
        <v>319.16771321822853</v>
      </c>
      <c r="X205" s="37">
        <f>IF('2017 Hourly Load - RC2016'!X186="",0,$P$19+$Q$19*(WLEF!X185))</f>
        <v>283.0252987174859</v>
      </c>
      <c r="Y205" s="37">
        <f>IF('2017 Hourly Load - RC2016'!Y186="",0,$P$19+$Q$19*(WLEF!Y185))</f>
        <v>245.85413692666259</v>
      </c>
      <c r="Z205" s="25">
        <f t="shared" si="2"/>
        <v>6749.8703193163783</v>
      </c>
    </row>
    <row r="206" spans="1:26" x14ac:dyDescent="0.25">
      <c r="A206" s="36">
        <f>IF('2017 Hourly Load - RC2016'!A187="","",'2017 Hourly Load - RC2016'!A187)</f>
        <v>42911</v>
      </c>
      <c r="B206" s="37">
        <f>IF('2017 Hourly Load - RC2016'!B187="",0,$P$19+$Q$19*(WLEF!B186))</f>
        <v>216.2848545710068</v>
      </c>
      <c r="C206" s="37">
        <f>IF('2017 Hourly Load - RC2016'!C187="",0,$P$19+$Q$19*(WLEF!C186))</f>
        <v>196.06115102075972</v>
      </c>
      <c r="D206" s="37">
        <f>IF('2017 Hourly Load - RC2016'!D187="",0,$P$19+$Q$19*(WLEF!D186))</f>
        <v>182.20685995240831</v>
      </c>
      <c r="E206" s="37">
        <f>IF('2017 Hourly Load - RC2016'!E187="",0,$P$19+$Q$19*(WLEF!E186))</f>
        <v>173.99143827658656</v>
      </c>
      <c r="F206" s="37">
        <f>IF('2017 Hourly Load - RC2016'!F187="",0,$P$19+$Q$19*(WLEF!F186))</f>
        <v>170.97721039458708</v>
      </c>
      <c r="G206" s="37">
        <f>IF('2017 Hourly Load - RC2016'!G187="",0,$P$19+$Q$19*(WLEF!G186))</f>
        <v>175.74820230819424</v>
      </c>
      <c r="H206" s="37">
        <f>IF('2017 Hourly Load - RC2016'!H187="",0,$P$19+$Q$19*(WLEF!H186))</f>
        <v>187.56383599549571</v>
      </c>
      <c r="I206" s="37">
        <f>IF('2017 Hourly Load - RC2016'!I187="",0,$P$19+$Q$19*(WLEF!I186))</f>
        <v>203.49383488314425</v>
      </c>
      <c r="J206" s="37">
        <f>IF('2017 Hourly Load - RC2016'!J187="",0,$P$19+$Q$19*(WLEF!J186))</f>
        <v>230.85766642191487</v>
      </c>
      <c r="K206" s="37">
        <f>IF('2017 Hourly Load - RC2016'!K187="",0,$P$19+$Q$19*(WLEF!K186))</f>
        <v>266.9308213654117</v>
      </c>
      <c r="L206" s="37">
        <f>IF('2017 Hourly Load - RC2016'!L187="",0,$P$19+$Q$19*(WLEF!L186))</f>
        <v>307.99081697030016</v>
      </c>
      <c r="M206" s="37">
        <f>IF('2017 Hourly Load - RC2016'!M187="",0,$P$19+$Q$19*(WLEF!M186))</f>
        <v>341.47936916670375</v>
      </c>
      <c r="N206" s="37">
        <f>IF('2017 Hourly Load - RC2016'!N187="",0,$P$19+$Q$19*(WLEF!N186))</f>
        <v>373.13766007635485</v>
      </c>
      <c r="O206" s="37">
        <f>IF('2017 Hourly Load - RC2016'!O187="",0,$P$19+$Q$19*(WLEF!O186))</f>
        <v>398.95660594105266</v>
      </c>
      <c r="P206" s="37">
        <f>IF('2017 Hourly Load - RC2016'!P187="",0,$P$19+$Q$19*(WLEF!P186))</f>
        <v>415.39765710355925</v>
      </c>
      <c r="Q206" s="37">
        <f>IF('2017 Hourly Load - RC2016'!Q187="",0,$P$19+$Q$19*(WLEF!Q186))</f>
        <v>417.04903364161623</v>
      </c>
      <c r="R206" s="37">
        <f>IF('2017 Hourly Load - RC2016'!R187="",0,$P$19+$Q$19*(WLEF!R186))</f>
        <v>403.31041196838584</v>
      </c>
      <c r="S206" s="37">
        <f>IF('2017 Hourly Load - RC2016'!S187="",0,$P$19+$Q$19*(WLEF!S186))</f>
        <v>385.77631440403661</v>
      </c>
      <c r="T206" s="37">
        <f>IF('2017 Hourly Load - RC2016'!T187="",0,$P$19+$Q$19*(WLEF!T186))</f>
        <v>364.30723323160151</v>
      </c>
      <c r="U206" s="37">
        <f>IF('2017 Hourly Load - RC2016'!U187="",0,$P$19+$Q$19*(WLEF!U186))</f>
        <v>337.24163858062218</v>
      </c>
      <c r="V206" s="37">
        <f>IF('2017 Hourly Load - RC2016'!V187="",0,$P$19+$Q$19*(WLEF!V186))</f>
        <v>321.19292676782231</v>
      </c>
      <c r="W206" s="37">
        <f>IF('2017 Hourly Load - RC2016'!W187="",0,$P$19+$Q$19*(WLEF!W186))</f>
        <v>301.0508559229205</v>
      </c>
      <c r="X206" s="37">
        <f>IF('2017 Hourly Load - RC2016'!X187="",0,$P$19+$Q$19*(WLEF!X186))</f>
        <v>271.05544885508294</v>
      </c>
      <c r="Y206" s="37">
        <f>IF('2017 Hourly Load - RC2016'!Y187="",0,$P$19+$Q$19*(WLEF!Y186))</f>
        <v>236.10067352424903</v>
      </c>
      <c r="Z206" s="25">
        <f t="shared" si="2"/>
        <v>6878.1625213438165</v>
      </c>
    </row>
    <row r="207" spans="1:26" x14ac:dyDescent="0.25">
      <c r="A207" s="36">
        <f>IF('2017 Hourly Load - RC2016'!A188="","",'2017 Hourly Load - RC2016'!A188)</f>
        <v>42912</v>
      </c>
      <c r="B207" s="37">
        <f>IF('2017 Hourly Load - RC2016'!B188="",0,$P$19+$Q$19*(WLEF!B187))</f>
        <v>208.40690952898271</v>
      </c>
      <c r="C207" s="37">
        <f>IF('2017 Hourly Load - RC2016'!C188="",0,$P$19+$Q$19*(WLEF!C187))</f>
        <v>188.4760988926763</v>
      </c>
      <c r="D207" s="37">
        <f>IF('2017 Hourly Load - RC2016'!D188="",0,$P$19+$Q$19*(WLEF!D187))</f>
        <v>175.91323572654426</v>
      </c>
      <c r="E207" s="37">
        <f>IF('2017 Hourly Load - RC2016'!E188="",0,$P$19+$Q$19*(WLEF!E187))</f>
        <v>168.23458742304427</v>
      </c>
      <c r="F207" s="37">
        <f>IF('2017 Hourly Load - RC2016'!F188="",0,$P$19+$Q$19*(WLEF!F187))</f>
        <v>165.33264691329674</v>
      </c>
      <c r="G207" s="37">
        <f>IF('2017 Hourly Load - RC2016'!G188="",0,$P$19+$Q$19*(WLEF!G187))</f>
        <v>169.32966332916013</v>
      </c>
      <c r="H207" s="37">
        <f>IF('2017 Hourly Load - RC2016'!H188="",0,$P$19+$Q$19*(WLEF!H187))</f>
        <v>181.15221796016772</v>
      </c>
      <c r="I207" s="37">
        <f>IF('2017 Hourly Load - RC2016'!I188="",0,$P$19+$Q$19*(WLEF!I187))</f>
        <v>196.44361378864738</v>
      </c>
      <c r="J207" s="37">
        <f>IF('2017 Hourly Load - RC2016'!J188="",0,$P$19+$Q$19*(WLEF!J187))</f>
        <v>223.8728884868645</v>
      </c>
      <c r="K207" s="37">
        <f>IF('2017 Hourly Load - RC2016'!K188="",0,$P$19+$Q$19*(WLEF!K187))</f>
        <v>261.13699779622675</v>
      </c>
      <c r="L207" s="37">
        <f>IF('2017 Hourly Load - RC2016'!L188="",0,$P$19+$Q$19*(WLEF!L187))</f>
        <v>300.77349300230856</v>
      </c>
      <c r="M207" s="37">
        <f>IF('2017 Hourly Load - RC2016'!M188="",0,$P$19+$Q$19*(WLEF!M187))</f>
        <v>334.09301015579496</v>
      </c>
      <c r="N207" s="37">
        <f>IF('2017 Hourly Load - RC2016'!N188="",0,$P$19+$Q$19*(WLEF!N187))</f>
        <v>361.08071586128028</v>
      </c>
      <c r="O207" s="37">
        <f>IF('2017 Hourly Load - RC2016'!O188="",0,$P$19+$Q$19*(WLEF!O187))</f>
        <v>379.42341034863216</v>
      </c>
      <c r="P207" s="37">
        <f>IF('2017 Hourly Load - RC2016'!P188="",0,$P$19+$Q$19*(WLEF!P187))</f>
        <v>397.92580662893499</v>
      </c>
      <c r="Q207" s="37">
        <f>IF('2017 Hourly Load - RC2016'!Q188="",0,$P$19+$Q$19*(WLEF!Q187))</f>
        <v>404.07461766209428</v>
      </c>
      <c r="R207" s="37">
        <f>IF('2017 Hourly Load - RC2016'!R188="",0,$P$19+$Q$19*(WLEF!R187))</f>
        <v>404.22756775775838</v>
      </c>
      <c r="S207" s="37">
        <f>IF('2017 Hourly Load - RC2016'!S188="",0,$P$19+$Q$19*(WLEF!S187))</f>
        <v>394.57224112890452</v>
      </c>
      <c r="T207" s="37">
        <f>IF('2017 Hourly Load - RC2016'!T188="",0,$P$19+$Q$19*(WLEF!T187))</f>
        <v>377.39880550504449</v>
      </c>
      <c r="U207" s="37">
        <f>IF('2017 Hourly Load - RC2016'!U188="",0,$P$19+$Q$19*(WLEF!U187))</f>
        <v>350.31072505081482</v>
      </c>
      <c r="V207" s="37">
        <f>IF('2017 Hourly Load - RC2016'!V188="",0,$P$19+$Q$19*(WLEF!V187))</f>
        <v>331.63664825352066</v>
      </c>
      <c r="W207" s="37">
        <f>IF('2017 Hourly Load - RC2016'!W188="",0,$P$19+$Q$19*(WLEF!W187))</f>
        <v>309.68486176551949</v>
      </c>
      <c r="X207" s="37">
        <f>IF('2017 Hourly Load - RC2016'!X188="",0,$P$19+$Q$19*(WLEF!X187))</f>
        <v>275.81826100934143</v>
      </c>
      <c r="Y207" s="37">
        <f>IF('2017 Hourly Load - RC2016'!Y188="",0,$P$19+$Q$19*(WLEF!Y187))</f>
        <v>239.58940444470198</v>
      </c>
      <c r="Z207" s="25">
        <f t="shared" si="2"/>
        <v>6798.9084284202609</v>
      </c>
    </row>
    <row r="208" spans="1:26" x14ac:dyDescent="0.25">
      <c r="A208" s="36">
        <f>IF('2017 Hourly Load - RC2016'!A189="","",'2017 Hourly Load - RC2016'!A189)</f>
        <v>42913</v>
      </c>
      <c r="B208" s="37">
        <f>IF('2017 Hourly Load - RC2016'!B189="",0,$P$19+$Q$19*(WLEF!B188))</f>
        <v>210.44576956990812</v>
      </c>
      <c r="C208" s="37">
        <f>IF('2017 Hourly Load - RC2016'!C189="",0,$P$19+$Q$19*(WLEF!C188))</f>
        <v>191.91420697425761</v>
      </c>
      <c r="D208" s="37">
        <f>IF('2017 Hourly Load - RC2016'!D189="",0,$P$19+$Q$19*(WLEF!D188))</f>
        <v>179.42931265536265</v>
      </c>
      <c r="E208" s="37">
        <f>IF('2017 Hourly Load - RC2016'!E189="",0,$P$19+$Q$19*(WLEF!E188))</f>
        <v>171.89558432235125</v>
      </c>
      <c r="F208" s="37">
        <f>IF('2017 Hourly Load - RC2016'!F189="",0,$P$19+$Q$19*(WLEF!F188))</f>
        <v>169.47300923531083</v>
      </c>
      <c r="G208" s="37">
        <f>IF('2017 Hourly Load - RC2016'!G189="",0,$P$19+$Q$19*(WLEF!G188))</f>
        <v>174.56425024053698</v>
      </c>
      <c r="H208" s="37">
        <f>IF('2017 Hourly Load - RC2016'!H189="",0,$P$19+$Q$19*(WLEF!H188))</f>
        <v>184.55708183198834</v>
      </c>
      <c r="I208" s="37">
        <f>IF('2017 Hourly Load - RC2016'!I189="",0,$P$19+$Q$19*(WLEF!I188))</f>
        <v>199.65571833728336</v>
      </c>
      <c r="J208" s="37">
        <f>IF('2017 Hourly Load - RC2016'!J189="",0,$P$19+$Q$19*(WLEF!J188))</f>
        <v>227.01577560826462</v>
      </c>
      <c r="K208" s="37">
        <f>IF('2017 Hourly Load - RC2016'!K189="",0,$P$19+$Q$19*(WLEF!K188))</f>
        <v>262.11909844872105</v>
      </c>
      <c r="L208" s="37">
        <f>IF('2017 Hourly Load - RC2016'!L189="",0,$P$19+$Q$19*(WLEF!L188))</f>
        <v>296.80894865481633</v>
      </c>
      <c r="M208" s="37">
        <f>IF('2017 Hourly Load - RC2016'!M189="",0,$P$19+$Q$19*(WLEF!M188))</f>
        <v>329.72850092679192</v>
      </c>
      <c r="N208" s="37">
        <f>IF('2017 Hourly Load - RC2016'!N189="",0,$P$19+$Q$19*(WLEF!N188))</f>
        <v>351.34461946590602</v>
      </c>
      <c r="O208" s="37">
        <f>IF('2017 Hourly Load - RC2016'!O189="",0,$P$19+$Q$19*(WLEF!O188))</f>
        <v>370.17906995717203</v>
      </c>
      <c r="P208" s="37">
        <f>IF('2017 Hourly Load - RC2016'!P189="",0,$P$19+$Q$19*(WLEF!P188))</f>
        <v>386.78710922521509</v>
      </c>
      <c r="Q208" s="37">
        <f>IF('2017 Hourly Load - RC2016'!Q189="",0,$P$19+$Q$19*(WLEF!Q188))</f>
        <v>388.60480342054666</v>
      </c>
      <c r="R208" s="37">
        <f>IF('2017 Hourly Load - RC2016'!R189="",0,$P$19+$Q$19*(WLEF!R188))</f>
        <v>382.19269725820664</v>
      </c>
      <c r="S208" s="37">
        <f>IF('2017 Hourly Load - RC2016'!S189="",0,$P$19+$Q$19*(WLEF!S188))</f>
        <v>366.71772644871498</v>
      </c>
      <c r="T208" s="37">
        <f>IF('2017 Hourly Load - RC2016'!T189="",0,$P$19+$Q$19*(WLEF!T188))</f>
        <v>339.6706493898746</v>
      </c>
      <c r="U208" s="37">
        <f>IF('2017 Hourly Load - RC2016'!U189="",0,$P$19+$Q$19*(WLEF!U188))</f>
        <v>312.5740855496727</v>
      </c>
      <c r="V208" s="37">
        <f>IF('2017 Hourly Load - RC2016'!V189="",0,$P$19+$Q$19*(WLEF!V188))</f>
        <v>298.08467949642579</v>
      </c>
      <c r="W208" s="37">
        <f>IF('2017 Hourly Load - RC2016'!W189="",0,$P$19+$Q$19*(WLEF!W188))</f>
        <v>278.46068646873357</v>
      </c>
      <c r="X208" s="37">
        <f>IF('2017 Hourly Load - RC2016'!X189="",0,$P$19+$Q$19*(WLEF!X188))</f>
        <v>254.80761754035262</v>
      </c>
      <c r="Y208" s="37">
        <f>IF('2017 Hourly Load - RC2016'!Y189="",0,$P$19+$Q$19*(WLEF!Y188))</f>
        <v>226.35987236896875</v>
      </c>
      <c r="Z208" s="25">
        <f t="shared" si="2"/>
        <v>6553.3908733953822</v>
      </c>
    </row>
    <row r="209" spans="1:26" x14ac:dyDescent="0.25">
      <c r="A209" s="36">
        <f>IF('2017 Hourly Load - RC2016'!A190="","",'2017 Hourly Load - RC2016'!A190)</f>
        <v>42914</v>
      </c>
      <c r="B209" s="37">
        <f>IF('2017 Hourly Load - RC2016'!B190="",0,$P$19+$Q$19*(WLEF!B189))</f>
        <v>199.21256874279851</v>
      </c>
      <c r="C209" s="37">
        <f>IF('2017 Hourly Load - RC2016'!C190="",0,$P$19+$Q$19*(WLEF!C189))</f>
        <v>181.25403602494305</v>
      </c>
      <c r="D209" s="37">
        <f>IF('2017 Hourly Load - RC2016'!D190="",0,$P$19+$Q$19*(WLEF!D189))</f>
        <v>169.93570206976364</v>
      </c>
      <c r="E209" s="37">
        <f>IF('2017 Hourly Load - RC2016'!E190="",0,$P$19+$Q$19*(WLEF!E189))</f>
        <v>161.83982139170274</v>
      </c>
      <c r="F209" s="37">
        <f>IF('2017 Hourly Load - RC2016'!F190="",0,$P$19+$Q$19*(WLEF!F189))</f>
        <v>157.10220007788615</v>
      </c>
      <c r="G209" s="37">
        <f>IF('2017 Hourly Load - RC2016'!G190="",0,$P$19+$Q$19*(WLEF!G189))</f>
        <v>153.35610201120662</v>
      </c>
      <c r="H209" s="37">
        <f>IF('2017 Hourly Load - RC2016'!H190="",0,$P$19+$Q$19*(WLEF!H189))</f>
        <v>163.81554815993502</v>
      </c>
      <c r="I209" s="37">
        <f>IF('2017 Hourly Load - RC2016'!I190="",0,$P$19+$Q$19*(WLEF!I189))</f>
        <v>170.4316558207052</v>
      </c>
      <c r="J209" s="37">
        <f>IF('2017 Hourly Load - RC2016'!J190="",0,$P$19+$Q$19*(WLEF!J189))</f>
        <v>199.71117087333207</v>
      </c>
      <c r="K209" s="37">
        <f>IF('2017 Hourly Load - RC2016'!K190="",0,$P$19+$Q$19*(WLEF!K189))</f>
        <v>238.24459927261466</v>
      </c>
      <c r="L209" s="37">
        <f>IF('2017 Hourly Load - RC2016'!L190="",0,$P$19+$Q$19*(WLEF!L189))</f>
        <v>272.27585355067367</v>
      </c>
      <c r="M209" s="37">
        <f>IF('2017 Hourly Load - RC2016'!M190="",0,$P$19+$Q$19*(WLEF!M189))</f>
        <v>309.78773453330297</v>
      </c>
      <c r="N209" s="37">
        <f>IF('2017 Hourly Load - RC2016'!N190="",0,$P$19+$Q$19*(WLEF!N189))</f>
        <v>341.89132439432677</v>
      </c>
      <c r="O209" s="37">
        <f>IF('2017 Hourly Load - RC2016'!O190="",0,$P$19+$Q$19*(WLEF!O189))</f>
        <v>362.7059325686663</v>
      </c>
      <c r="P209" s="37">
        <f>IF('2017 Hourly Load - RC2016'!P190="",0,$P$19+$Q$19*(WLEF!P189))</f>
        <v>375.76073260720352</v>
      </c>
      <c r="Q209" s="37">
        <f>IF('2017 Hourly Load - RC2016'!Q190="",0,$P$19+$Q$19*(WLEF!Q189))</f>
        <v>385.65750777593217</v>
      </c>
      <c r="R209" s="37">
        <f>IF('2017 Hourly Load - RC2016'!R190="",0,$P$19+$Q$19*(WLEF!R189))</f>
        <v>384.47071992277648</v>
      </c>
      <c r="S209" s="37">
        <f>IF('2017 Hourly Load - RC2016'!S190="",0,$P$19+$Q$19*(WLEF!S189))</f>
        <v>377.54528355952226</v>
      </c>
      <c r="T209" s="37">
        <f>IF('2017 Hourly Load - RC2016'!T190="",0,$P$19+$Q$19*(WLEF!T189))</f>
        <v>357.42002258859685</v>
      </c>
      <c r="U209" s="37">
        <f>IF('2017 Hourly Load - RC2016'!U190="",0,$P$19+$Q$19*(WLEF!U189))</f>
        <v>330.53386691385793</v>
      </c>
      <c r="V209" s="37">
        <f>IF('2017 Hourly Load - RC2016'!V190="",0,$P$19+$Q$19*(WLEF!V189))</f>
        <v>315.87230674419726</v>
      </c>
      <c r="W209" s="37">
        <f>IF('2017 Hourly Load - RC2016'!W190="",0,$P$19+$Q$19*(WLEF!W189))</f>
        <v>298.4104701371142</v>
      </c>
      <c r="X209" s="37">
        <f>IF('2017 Hourly Load - RC2016'!X190="",0,$P$19+$Q$19*(WLEF!X189))</f>
        <v>270.79778970430448</v>
      </c>
      <c r="Y209" s="37">
        <f>IF('2017 Hourly Load - RC2016'!Y190="",0,$P$19+$Q$19*(WLEF!Y189))</f>
        <v>239.82480296986978</v>
      </c>
      <c r="Z209" s="25">
        <f t="shared" si="2"/>
        <v>6417.8577524152333</v>
      </c>
    </row>
    <row r="210" spans="1:26" x14ac:dyDescent="0.25">
      <c r="A210" s="36">
        <f>IF('2017 Hourly Load - RC2016'!A191="","",'2017 Hourly Load - RC2016'!A191)</f>
        <v>42915</v>
      </c>
      <c r="B210" s="37">
        <f>IF('2017 Hourly Load - RC2016'!B191="",0,$P$19+$Q$19*(WLEF!B190))</f>
        <v>213.35884184522001</v>
      </c>
      <c r="C210" s="37">
        <f>IF('2017 Hourly Load - RC2016'!C191="",0,$P$19+$Q$19*(WLEF!C190))</f>
        <v>194.7547139393003</v>
      </c>
      <c r="D210" s="37">
        <f>IF('2017 Hourly Load - RC2016'!D191="",0,$P$19+$Q$19*(WLEF!D190))</f>
        <v>181.79794898119519</v>
      </c>
      <c r="E210" s="37">
        <f>IF('2017 Hourly Load - RC2016'!E191="",0,$P$19+$Q$19*(WLEF!E190))</f>
        <v>173.07864076410704</v>
      </c>
      <c r="F210" s="37">
        <f>IF('2017 Hourly Load - RC2016'!F191="",0,$P$19+$Q$19*(WLEF!F190))</f>
        <v>168.218767604302</v>
      </c>
      <c r="G210" s="37">
        <f>IF('2017 Hourly Load - RC2016'!G191="",0,$P$19+$Q$19*(WLEF!G190))</f>
        <v>166.36222881340234</v>
      </c>
      <c r="H210" s="37">
        <f>IF('2017 Hourly Load - RC2016'!H191="",0,$P$19+$Q$19*(WLEF!H190))</f>
        <v>165.76866636678463</v>
      </c>
      <c r="I210" s="37">
        <f>IF('2017 Hourly Load - RC2016'!I191="",0,$P$19+$Q$19*(WLEF!I190))</f>
        <v>173.33897517051827</v>
      </c>
      <c r="J210" s="37">
        <f>IF('2017 Hourly Load - RC2016'!J191="",0,$P$19+$Q$19*(WLEF!J190))</f>
        <v>203.79452112254927</v>
      </c>
      <c r="K210" s="37">
        <f>IF('2017 Hourly Load - RC2016'!K191="",0,$P$19+$Q$19*(WLEF!K190))</f>
        <v>245.46173510832028</v>
      </c>
      <c r="L210" s="37">
        <f>IF('2017 Hourly Load - RC2016'!L191="",0,$P$19+$Q$19*(WLEF!L190))</f>
        <v>288.10694570251144</v>
      </c>
      <c r="M210" s="37">
        <f>IF('2017 Hourly Load - RC2016'!M191="",0,$P$19+$Q$19*(WLEF!M190))</f>
        <v>329.51395748293686</v>
      </c>
      <c r="N210" s="37">
        <f>IF('2017 Hourly Load - RC2016'!N191="",0,$P$19+$Q$19*(WLEF!N190))</f>
        <v>363.39164642191048</v>
      </c>
      <c r="O210" s="37">
        <f>IF('2017 Hourly Load - RC2016'!O191="",0,$P$19+$Q$19*(WLEF!O190))</f>
        <v>380.45302784133241</v>
      </c>
      <c r="P210" s="37">
        <f>IF('2017 Hourly Load - RC2016'!P191="",0,$P$19+$Q$19*(WLEF!P190))</f>
        <v>381.21903858805416</v>
      </c>
      <c r="Q210" s="37">
        <f>IF('2017 Hourly Load - RC2016'!Q191="",0,$P$19+$Q$19*(WLEF!Q190))</f>
        <v>369.8030806832295</v>
      </c>
      <c r="R210" s="37">
        <f>IF('2017 Hourly Load - RC2016'!R191="",0,$P$19+$Q$19*(WLEF!R190))</f>
        <v>360.96684280261877</v>
      </c>
      <c r="S210" s="37">
        <f>IF('2017 Hourly Load - RC2016'!S191="",0,$P$19+$Q$19*(WLEF!S190))</f>
        <v>347.02672564017166</v>
      </c>
      <c r="T210" s="37">
        <f>IF('2017 Hourly Load - RC2016'!T191="",0,$P$19+$Q$19*(WLEF!T190))</f>
        <v>320.27130737653187</v>
      </c>
      <c r="U210" s="37">
        <f>IF('2017 Hourly Load - RC2016'!U191="",0,$P$19+$Q$19*(WLEF!U190))</f>
        <v>296.55924844402409</v>
      </c>
      <c r="V210" s="37">
        <f>IF('2017 Hourly Load - RC2016'!V191="",0,$P$19+$Q$19*(WLEF!V190))</f>
        <v>282.90450544149769</v>
      </c>
      <c r="W210" s="37">
        <f>IF('2017 Hourly Load - RC2016'!W191="",0,$P$19+$Q$19*(WLEF!W190))</f>
        <v>269.34881662981695</v>
      </c>
      <c r="X210" s="37">
        <f>IF('2017 Hourly Load - RC2016'!X191="",0,$P$19+$Q$19*(WLEF!X190))</f>
        <v>244.41763142960718</v>
      </c>
      <c r="Y210" s="37">
        <f>IF('2017 Hourly Load - RC2016'!Y191="",0,$P$19+$Q$19*(WLEF!Y190))</f>
        <v>215.90994469697478</v>
      </c>
      <c r="Z210" s="25">
        <f t="shared" si="2"/>
        <v>6335.8277588969167</v>
      </c>
    </row>
    <row r="211" spans="1:26" x14ac:dyDescent="0.25">
      <c r="A211" s="36">
        <f>IF('2017 Hourly Load - RC2016'!A192="","",'2017 Hourly Load - RC2016'!A192)</f>
        <v>42916</v>
      </c>
      <c r="B211" s="37">
        <f>IF('2017 Hourly Load - RC2016'!B192="",0,$P$19+$Q$19*(WLEF!B191))</f>
        <v>193.00656041007426</v>
      </c>
      <c r="C211" s="37">
        <f>IF('2017 Hourly Load - RC2016'!C192="",0,$P$19+$Q$19*(WLEF!C191))</f>
        <v>177.13899819719546</v>
      </c>
      <c r="D211" s="37">
        <f>IF('2017 Hourly Load - RC2016'!D192="",0,$P$19+$Q$19*(WLEF!D191))</f>
        <v>167.06784473807869</v>
      </c>
      <c r="E211" s="37">
        <f>IF('2017 Hourly Load - RC2016'!E192="",0,$P$19+$Q$19*(WLEF!E191))</f>
        <v>161.36863718110334</v>
      </c>
      <c r="F211" s="37">
        <f>IF('2017 Hourly Load - RC2016'!F192="",0,$P$19+$Q$19*(WLEF!F191))</f>
        <v>160.67203344666231</v>
      </c>
      <c r="G211" s="37">
        <f>IF('2017 Hourly Load - RC2016'!G192="",0,$P$19+$Q$19*(WLEF!G191))</f>
        <v>166.84800453503965</v>
      </c>
      <c r="H211" s="37">
        <f>IF('2017 Hourly Load - RC2016'!H192="",0,$P$19+$Q$19*(WLEF!H191))</f>
        <v>178.7242742023746</v>
      </c>
      <c r="I211" s="37">
        <f>IF('2017 Hourly Load - RC2016'!I192="",0,$P$19+$Q$19*(WLEF!I191))</f>
        <v>191.64642354625664</v>
      </c>
      <c r="J211" s="37">
        <f>IF('2017 Hourly Load - RC2016'!J192="",0,$P$19+$Q$19*(WLEF!J191))</f>
        <v>214.74909367598906</v>
      </c>
      <c r="K211" s="37">
        <f>IF('2017 Hourly Load - RC2016'!K192="",0,$P$19+$Q$19*(WLEF!K191))</f>
        <v>247.91099374563839</v>
      </c>
      <c r="L211" s="37">
        <f>IF('2017 Hourly Load - RC2016'!L192="",0,$P$19+$Q$19*(WLEF!L191))</f>
        <v>281.60225230585553</v>
      </c>
      <c r="M211" s="37">
        <f>IF('2017 Hourly Load - RC2016'!M192="",0,$P$19+$Q$19*(WLEF!M191))</f>
        <v>312.8847260935014</v>
      </c>
      <c r="N211" s="37">
        <f>IF('2017 Hourly Load - RC2016'!N192="",0,$P$19+$Q$19*(WLEF!N191))</f>
        <v>339.34247113982832</v>
      </c>
      <c r="O211" s="37">
        <f>IF('2017 Hourly Load - RC2016'!O192="",0,$P$19+$Q$19*(WLEF!O191))</f>
        <v>362.84872061537465</v>
      </c>
      <c r="P211" s="37">
        <f>IF('2017 Hourly Load - RC2016'!P192="",0,$P$19+$Q$19*(WLEF!P191))</f>
        <v>377.60388495062614</v>
      </c>
      <c r="Q211" s="37">
        <f>IF('2017 Hourly Load - RC2016'!Q192="",0,$P$19+$Q$19*(WLEF!Q191))</f>
        <v>384.94515613431759</v>
      </c>
      <c r="R211" s="37">
        <f>IF('2017 Hourly Load - RC2016'!R192="",0,$P$19+$Q$19*(WLEF!R191))</f>
        <v>378.42491458484574</v>
      </c>
      <c r="S211" s="37">
        <f>IF('2017 Hourly Load - RC2016'!S192="",0,$P$19+$Q$19*(WLEF!S191))</f>
        <v>354.09265251183206</v>
      </c>
      <c r="T211" s="37">
        <f>IF('2017 Hourly Load - RC2016'!T192="",0,$P$19+$Q$19*(WLEF!T191))</f>
        <v>331.09840105722952</v>
      </c>
      <c r="U211" s="37">
        <f>IF('2017 Hourly Load - RC2016'!U192="",0,$P$19+$Q$19*(WLEF!U191))</f>
        <v>310.63732177686421</v>
      </c>
      <c r="V211" s="37">
        <f>IF('2017 Hourly Load - RC2016'!V192="",0,$P$19+$Q$19*(WLEF!V191))</f>
        <v>299.64065698519141</v>
      </c>
      <c r="W211" s="37">
        <f>IF('2017 Hourly Load - RC2016'!W192="",0,$P$19+$Q$19*(WLEF!W191))</f>
        <v>283.53302707983346</v>
      </c>
      <c r="X211" s="37">
        <f>IF('2017 Hourly Load - RC2016'!X192="",0,$P$19+$Q$19*(WLEF!X191))</f>
        <v>257.6417439880239</v>
      </c>
      <c r="Y211" s="37">
        <f>IF('2017 Hourly Load - RC2016'!Y192="",0,$P$19+$Q$19*(WLEF!Y191))</f>
        <v>226.62615364420066</v>
      </c>
      <c r="Z211" s="25">
        <f t="shared" si="2"/>
        <v>6360.0549465459362</v>
      </c>
    </row>
    <row r="212" spans="1:26" x14ac:dyDescent="0.25">
      <c r="A212" s="36">
        <f>IF('2017 Hourly Load - RC2016'!A193="","",'2017 Hourly Load - RC2016'!A193)</f>
        <v>42917</v>
      </c>
      <c r="B212" s="37">
        <f>IF('2017 Hourly Load - RC2016'!B193="",0,$P$19+$Q$19*(WLEF!B192))</f>
        <v>200.97160198390853</v>
      </c>
      <c r="C212" s="37">
        <f>IF('2017 Hourly Load - RC2016'!C193="",0,$P$19+$Q$19*(WLEF!C192))</f>
        <v>184.36737112349041</v>
      </c>
      <c r="D212" s="37">
        <f>IF('2017 Hourly Load - RC2016'!D193="",0,$P$19+$Q$19*(WLEF!D192))</f>
        <v>174.69542856398178</v>
      </c>
      <c r="E212" s="37">
        <f>IF('2017 Hourly Load - RC2016'!E193="",0,$P$19+$Q$19*(WLEF!E192))</f>
        <v>169.05921989949542</v>
      </c>
      <c r="F212" s="37">
        <f>IF('2017 Hourly Load - RC2016'!F193="",0,$P$19+$Q$19*(WLEF!F192))</f>
        <v>167.74484857495219</v>
      </c>
      <c r="G212" s="37">
        <f>IF('2017 Hourly Load - RC2016'!G193="",0,$P$19+$Q$19*(WLEF!G192))</f>
        <v>174.17127312964482</v>
      </c>
      <c r="H212" s="37">
        <f>IF('2017 Hourly Load - RC2016'!H193="",0,$P$19+$Q$19*(WLEF!H192))</f>
        <v>187.7039284479458</v>
      </c>
      <c r="I212" s="37">
        <f>IF('2017 Hourly Load - RC2016'!I193="",0,$P$19+$Q$19*(WLEF!I192))</f>
        <v>199.45250423421186</v>
      </c>
      <c r="J212" s="37">
        <f>IF('2017 Hourly Load - RC2016'!J193="",0,$P$19+$Q$19*(WLEF!J192))</f>
        <v>215.10271554653707</v>
      </c>
      <c r="K212" s="37">
        <f>IF('2017 Hourly Load - RC2016'!K193="",0,$P$19+$Q$19*(WLEF!K192))</f>
        <v>238.4576754299157</v>
      </c>
      <c r="L212" s="37">
        <f>IF('2017 Hourly Load - RC2016'!L193="",0,$P$19+$Q$19*(WLEF!L192))</f>
        <v>263.9993869431699</v>
      </c>
      <c r="M212" s="37">
        <f>IF('2017 Hourly Load - RC2016'!M193="",0,$P$19+$Q$19*(WLEF!M192))</f>
        <v>291.37376115374479</v>
      </c>
      <c r="N212" s="37">
        <f>IF('2017 Hourly Load - RC2016'!N193="",0,$P$19+$Q$19*(WLEF!N192))</f>
        <v>309.32499012590694</v>
      </c>
      <c r="O212" s="37">
        <f>IF('2017 Hourly Load - RC2016'!O193="",0,$P$19+$Q$19*(WLEF!O192))</f>
        <v>317.56943792583644</v>
      </c>
      <c r="P212" s="37">
        <f>IF('2017 Hourly Load - RC2016'!P193="",0,$P$19+$Q$19*(WLEF!P192))</f>
        <v>325.72128323748098</v>
      </c>
      <c r="Q212" s="37">
        <f>IF('2017 Hourly Load - RC2016'!Q193="",0,$P$19+$Q$19*(WLEF!Q192))</f>
        <v>329.24590892642499</v>
      </c>
      <c r="R212" s="37">
        <f>IF('2017 Hourly Load - RC2016'!R193="",0,$P$19+$Q$19*(WLEF!R192))</f>
        <v>335.4206495279596</v>
      </c>
      <c r="S212" s="37">
        <f>IF('2017 Hourly Load - RC2016'!S193="",0,$P$19+$Q$19*(WLEF!S192))</f>
        <v>331.58279738423022</v>
      </c>
      <c r="T212" s="37">
        <f>IF('2017 Hourly Load - RC2016'!T193="",0,$P$19+$Q$19*(WLEF!T192))</f>
        <v>321.4038325032306</v>
      </c>
      <c r="U212" s="37">
        <f>IF('2017 Hourly Load - RC2016'!U193="",0,$P$19+$Q$19*(WLEF!U192))</f>
        <v>312.10851697884993</v>
      </c>
      <c r="V212" s="37">
        <f>IF('2017 Hourly Load - RC2016'!V193="",0,$P$19+$Q$19*(WLEF!V192))</f>
        <v>307.24846512969236</v>
      </c>
      <c r="W212" s="37">
        <f>IF('2017 Hourly Load - RC2016'!W193="",0,$P$19+$Q$19*(WLEF!W192))</f>
        <v>288.20482097945751</v>
      </c>
      <c r="X212" s="37">
        <f>IF('2017 Hourly Load - RC2016'!X193="",0,$P$19+$Q$19*(WLEF!X192))</f>
        <v>257.59657771182231</v>
      </c>
      <c r="Y212" s="37">
        <f>IF('2017 Hourly Load - RC2016'!Y193="",0,$P$19+$Q$19*(WLEF!Y192))</f>
        <v>226.7286348934432</v>
      </c>
      <c r="Z212" s="25">
        <f t="shared" si="2"/>
        <v>6129.2556303553347</v>
      </c>
    </row>
    <row r="213" spans="1:26" x14ac:dyDescent="0.25">
      <c r="A213" s="36">
        <f>IF('2017 Hourly Load - RC2016'!A194="","",'2017 Hourly Load - RC2016'!A194)</f>
        <v>42918</v>
      </c>
      <c r="B213" s="37">
        <f>IF('2017 Hourly Load - RC2016'!B194="",0,$P$19+$Q$19*(WLEF!B193))</f>
        <v>199.39711271403971</v>
      </c>
      <c r="C213" s="37">
        <f>IF('2017 Hourly Load - RC2016'!C194="",0,$P$19+$Q$19*(WLEF!C193))</f>
        <v>183.64463806631659</v>
      </c>
      <c r="D213" s="37">
        <f>IF('2017 Hourly Load - RC2016'!D194="",0,$P$19+$Q$19*(WLEF!D193))</f>
        <v>173.79545528126008</v>
      </c>
      <c r="E213" s="37">
        <f>IF('2017 Hourly Load - RC2016'!E194="",0,$P$19+$Q$19*(WLEF!E193))</f>
        <v>168.63055503826456</v>
      </c>
      <c r="F213" s="37">
        <f>IF('2017 Hourly Load - RC2016'!F194="",0,$P$19+$Q$19*(WLEF!F193))</f>
        <v>167.0050041963168</v>
      </c>
      <c r="G213" s="37">
        <f>IF('2017 Hourly Load - RC2016'!G194="",0,$P$19+$Q$19*(WLEF!G193))</f>
        <v>172.23512242111934</v>
      </c>
      <c r="H213" s="37">
        <f>IF('2017 Hourly Load - RC2016'!H194="",0,$P$19+$Q$19*(WLEF!H193))</f>
        <v>184.53982814014824</v>
      </c>
      <c r="I213" s="37">
        <f>IF('2017 Hourly Load - RC2016'!I194="",0,$P$19+$Q$19*(WLEF!I193))</f>
        <v>197.86979888602019</v>
      </c>
      <c r="J213" s="37">
        <f>IF('2017 Hourly Load - RC2016'!J194="",0,$P$19+$Q$19*(WLEF!J193))</f>
        <v>221.46789178329271</v>
      </c>
      <c r="K213" s="37">
        <f>IF('2017 Hourly Load - RC2016'!K194="",0,$P$19+$Q$19*(WLEF!K193))</f>
        <v>254.09151196957419</v>
      </c>
      <c r="L213" s="37">
        <f>IF('2017 Hourly Load - RC2016'!L194="",0,$P$19+$Q$19*(WLEF!L193))</f>
        <v>292.31185701082944</v>
      </c>
      <c r="M213" s="37">
        <f>IF('2017 Hourly Load - RC2016'!M194="",0,$P$19+$Q$19*(WLEF!M193))</f>
        <v>320.71872880875134</v>
      </c>
      <c r="N213" s="37">
        <f>IF('2017 Hourly Load - RC2016'!N194="",0,$P$19+$Q$19*(WLEF!N193))</f>
        <v>338.49564559105823</v>
      </c>
      <c r="O213" s="37">
        <f>IF('2017 Hourly Load - RC2016'!O194="",0,$P$19+$Q$19*(WLEF!O193))</f>
        <v>340.71126063603748</v>
      </c>
      <c r="P213" s="37">
        <f>IF('2017 Hourly Load - RC2016'!P194="",0,$P$19+$Q$19*(WLEF!P193))</f>
        <v>330.26526630893949</v>
      </c>
      <c r="Q213" s="37">
        <f>IF('2017 Hourly Load - RC2016'!Q194="",0,$P$19+$Q$19*(WLEF!Q193))</f>
        <v>320.53444560774426</v>
      </c>
      <c r="R213" s="37">
        <f>IF('2017 Hourly Load - RC2016'!R194="",0,$P$19+$Q$19*(WLEF!R193))</f>
        <v>317.9619552385164</v>
      </c>
      <c r="S213" s="37">
        <f>IF('2017 Hourly Load - RC2016'!S194="",0,$P$19+$Q$19*(WLEF!S193))</f>
        <v>314.25922420606105</v>
      </c>
      <c r="T213" s="37">
        <f>IF('2017 Hourly Load - RC2016'!T194="",0,$P$19+$Q$19*(WLEF!T193))</f>
        <v>307.12059691754774</v>
      </c>
      <c r="U213" s="37">
        <f>IF('2017 Hourly Load - RC2016'!U194="",0,$P$19+$Q$19*(WLEF!U193))</f>
        <v>294.31848396223353</v>
      </c>
      <c r="V213" s="37">
        <f>IF('2017 Hourly Load - RC2016'!V194="",0,$P$19+$Q$19*(WLEF!V193))</f>
        <v>289.70029904753227</v>
      </c>
      <c r="W213" s="37">
        <f>IF('2017 Hourly Load - RC2016'!W194="",0,$P$19+$Q$19*(WLEF!W193))</f>
        <v>279.51308830665113</v>
      </c>
      <c r="X213" s="37">
        <f>IF('2017 Hourly Load - RC2016'!X194="",0,$P$19+$Q$19*(WLEF!X193))</f>
        <v>255.39054869686925</v>
      </c>
      <c r="Y213" s="37">
        <f>IF('2017 Hourly Load - RC2016'!Y194="",0,$P$19+$Q$19*(WLEF!Y193))</f>
        <v>224.56380902823702</v>
      </c>
      <c r="Z213" s="25">
        <f t="shared" si="2"/>
        <v>6148.5421278633603</v>
      </c>
    </row>
    <row r="214" spans="1:26" x14ac:dyDescent="0.25">
      <c r="A214" s="36">
        <f>IF('2017 Hourly Load - RC2016'!A195="","",'2017 Hourly Load - RC2016'!A195)</f>
        <v>42919</v>
      </c>
      <c r="B214" s="37">
        <f>IF('2017 Hourly Load - RC2016'!B195="",0,$P$19+$Q$19*(WLEF!B194))</f>
        <v>202.31349800616982</v>
      </c>
      <c r="C214" s="37">
        <f>IF('2017 Hourly Load - RC2016'!C195="",0,$P$19+$Q$19*(WLEF!C194))</f>
        <v>185.83788643428079</v>
      </c>
      <c r="D214" s="37">
        <f>IF('2017 Hourly Load - RC2016'!D195="",0,$P$19+$Q$19*(WLEF!D194))</f>
        <v>176.65768389833764</v>
      </c>
      <c r="E214" s="37">
        <f>IF('2017 Hourly Load - RC2016'!E195="",0,$P$19+$Q$19*(WLEF!E194))</f>
        <v>170.72026963311652</v>
      </c>
      <c r="F214" s="37">
        <f>IF('2017 Hourly Load - RC2016'!F195="",0,$P$19+$Q$19*(WLEF!F194))</f>
        <v>169.77601480440245</v>
      </c>
      <c r="G214" s="37">
        <f>IF('2017 Hourly Load - RC2016'!G195="",0,$P$19+$Q$19*(WLEF!G194))</f>
        <v>174.95806414059257</v>
      </c>
      <c r="H214" s="37">
        <f>IF('2017 Hourly Load - RC2016'!H195="",0,$P$19+$Q$19*(WLEF!H194))</f>
        <v>187.28393002031672</v>
      </c>
      <c r="I214" s="37">
        <f>IF('2017 Hourly Load - RC2016'!I195="",0,$P$19+$Q$19*(WLEF!I194))</f>
        <v>201.08313900615536</v>
      </c>
      <c r="J214" s="37">
        <f>IF('2017 Hourly Load - RC2016'!J195="",0,$P$19+$Q$19*(WLEF!J194))</f>
        <v>225.19522964708614</v>
      </c>
      <c r="K214" s="37">
        <f>IF('2017 Hourly Load - RC2016'!K195="",0,$P$19+$Q$19*(WLEF!K194))</f>
        <v>261.13699779622675</v>
      </c>
      <c r="L214" s="37">
        <f>IF('2017 Hourly Load - RC2016'!L195="",0,$P$19+$Q$19*(WLEF!L194))</f>
        <v>302.76936517909945</v>
      </c>
      <c r="M214" s="37">
        <f>IF('2017 Hourly Load - RC2016'!M195="",0,$P$19+$Q$19*(WLEF!M194))</f>
        <v>337.65021614365304</v>
      </c>
      <c r="N214" s="37">
        <f>IF('2017 Hourly Load - RC2016'!N195="",0,$P$19+$Q$19*(WLEF!N194))</f>
        <v>363.50601341861989</v>
      </c>
      <c r="O214" s="37">
        <f>IF('2017 Hourly Load - RC2016'!O195="",0,$P$19+$Q$19*(WLEF!O194))</f>
        <v>382.31082399511575</v>
      </c>
      <c r="P214" s="37">
        <f>IF('2017 Hourly Load - RC2016'!P195="",0,$P$19+$Q$19*(WLEF!P194))</f>
        <v>398.04698997070511</v>
      </c>
      <c r="Q214" s="37">
        <f>IF('2017 Hourly Load - RC2016'!Q195="",0,$P$19+$Q$19*(WLEF!Q194))</f>
        <v>406.86399404900732</v>
      </c>
      <c r="R214" s="37">
        <f>IF('2017 Hourly Load - RC2016'!R195="",0,$P$19+$Q$19*(WLEF!R194))</f>
        <v>403.31041196838584</v>
      </c>
      <c r="S214" s="37">
        <f>IF('2017 Hourly Load - RC2016'!S195="",0,$P$19+$Q$19*(WLEF!S194))</f>
        <v>380.36470518095638</v>
      </c>
      <c r="T214" s="37">
        <f>IF('2017 Hourly Load - RC2016'!T195="",0,$P$19+$Q$19*(WLEF!T194))</f>
        <v>356.20516380035258</v>
      </c>
      <c r="U214" s="37">
        <f>IF('2017 Hourly Load - RC2016'!U195="",0,$P$19+$Q$19*(WLEF!U194))</f>
        <v>333.30890747531066</v>
      </c>
      <c r="V214" s="37">
        <f>IF('2017 Hourly Load - RC2016'!V195="",0,$P$19+$Q$19*(WLEF!V194))</f>
        <v>319.61409738054755</v>
      </c>
      <c r="W214" s="37">
        <f>IF('2017 Hourly Load - RC2016'!W195="",0,$P$19+$Q$19*(WLEF!W194))</f>
        <v>304.24046086709615</v>
      </c>
      <c r="X214" s="37">
        <f>IF('2017 Hourly Load - RC2016'!X195="",0,$P$19+$Q$19*(WLEF!X194))</f>
        <v>276.76842348238398</v>
      </c>
      <c r="Y214" s="37">
        <f>IF('2017 Hourly Load - RC2016'!Y195="",0,$P$19+$Q$19*(WLEF!Y194))</f>
        <v>244.98277209984633</v>
      </c>
      <c r="Z214" s="25">
        <f t="shared" si="2"/>
        <v>6764.9050583977642</v>
      </c>
    </row>
    <row r="215" spans="1:26" x14ac:dyDescent="0.25">
      <c r="A215" s="36">
        <f>IF('2017 Hourly Load - RC2016'!A196="","",'2017 Hourly Load - RC2016'!A196)</f>
        <v>42920</v>
      </c>
      <c r="B215" s="37">
        <f>IF('2017 Hourly Load - RC2016'!B196="",0,$P$19+$Q$19*(WLEF!B195))</f>
        <v>218.44578776856804</v>
      </c>
      <c r="C215" s="37">
        <f>IF('2017 Hourly Load - RC2016'!C196="",0,$P$19+$Q$19*(WLEF!C195))</f>
        <v>198.40230114698684</v>
      </c>
      <c r="D215" s="37">
        <f>IF('2017 Hourly Load - RC2016'!D196="",0,$P$19+$Q$19*(WLEF!D195))</f>
        <v>184.53982814014824</v>
      </c>
      <c r="E215" s="37">
        <f>IF('2017 Hourly Load - RC2016'!E196="",0,$P$19+$Q$19*(WLEF!E195))</f>
        <v>175.6327653545076</v>
      </c>
      <c r="F215" s="37">
        <f>IF('2017 Hourly Load - RC2016'!F196="",0,$P$19+$Q$19*(WLEF!F195))</f>
        <v>171.05758065239223</v>
      </c>
      <c r="G215" s="37">
        <f>IF('2017 Hourly Load - RC2016'!G196="",0,$P$19+$Q$19*(WLEF!G195))</f>
        <v>170.94507246077774</v>
      </c>
      <c r="H215" s="37">
        <f>IF('2017 Hourly Load - RC2016'!H196="",0,$P$19+$Q$19*(WLEF!H195))</f>
        <v>172.81867826399062</v>
      </c>
      <c r="I215" s="37">
        <f>IF('2017 Hourly Load - RC2016'!I196="",0,$P$19+$Q$19*(WLEF!I195))</f>
        <v>178.9086794351347</v>
      </c>
      <c r="J215" s="37">
        <f>IF('2017 Hourly Load - RC2016'!J196="",0,$P$19+$Q$19*(WLEF!J195))</f>
        <v>205.24677525315778</v>
      </c>
      <c r="K215" s="37">
        <f>IF('2017 Hourly Load - RC2016'!K196="",0,$P$19+$Q$19*(WLEF!K195))</f>
        <v>247.86709718077162</v>
      </c>
      <c r="L215" s="37">
        <f>IF('2017 Hourly Load - RC2016'!L196="",0,$P$19+$Q$19*(WLEF!L195))</f>
        <v>291.59575216643054</v>
      </c>
      <c r="M215" s="37">
        <f>IF('2017 Hourly Load - RC2016'!M196="",0,$P$19+$Q$19*(WLEF!M195))</f>
        <v>328.65671347325417</v>
      </c>
      <c r="N215" s="37">
        <f>IF('2017 Hourly Load - RC2016'!N196="",0,$P$19+$Q$19*(WLEF!N195))</f>
        <v>352.18437225765814</v>
      </c>
      <c r="O215" s="37">
        <f>IF('2017 Hourly Load - RC2016'!O196="",0,$P$19+$Q$19*(WLEF!O195))</f>
        <v>363.93509667443254</v>
      </c>
      <c r="P215" s="37">
        <f>IF('2017 Hourly Load - RC2016'!P196="",0,$P$19+$Q$19*(WLEF!P195))</f>
        <v>367.98445672216081</v>
      </c>
      <c r="Q215" s="37">
        <f>IF('2017 Hourly Load - RC2016'!Q196="",0,$P$19+$Q$19*(WLEF!Q195))</f>
        <v>366.9478318465961</v>
      </c>
      <c r="R215" s="37">
        <f>IF('2017 Hourly Load - RC2016'!R196="",0,$P$19+$Q$19*(WLEF!R195))</f>
        <v>338.65943835325271</v>
      </c>
      <c r="S215" s="37">
        <f>IF('2017 Hourly Load - RC2016'!S196="",0,$P$19+$Q$19*(WLEF!S195))</f>
        <v>305.86941043864095</v>
      </c>
      <c r="T215" s="37">
        <f>IF('2017 Hourly Load - RC2016'!T196="",0,$P$19+$Q$19*(WLEF!T195))</f>
        <v>283.53302707983346</v>
      </c>
      <c r="U215" s="37">
        <f>IF('2017 Hourly Load - RC2016'!U196="",0,$P$19+$Q$19*(WLEF!U195))</f>
        <v>264.3904253472241</v>
      </c>
      <c r="V215" s="37">
        <f>IF('2017 Hourly Load - RC2016'!V196="",0,$P$19+$Q$19*(WLEF!V195))</f>
        <v>252.70829076581305</v>
      </c>
      <c r="W215" s="37">
        <f>IF('2017 Hourly Load - RC2016'!W196="",0,$P$19+$Q$19*(WLEF!W195))</f>
        <v>238.39373732875623</v>
      </c>
      <c r="X215" s="37">
        <f>IF('2017 Hourly Load - RC2016'!X196="",0,$P$19+$Q$19*(WLEF!X195))</f>
        <v>230.69138944189137</v>
      </c>
      <c r="Y215" s="37">
        <f>IF('2017 Hourly Load - RC2016'!Y196="",0,$P$19+$Q$19*(WLEF!Y195))</f>
        <v>215.08305753861094</v>
      </c>
      <c r="Z215" s="25">
        <f t="shared" si="2"/>
        <v>6124.4975650909901</v>
      </c>
    </row>
    <row r="216" spans="1:26" x14ac:dyDescent="0.25">
      <c r="A216" s="36">
        <f>IF('2017 Hourly Load - RC2016'!A197="","",'2017 Hourly Load - RC2016'!A197)</f>
        <v>42921</v>
      </c>
      <c r="B216" s="37">
        <f>IF('2017 Hourly Load - RC2016'!B197="",0,$P$19+$Q$19*(WLEF!B196))</f>
        <v>194.97193045964968</v>
      </c>
      <c r="C216" s="37">
        <f>IF('2017 Hourly Load - RC2016'!C197="",0,$P$19+$Q$19*(WLEF!C196))</f>
        <v>178.9086794351347</v>
      </c>
      <c r="D216" s="37">
        <f>IF('2017 Hourly Load - RC2016'!D197="",0,$P$19+$Q$19*(WLEF!D196))</f>
        <v>168.82094200606036</v>
      </c>
      <c r="E216" s="37">
        <f>IF('2017 Hourly Load - RC2016'!E197="",0,$P$19+$Q$19*(WLEF!E196))</f>
        <v>162.4345845436045</v>
      </c>
      <c r="F216" s="37">
        <f>IF('2017 Hourly Load - RC2016'!F197="",0,$P$19+$Q$19*(WLEF!F196))</f>
        <v>159.42289535789524</v>
      </c>
      <c r="G216" s="37">
        <f>IF('2017 Hourly Load - RC2016'!G197="",0,$P$19+$Q$19*(WLEF!G196))</f>
        <v>159.54285838213528</v>
      </c>
      <c r="H216" s="37">
        <f>IF('2017 Hourly Load - RC2016'!H197="",0,$P$19+$Q$19*(WLEF!H196))</f>
        <v>161.4141746372203</v>
      </c>
      <c r="I216" s="37">
        <f>IF('2017 Hourly Load - RC2016'!I197="",0,$P$19+$Q$19*(WLEF!I196))</f>
        <v>166.89508917945369</v>
      </c>
      <c r="J216" s="37">
        <f>IF('2017 Hourly Load - RC2016'!J197="",0,$P$19+$Q$19*(WLEF!J196))</f>
        <v>187.52882740997285</v>
      </c>
      <c r="K216" s="37">
        <f>IF('2017 Hourly Load - RC2016'!K197="",0,$P$19+$Q$19*(WLEF!K196))</f>
        <v>213.30026006636211</v>
      </c>
      <c r="L216" s="37">
        <f>IF('2017 Hourly Load - RC2016'!L197="",0,$P$19+$Q$19*(WLEF!L196))</f>
        <v>246.20333369340517</v>
      </c>
      <c r="M216" s="37">
        <f>IF('2017 Hourly Load - RC2016'!M197="",0,$P$19+$Q$19*(WLEF!M196))</f>
        <v>271.2663916358448</v>
      </c>
      <c r="N216" s="37">
        <f>IF('2017 Hourly Load - RC2016'!N197="",0,$P$19+$Q$19*(WLEF!N196))</f>
        <v>293.10345955946713</v>
      </c>
      <c r="O216" s="37">
        <f>IF('2017 Hourly Load - RC2016'!O197="",0,$P$19+$Q$19*(WLEF!O196))</f>
        <v>314.83096911855222</v>
      </c>
      <c r="P216" s="37">
        <f>IF('2017 Hourly Load - RC2016'!P197="",0,$P$19+$Q$19*(WLEF!P196))</f>
        <v>317.59559557736901</v>
      </c>
      <c r="Q216" s="37">
        <f>IF('2017 Hourly Load - RC2016'!Q197="",0,$P$19+$Q$19*(WLEF!Q196))</f>
        <v>301.47985346595414</v>
      </c>
      <c r="R216" s="37">
        <f>IF('2017 Hourly Load - RC2016'!R197="",0,$P$19+$Q$19*(WLEF!R196))</f>
        <v>287.05625448827436</v>
      </c>
      <c r="S216" s="37">
        <f>IF('2017 Hourly Load - RC2016'!S197="",0,$P$19+$Q$19*(WLEF!S196))</f>
        <v>277.29200362417095</v>
      </c>
      <c r="T216" s="37">
        <f>IF('2017 Hourly Load - RC2016'!T197="",0,$P$19+$Q$19*(WLEF!T196))</f>
        <v>267.85896001255475</v>
      </c>
      <c r="U216" s="37">
        <f>IF('2017 Hourly Load - RC2016'!U197="",0,$P$19+$Q$19*(WLEF!U196))</f>
        <v>258.18419256323995</v>
      </c>
      <c r="V216" s="37">
        <f>IF('2017 Hourly Load - RC2016'!V197="",0,$P$19+$Q$19*(WLEF!V196))</f>
        <v>252.19658039114415</v>
      </c>
      <c r="W216" s="37">
        <f>IF('2017 Hourly Load - RC2016'!W197="",0,$P$19+$Q$19*(WLEF!W196))</f>
        <v>243.09557936841941</v>
      </c>
      <c r="X216" s="37">
        <f>IF('2017 Hourly Load - RC2016'!X197="",0,$P$19+$Q$19*(WLEF!X196))</f>
        <v>226.23705612612275</v>
      </c>
      <c r="Y216" s="37">
        <f>IF('2017 Hourly Load - RC2016'!Y197="",0,$P$19+$Q$19*(WLEF!Y196))</f>
        <v>205.11439622442896</v>
      </c>
      <c r="Z216" s="25">
        <f t="shared" si="2"/>
        <v>5514.7548673264364</v>
      </c>
    </row>
    <row r="217" spans="1:26" x14ac:dyDescent="0.25">
      <c r="A217" s="36">
        <f>IF('2017 Hourly Load - RC2016'!A198="","",'2017 Hourly Load - RC2016'!A198)</f>
        <v>42922</v>
      </c>
      <c r="B217" s="37">
        <f>IF('2017 Hourly Load - RC2016'!B198="",0,$P$19+$Q$19*(WLEF!B197))</f>
        <v>186.81243201378101</v>
      </c>
      <c r="C217" s="37">
        <f>IF('2017 Hourly Load - RC2016'!C198="",0,$P$19+$Q$19*(WLEF!C197))</f>
        <v>172.94861302576194</v>
      </c>
      <c r="D217" s="37">
        <f>IF('2017 Hourly Load - RC2016'!D198="",0,$P$19+$Q$19*(WLEF!D197))</f>
        <v>163.87719743934613</v>
      </c>
      <c r="E217" s="37">
        <f>IF('2017 Hourly Load - RC2016'!E198="",0,$P$19+$Q$19*(WLEF!E197))</f>
        <v>157.91635888858383</v>
      </c>
      <c r="F217" s="37">
        <f>IF('2017 Hourly Load - RC2016'!F198="",0,$P$19+$Q$19*(WLEF!F197))</f>
        <v>156.05769325856033</v>
      </c>
      <c r="G217" s="37">
        <f>IF('2017 Hourly Load - RC2016'!G198="",0,$P$19+$Q$19*(WLEF!G197))</f>
        <v>156.36586919680602</v>
      </c>
      <c r="H217" s="37">
        <f>IF('2017 Hourly Load - RC2016'!H198="",0,$P$19+$Q$19*(WLEF!H197))</f>
        <v>157.66424056049541</v>
      </c>
      <c r="I217" s="37">
        <f>IF('2017 Hourly Load - RC2016'!I198="",0,$P$19+$Q$19*(WLEF!I197))</f>
        <v>163.55379803991298</v>
      </c>
      <c r="J217" s="37">
        <f>IF('2017 Hourly Load - RC2016'!J198="",0,$P$19+$Q$19*(WLEF!J197))</f>
        <v>186.96948034248351</v>
      </c>
      <c r="K217" s="37">
        <f>IF('2017 Hourly Load - RC2016'!K198="",0,$P$19+$Q$19*(WLEF!K197))</f>
        <v>213.26121281091832</v>
      </c>
      <c r="L217" s="37">
        <f>IF('2017 Hourly Load - RC2016'!L198="",0,$P$19+$Q$19*(WLEF!L197))</f>
        <v>239.09777555719728</v>
      </c>
      <c r="M217" s="37">
        <f>IF('2017 Hourly Load - RC2016'!M198="",0,$P$19+$Q$19*(WLEF!M197))</f>
        <v>249.69368807200084</v>
      </c>
      <c r="N217" s="37">
        <f>IF('2017 Hourly Load - RC2016'!N198="",0,$P$19+$Q$19*(WLEF!N197))</f>
        <v>260.68112203321419</v>
      </c>
      <c r="O217" s="37">
        <f>IF('2017 Hourly Load - RC2016'!O198="",0,$P$19+$Q$19*(WLEF!O197))</f>
        <v>270.86804294868193</v>
      </c>
      <c r="P217" s="37">
        <f>IF('2017 Hourly Load - RC2016'!P198="",0,$P$19+$Q$19*(WLEF!P197))</f>
        <v>280.35223457153552</v>
      </c>
      <c r="Q217" s="37">
        <f>IF('2017 Hourly Load - RC2016'!Q198="",0,$P$19+$Q$19*(WLEF!Q197))</f>
        <v>281.86718251525053</v>
      </c>
      <c r="R217" s="37">
        <f>IF('2017 Hourly Load - RC2016'!R198="",0,$P$19+$Q$19*(WLEF!R197))</f>
        <v>279.10614509745511</v>
      </c>
      <c r="S217" s="37">
        <f>IF('2017 Hourly Load - RC2016'!S198="",0,$P$19+$Q$19*(WLEF!S197))</f>
        <v>271.82948101042626</v>
      </c>
      <c r="T217" s="37">
        <f>IF('2017 Hourly Load - RC2016'!T198="",0,$P$19+$Q$19*(WLEF!T197))</f>
        <v>260.40787550512778</v>
      </c>
      <c r="U217" s="37">
        <f>IF('2017 Hourly Load - RC2016'!U198="",0,$P$19+$Q$19*(WLEF!U197))</f>
        <v>243.39852319525505</v>
      </c>
      <c r="V217" s="37">
        <f>IF('2017 Hourly Load - RC2016'!V198="",0,$P$19+$Q$19*(WLEF!V197))</f>
        <v>240.18894644721701</v>
      </c>
      <c r="W217" s="37">
        <f>IF('2017 Hourly Load - RC2016'!W198="",0,$P$19+$Q$19*(WLEF!W197))</f>
        <v>233.53074291631634</v>
      </c>
      <c r="X217" s="37">
        <f>IF('2017 Hourly Load - RC2016'!X198="",0,$P$19+$Q$19*(WLEF!X197))</f>
        <v>215.2010273775519</v>
      </c>
      <c r="Y217" s="37">
        <f>IF('2017 Hourly Load - RC2016'!Y198="",0,$P$19+$Q$19*(WLEF!Y197))</f>
        <v>192.98860939393128</v>
      </c>
      <c r="Z217" s="25">
        <f t="shared" si="2"/>
        <v>5234.6382922178118</v>
      </c>
    </row>
    <row r="218" spans="1:26" x14ac:dyDescent="0.25">
      <c r="A218" s="36">
        <f>IF('2017 Hourly Load - RC2016'!A199="","",'2017 Hourly Load - RC2016'!A199)</f>
        <v>42923</v>
      </c>
      <c r="B218" s="37">
        <f>IF('2017 Hourly Load - RC2016'!B199="",0,$P$19+$Q$19*(WLEF!B198))</f>
        <v>175.88021742080252</v>
      </c>
      <c r="C218" s="37">
        <f>IF('2017 Hourly Load - RC2016'!C199="",0,$P$19+$Q$19*(WLEF!C198))</f>
        <v>164.26303206079007</v>
      </c>
      <c r="D218" s="37">
        <f>IF('2017 Hourly Load - RC2016'!D199="",0,$P$19+$Q$19*(WLEF!D198))</f>
        <v>157.50132889661285</v>
      </c>
      <c r="E218" s="37">
        <f>IF('2017 Hourly Load - RC2016'!E199="",0,$P$19+$Q$19*(WLEF!E198))</f>
        <v>154.23656909931407</v>
      </c>
      <c r="F218" s="37">
        <f>IF('2017 Hourly Load - RC2016'!F199="",0,$P$19+$Q$19*(WLEF!F198))</f>
        <v>154.07739683700572</v>
      </c>
      <c r="G218" s="37">
        <f>IF('2017 Hourly Load - RC2016'!G199="",0,$P$19+$Q$19*(WLEF!G198))</f>
        <v>160.29473378413394</v>
      </c>
      <c r="H218" s="37">
        <f>IF('2017 Hourly Load - RC2016'!H199="",0,$P$19+$Q$19*(WLEF!H198))</f>
        <v>171.96020885212133</v>
      </c>
      <c r="I218" s="37">
        <f>IF('2017 Hourly Load - RC2016'!I199="",0,$P$19+$Q$19*(WLEF!I198))</f>
        <v>185.3523220890728</v>
      </c>
      <c r="J218" s="37">
        <f>IF('2017 Hourly Load - RC2016'!J199="",0,$P$19+$Q$19*(WLEF!J198))</f>
        <v>206.59349951983711</v>
      </c>
      <c r="K218" s="37">
        <f>IF('2017 Hourly Load - RC2016'!K199="",0,$P$19+$Q$19*(WLEF!K198))</f>
        <v>230.29685424700995</v>
      </c>
      <c r="L218" s="37">
        <f>IF('2017 Hourly Load - RC2016'!L199="",0,$P$19+$Q$19*(WLEF!L198))</f>
        <v>255.9519855581288</v>
      </c>
      <c r="M218" s="37">
        <f>IF('2017 Hourly Load - RC2016'!M199="",0,$P$19+$Q$19*(WLEF!M198))</f>
        <v>273.71248906965644</v>
      </c>
      <c r="N218" s="37">
        <f>IF('2017 Hourly Load - RC2016'!N199="",0,$P$19+$Q$19*(WLEF!N198))</f>
        <v>282.20462065093568</v>
      </c>
      <c r="O218" s="37">
        <f>IF('2017 Hourly Load - RC2016'!O199="",0,$P$19+$Q$19*(WLEF!O198))</f>
        <v>288.86608707847017</v>
      </c>
      <c r="P218" s="37">
        <f>IF('2017 Hourly Load - RC2016'!P199="",0,$P$19+$Q$19*(WLEF!P198))</f>
        <v>291.22583251944098</v>
      </c>
      <c r="Q218" s="37">
        <f>IF('2017 Hourly Load - RC2016'!Q199="",0,$P$19+$Q$19*(WLEF!Q198))</f>
        <v>298.08467949642579</v>
      </c>
      <c r="R218" s="37">
        <f>IF('2017 Hourly Load - RC2016'!R199="",0,$P$19+$Q$19*(WLEF!R198))</f>
        <v>298.08467949642579</v>
      </c>
      <c r="S218" s="37">
        <f>IF('2017 Hourly Load - RC2016'!S199="",0,$P$19+$Q$19*(WLEF!S198))</f>
        <v>296.95883851372201</v>
      </c>
      <c r="T218" s="37">
        <f>IF('2017 Hourly Load - RC2016'!T199="",0,$P$19+$Q$19*(WLEF!T198))</f>
        <v>291.99069340744251</v>
      </c>
      <c r="U218" s="37">
        <f>IF('2017 Hourly Load - RC2016'!U199="",0,$P$19+$Q$19*(WLEF!U198))</f>
        <v>285.59466274942253</v>
      </c>
      <c r="V218" s="37">
        <f>IF('2017 Hourly Load - RC2016'!V199="",0,$P$19+$Q$19*(WLEF!V198))</f>
        <v>280.73643701828303</v>
      </c>
      <c r="W218" s="37">
        <f>IF('2017 Hourly Load - RC2016'!W199="",0,$P$19+$Q$19*(WLEF!W198))</f>
        <v>269.41879966102704</v>
      </c>
      <c r="X218" s="37">
        <f>IF('2017 Hourly Load - RC2016'!X199="",0,$P$19+$Q$19*(WLEF!X198))</f>
        <v>244.24393956782961</v>
      </c>
      <c r="Y218" s="37">
        <f>IF('2017 Hourly Load - RC2016'!Y199="",0,$P$19+$Q$19*(WLEF!Y198))</f>
        <v>216.16640532160761</v>
      </c>
      <c r="Z218" s="25">
        <f t="shared" si="2"/>
        <v>5633.6963129155183</v>
      </c>
    </row>
    <row r="219" spans="1:26" x14ac:dyDescent="0.25">
      <c r="A219" s="36">
        <f>IF('2017 Hourly Load - RC2016'!A200="","",'2017 Hourly Load - RC2016'!A200)</f>
        <v>42924</v>
      </c>
      <c r="B219" s="37">
        <f>IF('2017 Hourly Load - RC2016'!B200="",0,$P$19+$Q$19*(WLEF!B199))</f>
        <v>192.37913923665397</v>
      </c>
      <c r="C219" s="37">
        <f>IF('2017 Hourly Load - RC2016'!C200="",0,$P$19+$Q$19*(WLEF!C199))</f>
        <v>176.40920763697289</v>
      </c>
      <c r="D219" s="37">
        <f>IF('2017 Hourly Load - RC2016'!D200="",0,$P$19+$Q$19*(WLEF!D199))</f>
        <v>166.26836896223369</v>
      </c>
      <c r="E219" s="37">
        <f>IF('2017 Hourly Load - RC2016'!E200="",0,$P$19+$Q$19*(WLEF!E199))</f>
        <v>160.64181606020387</v>
      </c>
      <c r="F219" s="37">
        <f>IF('2017 Hourly Load - RC2016'!F200="",0,$P$19+$Q$19*(WLEF!F199))</f>
        <v>159.07851957177587</v>
      </c>
      <c r="G219" s="37">
        <f>IF('2017 Hourly Load - RC2016'!G200="",0,$P$19+$Q$19*(WLEF!G199))</f>
        <v>163.93886996290064</v>
      </c>
      <c r="H219" s="37">
        <f>IF('2017 Hourly Load - RC2016'!H200="",0,$P$19+$Q$19*(WLEF!H199))</f>
        <v>175.71521305763179</v>
      </c>
      <c r="I219" s="37">
        <f>IF('2017 Hourly Load - RC2016'!I200="",0,$P$19+$Q$19*(WLEF!I199))</f>
        <v>190.11744122456656</v>
      </c>
      <c r="J219" s="37">
        <f>IF('2017 Hourly Load - RC2016'!J200="",0,$P$19+$Q$19*(WLEF!J199))</f>
        <v>212.69568062213824</v>
      </c>
      <c r="K219" s="37">
        <f>IF('2017 Hourly Load - RC2016'!K200="",0,$P$19+$Q$19*(WLEF!K199))</f>
        <v>246.31253395285785</v>
      </c>
      <c r="L219" s="37">
        <f>IF('2017 Hourly Load - RC2016'!L200="",0,$P$19+$Q$19*(WLEF!L199))</f>
        <v>282.3493241603386</v>
      </c>
      <c r="M219" s="37">
        <f>IF('2017 Hourly Load - RC2016'!M200="",0,$P$19+$Q$19*(WLEF!M199))</f>
        <v>316.99433714013776</v>
      </c>
      <c r="N219" s="37">
        <f>IF('2017 Hourly Load - RC2016'!N200="",0,$P$19+$Q$19*(WLEF!N199))</f>
        <v>345.75200228690397</v>
      </c>
      <c r="O219" s="37">
        <f>IF('2017 Hourly Load - RC2016'!O200="",0,$P$19+$Q$19*(WLEF!O199))</f>
        <v>359.43183153122663</v>
      </c>
      <c r="P219" s="37">
        <f>IF('2017 Hourly Load - RC2016'!P200="",0,$P$19+$Q$19*(WLEF!P199))</f>
        <v>356.74163064053295</v>
      </c>
      <c r="Q219" s="37">
        <f>IF('2017 Hourly Load - RC2016'!Q200="",0,$P$19+$Q$19*(WLEF!Q199))</f>
        <v>340.84833934001603</v>
      </c>
      <c r="R219" s="37">
        <f>IF('2017 Hourly Load - RC2016'!R200="",0,$P$19+$Q$19*(WLEF!R199))</f>
        <v>324.79096908378875</v>
      </c>
      <c r="S219" s="37">
        <f>IF('2017 Hourly Load - RC2016'!S200="",0,$P$19+$Q$19*(WLEF!S199))</f>
        <v>311.07560535519809</v>
      </c>
      <c r="T219" s="37">
        <f>IF('2017 Hourly Load - RC2016'!T200="",0,$P$19+$Q$19*(WLEF!T199))</f>
        <v>297.10878067195029</v>
      </c>
      <c r="U219" s="37">
        <f>IF('2017 Hourly Load - RC2016'!U200="",0,$P$19+$Q$19*(WLEF!U199))</f>
        <v>279.20185866906229</v>
      </c>
      <c r="V219" s="37">
        <f>IF('2017 Hourly Load - RC2016'!V200="",0,$P$19+$Q$19*(WLEF!V199))</f>
        <v>264.87405243835326</v>
      </c>
      <c r="W219" s="37">
        <f>IF('2017 Hourly Load - RC2016'!W200="",0,$P$19+$Q$19*(WLEF!W199))</f>
        <v>249.45103446856513</v>
      </c>
      <c r="X219" s="37">
        <f>IF('2017 Hourly Load - RC2016'!X200="",0,$P$19+$Q$19*(WLEF!X199))</f>
        <v>225.93024432854457</v>
      </c>
      <c r="Y219" s="37">
        <f>IF('2017 Hourly Load - RC2016'!Y200="",0,$P$19+$Q$19*(WLEF!Y199))</f>
        <v>201.30636994861715</v>
      </c>
      <c r="Z219" s="25">
        <f t="shared" si="2"/>
        <v>5999.4131703511703</v>
      </c>
    </row>
    <row r="220" spans="1:26" x14ac:dyDescent="0.25">
      <c r="A220" s="36">
        <f>IF('2017 Hourly Load - RC2016'!A201="","",'2017 Hourly Load - RC2016'!A201)</f>
        <v>42925</v>
      </c>
      <c r="B220" s="37">
        <f>IF('2017 Hourly Load - RC2016'!B201="",0,$P$19+$Q$19*(WLEF!B200))</f>
        <v>180.1706729879773</v>
      </c>
      <c r="C220" s="37">
        <f>IF('2017 Hourly Load - RC2016'!C201="",0,$P$19+$Q$19*(WLEF!C200))</f>
        <v>167.2722370286703</v>
      </c>
      <c r="D220" s="37">
        <f>IF('2017 Hourly Load - RC2016'!D201="",0,$P$19+$Q$19*(WLEF!D200))</f>
        <v>159.34796568241154</v>
      </c>
      <c r="E220" s="37">
        <f>IF('2017 Hourly Load - RC2016'!E201="",0,$P$19+$Q$19*(WLEF!E200))</f>
        <v>151.93865307986596</v>
      </c>
      <c r="F220" s="37">
        <f>IF('2017 Hourly Load - RC2016'!F201="",0,$P$19+$Q$19*(WLEF!F200))</f>
        <v>152.55256359491781</v>
      </c>
      <c r="G220" s="37">
        <f>IF('2017 Hourly Load - RC2016'!G201="",0,$P$19+$Q$19*(WLEF!G200))</f>
        <v>159.57286366578495</v>
      </c>
      <c r="H220" s="37">
        <f>IF('2017 Hourly Load - RC2016'!H201="",0,$P$19+$Q$19*(WLEF!H200))</f>
        <v>171.8309830367246</v>
      </c>
      <c r="I220" s="37">
        <f>IF('2017 Hourly Load - RC2016'!I201="",0,$P$19+$Q$19*(WLEF!I200))</f>
        <v>184.95431770578449</v>
      </c>
      <c r="J220" s="37">
        <f>IF('2017 Hourly Load - RC2016'!J201="",0,$P$19+$Q$19*(WLEF!J200))</f>
        <v>208.29199048386687</v>
      </c>
      <c r="K220" s="37">
        <f>IF('2017 Hourly Load - RC2016'!K201="",0,$P$19+$Q$19*(WLEF!K200))</f>
        <v>242.25316584862406</v>
      </c>
      <c r="L220" s="37">
        <f>IF('2017 Hourly Load - RC2016'!L201="",0,$P$19+$Q$19*(WLEF!L200))</f>
        <v>275.58108358082183</v>
      </c>
      <c r="M220" s="37">
        <f>IF('2017 Hourly Load - RC2016'!M201="",0,$P$19+$Q$19*(WLEF!M200))</f>
        <v>310.61155346473413</v>
      </c>
      <c r="N220" s="37">
        <f>IF('2017 Hourly Load - RC2016'!N201="",0,$P$19+$Q$19*(WLEF!N200))</f>
        <v>334.49905991822783</v>
      </c>
      <c r="O220" s="37">
        <f>IF('2017 Hourly Load - RC2016'!O201="",0,$P$19+$Q$19*(WLEF!O200))</f>
        <v>341.53427764452027</v>
      </c>
      <c r="P220" s="37">
        <f>IF('2017 Hourly Load - RC2016'!P201="",0,$P$19+$Q$19*(WLEF!P200))</f>
        <v>320.24500154358481</v>
      </c>
      <c r="Q220" s="37">
        <f>IF('2017 Hourly Load - RC2016'!Q201="",0,$P$19+$Q$19*(WLEF!Q200))</f>
        <v>303.73263444351841</v>
      </c>
      <c r="R220" s="37">
        <f>IF('2017 Hourly Load - RC2016'!R201="",0,$P$19+$Q$19*(WLEF!R200))</f>
        <v>295.9605606637802</v>
      </c>
      <c r="S220" s="37">
        <f>IF('2017 Hourly Load - RC2016'!S201="",0,$P$19+$Q$19*(WLEF!S200))</f>
        <v>284.74448278020378</v>
      </c>
      <c r="T220" s="37">
        <f>IF('2017 Hourly Load - RC2016'!T201="",0,$P$19+$Q$19*(WLEF!T200))</f>
        <v>271.5243703935954</v>
      </c>
      <c r="U220" s="37">
        <f>IF('2017 Hourly Load - RC2016'!U201="",0,$P$19+$Q$19*(WLEF!U200))</f>
        <v>263.97639775893856</v>
      </c>
      <c r="V220" s="37">
        <f>IF('2017 Hourly Load - RC2016'!V201="",0,$P$19+$Q$19*(WLEF!V200))</f>
        <v>257.43854150702407</v>
      </c>
      <c r="W220" s="37">
        <f>IF('2017 Hourly Load - RC2016'!W201="",0,$P$19+$Q$19*(WLEF!W200))</f>
        <v>263.12681923193111</v>
      </c>
      <c r="X220" s="37">
        <f>IF('2017 Hourly Load - RC2016'!X201="",0,$P$19+$Q$19*(WLEF!X200))</f>
        <v>224.11655103140089</v>
      </c>
      <c r="Y220" s="37">
        <f>IF('2017 Hourly Load - RC2016'!Y201="",0,$P$19+$Q$19*(WLEF!Y200))</f>
        <v>200.11822231307087</v>
      </c>
      <c r="Z220" s="25">
        <f t="shared" si="2"/>
        <v>5725.3949693899804</v>
      </c>
    </row>
    <row r="221" spans="1:26" x14ac:dyDescent="0.25">
      <c r="A221" s="36">
        <f>IF('2017 Hourly Load - RC2016'!A202="","",'2017 Hourly Load - RC2016'!A202)</f>
        <v>42926</v>
      </c>
      <c r="B221" s="37">
        <f>IF('2017 Hourly Load - RC2016'!B202="",0,$P$19+$Q$19*(WLEF!B201))</f>
        <v>178.13869975092234</v>
      </c>
      <c r="C221" s="37">
        <f>IF('2017 Hourly Load - RC2016'!C202="",0,$P$19+$Q$19*(WLEF!C201))</f>
        <v>164.80472592772415</v>
      </c>
      <c r="D221" s="37">
        <f>IF('2017 Hourly Load - RC2016'!D202="",0,$P$19+$Q$19*(WLEF!D201))</f>
        <v>157.20557622665075</v>
      </c>
      <c r="E221" s="37">
        <f>IF('2017 Hourly Load - RC2016'!E202="",0,$P$19+$Q$19*(WLEF!E201))</f>
        <v>153.03988287295476</v>
      </c>
      <c r="F221" s="37">
        <f>IF('2017 Hourly Load - RC2016'!F202="",0,$P$19+$Q$19*(WLEF!F201))</f>
        <v>151.82473353291758</v>
      </c>
      <c r="G221" s="37">
        <f>IF('2017 Hourly Load - RC2016'!G202="",0,$P$19+$Q$19*(WLEF!G201))</f>
        <v>157.10220007788615</v>
      </c>
      <c r="H221" s="37">
        <f>IF('2017 Hourly Load - RC2016'!H202="",0,$P$19+$Q$19*(WLEF!H201))</f>
        <v>169.23416476587971</v>
      </c>
      <c r="I221" s="37">
        <f>IF('2017 Hourly Load - RC2016'!I202="",0,$P$19+$Q$19*(WLEF!I201))</f>
        <v>183.66181621469053</v>
      </c>
      <c r="J221" s="37">
        <f>IF('2017 Hourly Load - RC2016'!J202="",0,$P$19+$Q$19*(WLEF!J201))</f>
        <v>206.8028021357282</v>
      </c>
      <c r="K221" s="37">
        <f>IF('2017 Hourly Load - RC2016'!K202="",0,$P$19+$Q$19*(WLEF!K201))</f>
        <v>237.39374740237497</v>
      </c>
      <c r="L221" s="37">
        <f>IF('2017 Hourly Load - RC2016'!L202="",0,$P$19+$Q$19*(WLEF!L201))</f>
        <v>263.01216386256726</v>
      </c>
      <c r="M221" s="37">
        <f>IF('2017 Hourly Load - RC2016'!M202="",0,$P$19+$Q$19*(WLEF!M201))</f>
        <v>281.3374978802953</v>
      </c>
      <c r="N221" s="37">
        <f>IF('2017 Hourly Load - RC2016'!N202="",0,$P$19+$Q$19*(WLEF!N201))</f>
        <v>298.78668749421422</v>
      </c>
      <c r="O221" s="37">
        <f>IF('2017 Hourly Load - RC2016'!O202="",0,$P$19+$Q$19*(WLEF!O201))</f>
        <v>311.51430878087257</v>
      </c>
      <c r="P221" s="37">
        <f>IF('2017 Hourly Load - RC2016'!P202="",0,$P$19+$Q$19*(WLEF!P201))</f>
        <v>310.99823068637733</v>
      </c>
      <c r="Q221" s="37">
        <f>IF('2017 Hourly Load - RC2016'!Q202="",0,$P$19+$Q$19*(WLEF!Q201))</f>
        <v>302.5415297171001</v>
      </c>
      <c r="R221" s="37">
        <f>IF('2017 Hourly Load - RC2016'!R202="",0,$P$19+$Q$19*(WLEF!R201))</f>
        <v>289.99512776279306</v>
      </c>
      <c r="S221" s="37">
        <f>IF('2017 Hourly Load - RC2016'!S202="",0,$P$19+$Q$19*(WLEF!S201))</f>
        <v>276.6970806687832</v>
      </c>
      <c r="T221" s="37">
        <f>IF('2017 Hourly Load - RC2016'!T202="",0,$P$19+$Q$19*(WLEF!T201))</f>
        <v>265.93566476810474</v>
      </c>
      <c r="U221" s="37">
        <f>IF('2017 Hourly Load - RC2016'!U202="",0,$P$19+$Q$19*(WLEF!U201))</f>
        <v>254.96446393555902</v>
      </c>
      <c r="V221" s="37">
        <f>IF('2017 Hourly Load - RC2016'!V202="",0,$P$19+$Q$19*(WLEF!V201))</f>
        <v>251.97433732477811</v>
      </c>
      <c r="W221" s="37">
        <f>IF('2017 Hourly Load - RC2016'!W202="",0,$P$19+$Q$19*(WLEF!W201))</f>
        <v>242.74970651418727</v>
      </c>
      <c r="X221" s="37">
        <f>IF('2017 Hourly Load - RC2016'!X202="",0,$P$19+$Q$19*(WLEF!X201))</f>
        <v>222.43549898597917</v>
      </c>
      <c r="Y221" s="37">
        <f>IF('2017 Hourly Load - RC2016'!Y202="",0,$P$19+$Q$19*(WLEF!Y201))</f>
        <v>198.91760056267714</v>
      </c>
      <c r="Z221" s="25">
        <f t="shared" si="2"/>
        <v>5531.0682478520175</v>
      </c>
    </row>
    <row r="222" spans="1:26" x14ac:dyDescent="0.25">
      <c r="A222" s="36">
        <f>IF('2017 Hourly Load - RC2016'!A203="","",'2017 Hourly Load - RC2016'!A203)</f>
        <v>42927</v>
      </c>
      <c r="B222" s="37">
        <f>IF('2017 Hourly Load - RC2016'!B203="",0,$P$19+$Q$19*(WLEF!B202))</f>
        <v>177.75486267305439</v>
      </c>
      <c r="C222" s="37">
        <f>IF('2017 Hourly Load - RC2016'!C203="",0,$P$19+$Q$19*(WLEF!C202))</f>
        <v>164.72723213266841</v>
      </c>
      <c r="D222" s="37">
        <f>IF('2017 Hourly Load - RC2016'!D203="",0,$P$19+$Q$19*(WLEF!D202))</f>
        <v>156.88091946433394</v>
      </c>
      <c r="E222" s="37">
        <f>IF('2017 Hourly Load - RC2016'!E203="",0,$P$19+$Q$19*(WLEF!E202))</f>
        <v>152.89637934245641</v>
      </c>
      <c r="F222" s="37">
        <f>IF('2017 Hourly Load - RC2016'!F203="",0,$P$19+$Q$19*(WLEF!F202))</f>
        <v>151.96714749419269</v>
      </c>
      <c r="G222" s="37">
        <f>IF('2017 Hourly Load - RC2016'!G203="",0,$P$19+$Q$19*(WLEF!G202))</f>
        <v>156.79249874272784</v>
      </c>
      <c r="H222" s="37">
        <f>IF('2017 Hourly Load - RC2016'!H203="",0,$P$19+$Q$19*(WLEF!H202))</f>
        <v>167.22504778561085</v>
      </c>
      <c r="I222" s="37">
        <f>IF('2017 Hourly Load - RC2016'!I203="",0,$P$19+$Q$19*(WLEF!I202))</f>
        <v>181.88306976081378</v>
      </c>
      <c r="J222" s="37">
        <f>IF('2017 Hourly Load - RC2016'!J203="",0,$P$19+$Q$19*(WLEF!J202))</f>
        <v>208.46438866378662</v>
      </c>
      <c r="K222" s="37">
        <f>IF('2017 Hourly Load - RC2016'!K203="",0,$P$19+$Q$19*(WLEF!K202))</f>
        <v>240.72521425941926</v>
      </c>
      <c r="L222" s="37">
        <f>IF('2017 Hourly Load - RC2016'!L203="",0,$P$19+$Q$19*(WLEF!L202))</f>
        <v>274.87042295064174</v>
      </c>
      <c r="M222" s="37">
        <f>IF('2017 Hourly Load - RC2016'!M203="",0,$P$19+$Q$19*(WLEF!M202))</f>
        <v>307.8627381081057</v>
      </c>
      <c r="N222" s="37">
        <f>IF('2017 Hourly Load - RC2016'!N203="",0,$P$19+$Q$19*(WLEF!N202))</f>
        <v>334.12006997064441</v>
      </c>
      <c r="O222" s="37">
        <f>IF('2017 Hourly Load - RC2016'!O203="",0,$P$19+$Q$19*(WLEF!O202))</f>
        <v>356.12050645084361</v>
      </c>
      <c r="P222" s="37">
        <f>IF('2017 Hourly Load - RC2016'!P203="",0,$P$19+$Q$19*(WLEF!P202))</f>
        <v>369.36955198498595</v>
      </c>
      <c r="Q222" s="37">
        <f>IF('2017 Hourly Load - RC2016'!Q203="",0,$P$19+$Q$19*(WLEF!Q202))</f>
        <v>372.61445765189848</v>
      </c>
      <c r="R222" s="37">
        <f>IF('2017 Hourly Load - RC2016'!R203="",0,$P$19+$Q$19*(WLEF!R202))</f>
        <v>369.8030806832295</v>
      </c>
      <c r="S222" s="37">
        <f>IF('2017 Hourly Load - RC2016'!S203="",0,$P$19+$Q$19*(WLEF!S202))</f>
        <v>359.91461892767438</v>
      </c>
      <c r="T222" s="37">
        <f>IF('2017 Hourly Load - RC2016'!T203="",0,$P$19+$Q$19*(WLEF!T202))</f>
        <v>344.09393942571359</v>
      </c>
      <c r="U222" s="37">
        <f>IF('2017 Hourly Load - RC2016'!U203="",0,$P$19+$Q$19*(WLEF!U202))</f>
        <v>320.69239827890203</v>
      </c>
      <c r="V222" s="37">
        <f>IF('2017 Hourly Load - RC2016'!V203="",0,$P$19+$Q$19*(WLEF!V202))</f>
        <v>307.32520349008661</v>
      </c>
      <c r="W222" s="37">
        <f>IF('2017 Hourly Load - RC2016'!W203="",0,$P$19+$Q$19*(WLEF!W202))</f>
        <v>293.10345955946713</v>
      </c>
      <c r="X222" s="37">
        <f>IF('2017 Hourly Load - RC2016'!X203="",0,$P$19+$Q$19*(WLEF!X202))</f>
        <v>267.00035113582487</v>
      </c>
      <c r="Y222" s="37">
        <f>IF('2017 Hourly Load - RC2016'!Y203="",0,$P$19+$Q$19*(WLEF!Y202))</f>
        <v>238.35111919177808</v>
      </c>
      <c r="Z222" s="25">
        <f t="shared" si="2"/>
        <v>6274.5586781288612</v>
      </c>
    </row>
    <row r="223" spans="1:26" x14ac:dyDescent="0.25">
      <c r="A223" s="36">
        <f>IF('2017 Hourly Load - RC2016'!A204="","",'2017 Hourly Load - RC2016'!A204)</f>
        <v>42928</v>
      </c>
      <c r="B223" s="37">
        <f>IF('2017 Hourly Load - RC2016'!B204="",0,$P$19+$Q$19*(WLEF!B203))</f>
        <v>213.14410591080218</v>
      </c>
      <c r="C223" s="37">
        <f>IF('2017 Hourly Load - RC2016'!C204="",0,$P$19+$Q$19*(WLEF!C203))</f>
        <v>195.53404140106875</v>
      </c>
      <c r="D223" s="37">
        <f>IF('2017 Hourly Load - RC2016'!D204="",0,$P$19+$Q$19*(WLEF!D203))</f>
        <v>182.92446767595592</v>
      </c>
      <c r="E223" s="37">
        <f>IF('2017 Hourly Load - RC2016'!E204="",0,$P$19+$Q$19*(WLEF!E203))</f>
        <v>175.30333773175192</v>
      </c>
      <c r="F223" s="37">
        <f>IF('2017 Hourly Load - RC2016'!F204="",0,$P$19+$Q$19*(WLEF!F203))</f>
        <v>169.53675629866643</v>
      </c>
      <c r="G223" s="37">
        <f>IF('2017 Hourly Load - RC2016'!G204="",0,$P$19+$Q$19*(WLEF!G203))</f>
        <v>169.58458185015229</v>
      </c>
      <c r="H223" s="37">
        <f>IF('2017 Hourly Load - RC2016'!H204="",0,$P$19+$Q$19*(WLEF!H203))</f>
        <v>171.07365906223015</v>
      </c>
      <c r="I223" s="37">
        <f>IF('2017 Hourly Load - RC2016'!I204="",0,$P$19+$Q$19*(WLEF!I203))</f>
        <v>178.42289935522047</v>
      </c>
      <c r="J223" s="37">
        <f>IF('2017 Hourly Load - RC2016'!J204="",0,$P$19+$Q$19*(WLEF!J203))</f>
        <v>203.43749761688628</v>
      </c>
      <c r="K223" s="37">
        <f>IF('2017 Hourly Load - RC2016'!K204="",0,$P$19+$Q$19*(WLEF!K203))</f>
        <v>241.88665146864702</v>
      </c>
      <c r="L223" s="37">
        <f>IF('2017 Hourly Load - RC2016'!L204="",0,$P$19+$Q$19*(WLEF!L203))</f>
        <v>276.24554647593567</v>
      </c>
      <c r="M223" s="37">
        <f>IF('2017 Hourly Load - RC2016'!M204="",0,$P$19+$Q$19*(WLEF!M203))</f>
        <v>309.42778153918846</v>
      </c>
      <c r="N223" s="37">
        <f>IF('2017 Hourly Load - RC2016'!N204="",0,$P$19+$Q$19*(WLEF!N203))</f>
        <v>337.65021614365304</v>
      </c>
      <c r="O223" s="37">
        <f>IF('2017 Hourly Load - RC2016'!O204="",0,$P$19+$Q$19*(WLEF!O203))</f>
        <v>353.69922214014304</v>
      </c>
      <c r="P223" s="37">
        <f>IF('2017 Hourly Load - RC2016'!P204="",0,$P$19+$Q$19*(WLEF!P203))</f>
        <v>358.46751628035338</v>
      </c>
      <c r="Q223" s="37">
        <f>IF('2017 Hourly Load - RC2016'!Q204="",0,$P$19+$Q$19*(WLEF!Q203))</f>
        <v>357.5048804188429</v>
      </c>
      <c r="R223" s="37">
        <f>IF('2017 Hourly Load - RC2016'!R204="",0,$P$19+$Q$19*(WLEF!R203))</f>
        <v>353.16573636135746</v>
      </c>
      <c r="S223" s="37">
        <f>IF('2017 Hourly Load - RC2016'!S204="",0,$P$19+$Q$19*(WLEF!S203))</f>
        <v>338.93254251096062</v>
      </c>
      <c r="T223" s="37">
        <f>IF('2017 Hourly Load - RC2016'!T204="",0,$P$19+$Q$19*(WLEF!T203))</f>
        <v>319.69291463901988</v>
      </c>
      <c r="U223" s="37">
        <f>IF('2017 Hourly Load - RC2016'!U204="",0,$P$19+$Q$19*(WLEF!U203))</f>
        <v>294.36815088570665</v>
      </c>
      <c r="V223" s="37">
        <f>IF('2017 Hourly Load - RC2016'!V204="",0,$P$19+$Q$19*(WLEF!V203))</f>
        <v>282.03586599049845</v>
      </c>
      <c r="W223" s="37">
        <f>IF('2017 Hourly Load - RC2016'!W204="",0,$P$19+$Q$19*(WLEF!W203))</f>
        <v>265.47371647262116</v>
      </c>
      <c r="X223" s="37">
        <f>IF('2017 Hourly Load - RC2016'!X204="",0,$P$19+$Q$19*(WLEF!X203))</f>
        <v>242.87936525175536</v>
      </c>
      <c r="Y223" s="37">
        <f>IF('2017 Hourly Load - RC2016'!Y204="",0,$P$19+$Q$19*(WLEF!Y203))</f>
        <v>218.78436995193761</v>
      </c>
      <c r="Z223" s="25">
        <f t="shared" si="2"/>
        <v>6209.1758234333556</v>
      </c>
    </row>
    <row r="224" spans="1:26" x14ac:dyDescent="0.25">
      <c r="A224" s="36">
        <f>IF('2017 Hourly Load - RC2016'!A205="","",'2017 Hourly Load - RC2016'!A205)</f>
        <v>42929</v>
      </c>
      <c r="B224" s="37">
        <f>IF('2017 Hourly Load - RC2016'!B205="",0,$P$19+$Q$19*(WLEF!B204))</f>
        <v>200.4703325879164</v>
      </c>
      <c r="C224" s="37">
        <f>IF('2017 Hourly Load - RC2016'!C205="",0,$P$19+$Q$19*(WLEF!C204))</f>
        <v>186.95202471714734</v>
      </c>
      <c r="D224" s="37">
        <f>IF('2017 Hourly Load - RC2016'!D205="",0,$P$19+$Q$19*(WLEF!D204))</f>
        <v>177.63819523252494</v>
      </c>
      <c r="E224" s="37">
        <f>IF('2017 Hourly Load - RC2016'!E205="",0,$P$19+$Q$19*(WLEF!E204))</f>
        <v>170.62401272965667</v>
      </c>
      <c r="F224" s="37">
        <f>IF('2017 Hourly Load - RC2016'!F205="",0,$P$19+$Q$19*(WLEF!F204))</f>
        <v>166.12767724671085</v>
      </c>
      <c r="G224" s="37">
        <f>IF('2017 Hourly Load - RC2016'!G205="",0,$P$19+$Q$19*(WLEF!G204))</f>
        <v>164.38669090383542</v>
      </c>
      <c r="H224" s="37">
        <f>IF('2017 Hourly Load - RC2016'!H205="",0,$P$19+$Q$19*(WLEF!H204))</f>
        <v>164.74272798616161</v>
      </c>
      <c r="I224" s="37">
        <f>IF('2017 Hourly Load - RC2016'!I205="",0,$P$19+$Q$19*(WLEF!I204))</f>
        <v>172.67261279305862</v>
      </c>
      <c r="J224" s="37">
        <f>IF('2017 Hourly Load - RC2016'!J205="",0,$P$19+$Q$19*(WLEF!J204))</f>
        <v>200.56308035209781</v>
      </c>
      <c r="K224" s="37">
        <f>IF('2017 Hourly Load - RC2016'!K205="",0,$P$19+$Q$19*(WLEF!K204))</f>
        <v>235.65676776872323</v>
      </c>
      <c r="L224" s="37">
        <f>IF('2017 Hourly Load - RC2016'!L205="",0,$P$19+$Q$19*(WLEF!L204))</f>
        <v>268.18435768194337</v>
      </c>
      <c r="M224" s="37">
        <f>IF('2017 Hourly Load - RC2016'!M205="",0,$P$19+$Q$19*(WLEF!M204))</f>
        <v>299.61551626493383</v>
      </c>
      <c r="N224" s="37">
        <f>IF('2017 Hourly Load - RC2016'!N205="",0,$P$19+$Q$19*(WLEF!N204))</f>
        <v>323.75642964371735</v>
      </c>
      <c r="O224" s="37">
        <f>IF('2017 Hourly Load - RC2016'!O205="",0,$P$19+$Q$19*(WLEF!O204))</f>
        <v>336.28956209764408</v>
      </c>
      <c r="P224" s="37">
        <f>IF('2017 Hourly Load - RC2016'!P205="",0,$P$19+$Q$19*(WLEF!P204))</f>
        <v>346.74935037110862</v>
      </c>
      <c r="Q224" s="37">
        <f>IF('2017 Hourly Load - RC2016'!Q205="",0,$P$19+$Q$19*(WLEF!Q204))</f>
        <v>354.14888009478818</v>
      </c>
      <c r="R224" s="37">
        <f>IF('2017 Hourly Load - RC2016'!R205="",0,$P$19+$Q$19*(WLEF!R204))</f>
        <v>352.77297716430996</v>
      </c>
      <c r="S224" s="37">
        <f>IF('2017 Hourly Load - RC2016'!S205="",0,$P$19+$Q$19*(WLEF!S204))</f>
        <v>342.7162154618735</v>
      </c>
      <c r="T224" s="37">
        <f>IF('2017 Hourly Load - RC2016'!T205="",0,$P$19+$Q$19*(WLEF!T204))</f>
        <v>326.60006657794867</v>
      </c>
      <c r="U224" s="37">
        <f>IF('2017 Hourly Load - RC2016'!U205="",0,$P$19+$Q$19*(WLEF!U204))</f>
        <v>306.45626767625873</v>
      </c>
      <c r="V224" s="37">
        <f>IF('2017 Hourly Load - RC2016'!V205="",0,$P$19+$Q$19*(WLEF!V204))</f>
        <v>295.73626848089492</v>
      </c>
      <c r="W224" s="37">
        <f>IF('2017 Hourly Load - RC2016'!W205="",0,$P$19+$Q$19*(WLEF!W204))</f>
        <v>284.45340218307103</v>
      </c>
      <c r="X224" s="37">
        <f>IF('2017 Hourly Load - RC2016'!X205="",0,$P$19+$Q$19*(WLEF!X204))</f>
        <v>259.18085494521341</v>
      </c>
      <c r="Y224" s="37">
        <f>IF('2017 Hourly Load - RC2016'!Y205="",0,$P$19+$Q$19*(WLEF!Y204))</f>
        <v>231.02403637851205</v>
      </c>
      <c r="Z224" s="25">
        <f t="shared" ref="Z224:Z287" si="3">SUM(B224:Y224)</f>
        <v>6167.5183073400513</v>
      </c>
    </row>
    <row r="225" spans="1:26" x14ac:dyDescent="0.25">
      <c r="A225" s="36">
        <f>IF('2017 Hourly Load - RC2016'!A206="","",'2017 Hourly Load - RC2016'!A206)</f>
        <v>42930</v>
      </c>
      <c r="B225" s="37">
        <f>IF('2017 Hourly Load - RC2016'!B206="",0,$P$19+$Q$19*(WLEF!B205))</f>
        <v>206.97418047885498</v>
      </c>
      <c r="C225" s="37">
        <f>IF('2017 Hourly Load - RC2016'!C206="",0,$P$19+$Q$19*(WLEF!C205))</f>
        <v>190.29467781821708</v>
      </c>
      <c r="D225" s="37">
        <f>IF('2017 Hourly Load - RC2016'!D206="",0,$P$19+$Q$19*(WLEF!D205))</f>
        <v>178.50656737587471</v>
      </c>
      <c r="E225" s="37">
        <f>IF('2017 Hourly Load - RC2016'!E206="",0,$P$19+$Q$19*(WLEF!E205))</f>
        <v>172.28368016312322</v>
      </c>
      <c r="F225" s="37">
        <f>IF('2017 Hourly Load - RC2016'!F206="",0,$P$19+$Q$19*(WLEF!F205))</f>
        <v>170.65609255310744</v>
      </c>
      <c r="G225" s="37">
        <f>IF('2017 Hourly Load - RC2016'!G206="",0,$P$19+$Q$19*(WLEF!G205))</f>
        <v>175.53387605180438</v>
      </c>
      <c r="H225" s="37">
        <f>IF('2017 Hourly Load - RC2016'!H206="",0,$P$19+$Q$19*(WLEF!H205))</f>
        <v>187.35387164789634</v>
      </c>
      <c r="I225" s="37">
        <f>IF('2017 Hourly Load - RC2016'!I206="",0,$P$19+$Q$19*(WLEF!I205))</f>
        <v>201.0087751802883</v>
      </c>
      <c r="J225" s="37">
        <f>IF('2017 Hourly Load - RC2016'!J206="",0,$P$19+$Q$19*(WLEF!J205))</f>
        <v>227.34428508735482</v>
      </c>
      <c r="K225" s="37">
        <f>IF('2017 Hourly Load - RC2016'!K206="",0,$P$19+$Q$19*(WLEF!K205))</f>
        <v>261.38797716128715</v>
      </c>
      <c r="L225" s="37">
        <f>IF('2017 Hourly Load - RC2016'!L206="",0,$P$19+$Q$19*(WLEF!L205))</f>
        <v>298.00953190709743</v>
      </c>
      <c r="M225" s="37">
        <f>IF('2017 Hourly Load - RC2016'!M206="",0,$P$19+$Q$19*(WLEF!M205))</f>
        <v>330.61447542413327</v>
      </c>
      <c r="N225" s="37">
        <f>IF('2017 Hourly Load - RC2016'!N206="",0,$P$19+$Q$19*(WLEF!N205))</f>
        <v>355.38735711189548</v>
      </c>
      <c r="O225" s="37">
        <f>IF('2017 Hourly Load - RC2016'!O206="",0,$P$19+$Q$19*(WLEF!O205))</f>
        <v>362.2207248757839</v>
      </c>
      <c r="P225" s="37">
        <f>IF('2017 Hourly Load - RC2016'!P206="",0,$P$19+$Q$19*(WLEF!P205))</f>
        <v>357.08072201591955</v>
      </c>
      <c r="Q225" s="37">
        <f>IF('2017 Hourly Load - RC2016'!Q206="",0,$P$19+$Q$19*(WLEF!Q205))</f>
        <v>354.34572239704204</v>
      </c>
      <c r="R225" s="37">
        <f>IF('2017 Hourly Load - RC2016'!R206="",0,$P$19+$Q$19*(WLEF!R205))</f>
        <v>353.22186806222197</v>
      </c>
      <c r="S225" s="37">
        <f>IF('2017 Hourly Load - RC2016'!S206="",0,$P$19+$Q$19*(WLEF!S205))</f>
        <v>352.68885152458193</v>
      </c>
      <c r="T225" s="37">
        <f>IF('2017 Hourly Load - RC2016'!T206="",0,$P$19+$Q$19*(WLEF!T205))</f>
        <v>345.69664926484432</v>
      </c>
      <c r="U225" s="37">
        <f>IF('2017 Hourly Load - RC2016'!U206="",0,$P$19+$Q$19*(WLEF!U205))</f>
        <v>323.12088827406586</v>
      </c>
      <c r="V225" s="37">
        <f>IF('2017 Hourly Load - RC2016'!V206="",0,$P$19+$Q$19*(WLEF!V205))</f>
        <v>303.58039983164434</v>
      </c>
      <c r="W225" s="37">
        <f>IF('2017 Hourly Load - RC2016'!W206="",0,$P$19+$Q$19*(WLEF!W205))</f>
        <v>283.21864350253315</v>
      </c>
      <c r="X225" s="37">
        <f>IF('2017 Hourly Load - RC2016'!X206="",0,$P$19+$Q$19*(WLEF!X205))</f>
        <v>253.89037531182163</v>
      </c>
      <c r="Y225" s="37">
        <f>IF('2017 Hourly Load - RC2016'!Y206="",0,$P$19+$Q$19*(WLEF!Y205))</f>
        <v>223.50778691498027</v>
      </c>
      <c r="Z225" s="25">
        <f t="shared" si="3"/>
        <v>6467.927979936374</v>
      </c>
    </row>
    <row r="226" spans="1:26" x14ac:dyDescent="0.25">
      <c r="A226" s="36">
        <f>IF('2017 Hourly Load - RC2016'!A207="","",'2017 Hourly Load - RC2016'!A207)</f>
        <v>42931</v>
      </c>
      <c r="B226" s="37">
        <f>IF('2017 Hourly Load - RC2016'!B207="",0,$P$19+$Q$19*(WLEF!B206))</f>
        <v>198.7518443967424</v>
      </c>
      <c r="C226" s="37">
        <f>IF('2017 Hourly Load - RC2016'!C207="",0,$P$19+$Q$19*(WLEF!C206))</f>
        <v>182.73627510057574</v>
      </c>
      <c r="D226" s="37">
        <f>IF('2017 Hourly Load - RC2016'!D207="",0,$P$19+$Q$19*(WLEF!D206))</f>
        <v>172.42943183811889</v>
      </c>
      <c r="E226" s="37">
        <f>IF('2017 Hourly Load - RC2016'!E207="",0,$P$19+$Q$19*(WLEF!E206))</f>
        <v>166.08080615786457</v>
      </c>
      <c r="F226" s="37">
        <f>IF('2017 Hourly Load - RC2016'!F207="",0,$P$19+$Q$19*(WLEF!F206))</f>
        <v>164.6188018354668</v>
      </c>
      <c r="G226" s="37">
        <f>IF('2017 Hourly Load - RC2016'!G207="",0,$P$19+$Q$19*(WLEF!G206))</f>
        <v>169.60052660616549</v>
      </c>
      <c r="H226" s="37">
        <f>IF('2017 Hourly Load - RC2016'!H207="",0,$P$19+$Q$19*(WLEF!H206))</f>
        <v>182.10455376062095</v>
      </c>
      <c r="I226" s="37">
        <f>IF('2017 Hourly Load - RC2016'!I207="",0,$P$19+$Q$19*(WLEF!I206))</f>
        <v>194.93571317866846</v>
      </c>
      <c r="J226" s="37">
        <f>IF('2017 Hourly Load - RC2016'!J207="",0,$P$19+$Q$19*(WLEF!J206))</f>
        <v>215.79166106209755</v>
      </c>
      <c r="K226" s="37">
        <f>IF('2017 Hourly Load - RC2016'!K207="",0,$P$19+$Q$19*(WLEF!K206))</f>
        <v>247.49421099997693</v>
      </c>
      <c r="L226" s="37">
        <f>IF('2017 Hourly Load - RC2016'!L207="",0,$P$19+$Q$19*(WLEF!L206))</f>
        <v>276.55443426607383</v>
      </c>
      <c r="M226" s="37">
        <f>IF('2017 Hourly Load - RC2016'!M207="",0,$P$19+$Q$19*(WLEF!M206))</f>
        <v>302.87066315616556</v>
      </c>
      <c r="N226" s="37">
        <f>IF('2017 Hourly Load - RC2016'!N207="",0,$P$19+$Q$19*(WLEF!N206))</f>
        <v>319.48276433827306</v>
      </c>
      <c r="O226" s="37">
        <f>IF('2017 Hourly Load - RC2016'!O207="",0,$P$19+$Q$19*(WLEF!O206))</f>
        <v>319.61409738054755</v>
      </c>
      <c r="P226" s="37">
        <f>IF('2017 Hourly Load - RC2016'!P207="",0,$P$19+$Q$19*(WLEF!P206))</f>
        <v>312.44471373199991</v>
      </c>
      <c r="Q226" s="37">
        <f>IF('2017 Hourly Load - RC2016'!Q207="",0,$P$19+$Q$19*(WLEF!Q206))</f>
        <v>299.69094278398336</v>
      </c>
      <c r="R226" s="37">
        <f>IF('2017 Hourly Load - RC2016'!R207="",0,$P$19+$Q$19*(WLEF!R206))</f>
        <v>291.02867569487131</v>
      </c>
      <c r="S226" s="37">
        <f>IF('2017 Hourly Load - RC2016'!S207="",0,$P$19+$Q$19*(WLEF!S206))</f>
        <v>285.0357725746274</v>
      </c>
      <c r="T226" s="37">
        <f>IF('2017 Hourly Load - RC2016'!T207="",0,$P$19+$Q$19*(WLEF!T206))</f>
        <v>282.46995036904588</v>
      </c>
      <c r="U226" s="37">
        <f>IF('2017 Hourly Load - RC2016'!U207="",0,$P$19+$Q$19*(WLEF!U206))</f>
        <v>272.91107458697354</v>
      </c>
      <c r="V226" s="37">
        <f>IF('2017 Hourly Load - RC2016'!V207="",0,$P$19+$Q$19*(WLEF!V206))</f>
        <v>269.72221054986971</v>
      </c>
      <c r="W226" s="37">
        <f>IF('2017 Hourly Load - RC2016'!W207="",0,$P$19+$Q$19*(WLEF!W206))</f>
        <v>259.72567442305927</v>
      </c>
      <c r="X226" s="37">
        <f>IF('2017 Hourly Load - RC2016'!X207="",0,$P$19+$Q$19*(WLEF!X206))</f>
        <v>235.88920992939848</v>
      </c>
      <c r="Y226" s="37">
        <f>IF('2017 Hourly Load - RC2016'!Y207="",0,$P$19+$Q$19*(WLEF!Y206))</f>
        <v>209.65521809238112</v>
      </c>
      <c r="Z226" s="25">
        <f t="shared" si="3"/>
        <v>5831.6392268135678</v>
      </c>
    </row>
    <row r="227" spans="1:26" x14ac:dyDescent="0.25">
      <c r="A227" s="36">
        <f>IF('2017 Hourly Load - RC2016'!A208="","",'2017 Hourly Load - RC2016'!A208)</f>
        <v>42932</v>
      </c>
      <c r="B227" s="37">
        <f>IF('2017 Hourly Load - RC2016'!B208="",0,$P$19+$Q$19*(WLEF!B207))</f>
        <v>188.44093922022117</v>
      </c>
      <c r="C227" s="37">
        <f>IF('2017 Hourly Load - RC2016'!C208="",0,$P$19+$Q$19*(WLEF!C207))</f>
        <v>173.25758071764324</v>
      </c>
      <c r="D227" s="37">
        <f>IF('2017 Hourly Load - RC2016'!D208="",0,$P$19+$Q$19*(WLEF!D207))</f>
        <v>163.47689261223775</v>
      </c>
      <c r="E227" s="37">
        <f>IF('2017 Hourly Load - RC2016'!E208="",0,$P$19+$Q$19*(WLEF!E207))</f>
        <v>158.82447488530073</v>
      </c>
      <c r="F227" s="37">
        <f>IF('2017 Hourly Load - RC2016'!F208="",0,$P$19+$Q$19*(WLEF!F207))</f>
        <v>158.16889706401292</v>
      </c>
      <c r="G227" s="37">
        <f>IF('2017 Hourly Load - RC2016'!G208="",0,$P$19+$Q$19*(WLEF!G207))</f>
        <v>164.64977465658671</v>
      </c>
      <c r="H227" s="37">
        <f>IF('2017 Hourly Load - RC2016'!H208="",0,$P$19+$Q$19*(WLEF!H207))</f>
        <v>180.1706729879773</v>
      </c>
      <c r="I227" s="37">
        <f>IF('2017 Hourly Load - RC2016'!I208="",0,$P$19+$Q$19*(WLEF!I207))</f>
        <v>193.86991762947909</v>
      </c>
      <c r="J227" s="37">
        <f>IF('2017 Hourly Load - RC2016'!J208="",0,$P$19+$Q$19*(WLEF!J207))</f>
        <v>219.28304762593729</v>
      </c>
      <c r="K227" s="37">
        <f>IF('2017 Hourly Load - RC2016'!K208="",0,$P$19+$Q$19*(WLEF!K207))</f>
        <v>251.2863070473652</v>
      </c>
      <c r="L227" s="37">
        <f>IF('2017 Hourly Load - RC2016'!L208="",0,$P$19+$Q$19*(WLEF!L207))</f>
        <v>279.99238254416906</v>
      </c>
      <c r="M227" s="37">
        <f>IF('2017 Hourly Load - RC2016'!M208="",0,$P$19+$Q$19*(WLEF!M207))</f>
        <v>302.82001126211463</v>
      </c>
      <c r="N227" s="37">
        <f>IF('2017 Hourly Load - RC2016'!N208="",0,$P$19+$Q$19*(WLEF!N207))</f>
        <v>317.46482184729575</v>
      </c>
      <c r="O227" s="37">
        <f>IF('2017 Hourly Load - RC2016'!O208="",0,$P$19+$Q$19*(WLEF!O207))</f>
        <v>306.4052061041798</v>
      </c>
      <c r="P227" s="37">
        <f>IF('2017 Hourly Load - RC2016'!P208="",0,$P$19+$Q$19*(WLEF!P207))</f>
        <v>293.89654973328442</v>
      </c>
      <c r="Q227" s="37">
        <f>IF('2017 Hourly Load - RC2016'!Q208="",0,$P$19+$Q$19*(WLEF!Q207))</f>
        <v>283.84765617339889</v>
      </c>
      <c r="R227" s="37">
        <f>IF('2017 Hourly Load - RC2016'!R208="",0,$P$19+$Q$19*(WLEF!R207))</f>
        <v>275.03612681725377</v>
      </c>
      <c r="S227" s="37">
        <f>IF('2017 Hourly Load - RC2016'!S208="",0,$P$19+$Q$19*(WLEF!S207))</f>
        <v>266.9308213654117</v>
      </c>
      <c r="T227" s="37">
        <f>IF('2017 Hourly Load - RC2016'!T208="",0,$P$19+$Q$19*(WLEF!T207))</f>
        <v>261.66197331299912</v>
      </c>
      <c r="U227" s="37">
        <f>IF('2017 Hourly Load - RC2016'!U208="",0,$P$19+$Q$19*(WLEF!U207))</f>
        <v>252.88645712520082</v>
      </c>
      <c r="V227" s="37">
        <f>IF('2017 Hourly Load - RC2016'!V208="",0,$P$19+$Q$19*(WLEF!V207))</f>
        <v>254.09151196957419</v>
      </c>
      <c r="W227" s="37">
        <f>IF('2017 Hourly Load - RC2016'!W208="",0,$P$19+$Q$19*(WLEF!W207))</f>
        <v>247.80126322916374</v>
      </c>
      <c r="X227" s="37">
        <f>IF('2017 Hourly Load - RC2016'!X208="",0,$P$19+$Q$19*(WLEF!X207))</f>
        <v>227.50867929176053</v>
      </c>
      <c r="Y227" s="37">
        <f>IF('2017 Hourly Load - RC2016'!Y208="",0,$P$19+$Q$19*(WLEF!Y207))</f>
        <v>203.62533935097656</v>
      </c>
      <c r="Z227" s="25">
        <f t="shared" si="3"/>
        <v>5625.3973045735438</v>
      </c>
    </row>
    <row r="228" spans="1:26" x14ac:dyDescent="0.25">
      <c r="A228" s="36">
        <f>IF('2017 Hourly Load - RC2016'!A209="","",'2017 Hourly Load - RC2016'!A209)</f>
        <v>42933</v>
      </c>
      <c r="B228" s="37">
        <f>IF('2017 Hourly Load - RC2016'!B209="",0,$P$19+$Q$19*(WLEF!B208))</f>
        <v>183.30138017822031</v>
      </c>
      <c r="C228" s="37">
        <f>IF('2017 Hourly Load - RC2016'!C209="",0,$P$19+$Q$19*(WLEF!C208))</f>
        <v>170.51177910948644</v>
      </c>
      <c r="D228" s="37">
        <f>IF('2017 Hourly Load - RC2016'!D209="",0,$P$19+$Q$19*(WLEF!D208))</f>
        <v>161.08053691898596</v>
      </c>
      <c r="E228" s="37">
        <f>IF('2017 Hourly Load - RC2016'!E209="",0,$P$19+$Q$19*(WLEF!E208))</f>
        <v>156.61581419748376</v>
      </c>
      <c r="F228" s="37">
        <f>IF('2017 Hourly Load - RC2016'!F209="",0,$P$19+$Q$19*(WLEF!F208))</f>
        <v>156.18969021168155</v>
      </c>
      <c r="G228" s="37">
        <f>IF('2017 Hourly Load - RC2016'!G209="",0,$P$19+$Q$19*(WLEF!G208))</f>
        <v>162.09880545865667</v>
      </c>
      <c r="H228" s="37">
        <f>IF('2017 Hourly Load - RC2016'!H209="",0,$P$19+$Q$19*(WLEF!H208))</f>
        <v>174.97449121258194</v>
      </c>
      <c r="I228" s="37">
        <f>IF('2017 Hourly Load - RC2016'!I209="",0,$P$19+$Q$19*(WLEF!I208))</f>
        <v>186.63807188287987</v>
      </c>
      <c r="J228" s="37">
        <f>IF('2017 Hourly Load - RC2016'!J209="",0,$P$19+$Q$19*(WLEF!J208))</f>
        <v>214.04326201660655</v>
      </c>
      <c r="K228" s="37">
        <f>IF('2017 Hourly Load - RC2016'!K209="",0,$P$19+$Q$19*(WLEF!K208))</f>
        <v>243.3768749075478</v>
      </c>
      <c r="L228" s="37">
        <f>IF('2017 Hourly Load - RC2016'!L209="",0,$P$19+$Q$19*(WLEF!L208))</f>
        <v>274.46829563741261</v>
      </c>
      <c r="M228" s="37">
        <f>IF('2017 Hourly Load - RC2016'!M209="",0,$P$19+$Q$19*(WLEF!M208))</f>
        <v>303.0479905472514</v>
      </c>
      <c r="N228" s="37">
        <f>IF('2017 Hourly Load - RC2016'!N209="",0,$P$19+$Q$19*(WLEF!N208))</f>
        <v>303.75801196348709</v>
      </c>
      <c r="O228" s="37">
        <f>IF('2017 Hourly Load - RC2016'!O209="",0,$P$19+$Q$19*(WLEF!O208))</f>
        <v>299.03768066048474</v>
      </c>
      <c r="P228" s="37">
        <f>IF('2017 Hourly Load - RC2016'!P209="",0,$P$19+$Q$19*(WLEF!P208))</f>
        <v>293.2272818378961</v>
      </c>
      <c r="Q228" s="37">
        <f>IF('2017 Hourly Load - RC2016'!Q209="",0,$P$19+$Q$19*(WLEF!Q208))</f>
        <v>302.71872490712025</v>
      </c>
      <c r="R228" s="37">
        <f>IF('2017 Hourly Load - RC2016'!R209="",0,$P$19+$Q$19*(WLEF!R208))</f>
        <v>315.76806838298734</v>
      </c>
      <c r="S228" s="37">
        <f>IF('2017 Hourly Load - RC2016'!S209="",0,$P$19+$Q$19*(WLEF!S208))</f>
        <v>317.30794131225377</v>
      </c>
      <c r="T228" s="37">
        <f>IF('2017 Hourly Load - RC2016'!T209="",0,$P$19+$Q$19*(WLEF!T208))</f>
        <v>314.36312552719124</v>
      </c>
      <c r="U228" s="37">
        <f>IF('2017 Hourly Load - RC2016'!U209="",0,$P$19+$Q$19*(WLEF!U208))</f>
        <v>302.36440571226933</v>
      </c>
      <c r="V228" s="37">
        <f>IF('2017 Hourly Load - RC2016'!V209="",0,$P$19+$Q$19*(WLEF!V208))</f>
        <v>292.78169160835108</v>
      </c>
      <c r="W228" s="37">
        <f>IF('2017 Hourly Load - RC2016'!W209="",0,$P$19+$Q$19*(WLEF!W208))</f>
        <v>279.20185866906229</v>
      </c>
      <c r="X228" s="37">
        <f>IF('2017 Hourly Load - RC2016'!X209="",0,$P$19+$Q$19*(WLEF!X208))</f>
        <v>249.49514023072277</v>
      </c>
      <c r="Y228" s="37">
        <f>IF('2017 Hourly Load - RC2016'!Y209="",0,$P$19+$Q$19*(WLEF!Y208))</f>
        <v>221.68933946412579</v>
      </c>
      <c r="Z228" s="25">
        <f t="shared" si="3"/>
        <v>5878.0602625547453</v>
      </c>
    </row>
    <row r="229" spans="1:26" x14ac:dyDescent="0.25">
      <c r="A229" s="36">
        <f>IF('2017 Hourly Load - RC2016'!A210="","",'2017 Hourly Load - RC2016'!A210)</f>
        <v>42934</v>
      </c>
      <c r="B229" s="37">
        <f>IF('2017 Hourly Load - RC2016'!B210="",0,$P$19+$Q$19*(WLEF!B209))</f>
        <v>195.11685769393313</v>
      </c>
      <c r="C229" s="37">
        <f>IF('2017 Hourly Load - RC2016'!C210="",0,$P$19+$Q$19*(WLEF!C209))</f>
        <v>179.0093381982565</v>
      </c>
      <c r="D229" s="37">
        <f>IF('2017 Hourly Load - RC2016'!D210="",0,$P$19+$Q$19*(WLEF!D209))</f>
        <v>168.94798287197472</v>
      </c>
      <c r="E229" s="37">
        <f>IF('2017 Hourly Load - RC2016'!E210="",0,$P$19+$Q$19*(WLEF!E209))</f>
        <v>162.60273776183044</v>
      </c>
      <c r="F229" s="37">
        <f>IF('2017 Hourly Load - RC2016'!F210="",0,$P$19+$Q$19*(WLEF!F209))</f>
        <v>160.24951884050702</v>
      </c>
      <c r="G229" s="37">
        <f>IF('2017 Hourly Load - RC2016'!G210="",0,$P$19+$Q$19*(WLEF!G209))</f>
        <v>164.86674711343011</v>
      </c>
      <c r="H229" s="37">
        <f>IF('2017 Hourly Load - RC2016'!H210="",0,$P$19+$Q$19*(WLEF!H209))</f>
        <v>175.45150825042325</v>
      </c>
      <c r="I229" s="37">
        <f>IF('2017 Hourly Load - RC2016'!I210="",0,$P$19+$Q$19*(WLEF!I209))</f>
        <v>188.81040560641384</v>
      </c>
      <c r="J229" s="37">
        <f>IF('2017 Hourly Load - RC2016'!J210="",0,$P$19+$Q$19*(WLEF!J209))</f>
        <v>215.47649372133588</v>
      </c>
      <c r="K229" s="37">
        <f>IF('2017 Hourly Load - RC2016'!K210="",0,$P$19+$Q$19*(WLEF!K209))</f>
        <v>251.70783740932217</v>
      </c>
      <c r="L229" s="37">
        <f>IF('2017 Hourly Load - RC2016'!L210="",0,$P$19+$Q$19*(WLEF!L209))</f>
        <v>288.37615864533331</v>
      </c>
      <c r="M229" s="37">
        <f>IF('2017 Hourly Load - RC2016'!M210="",0,$P$19+$Q$19*(WLEF!M209))</f>
        <v>324.07451412447944</v>
      </c>
      <c r="N229" s="37">
        <f>IF('2017 Hourly Load - RC2016'!N210="",0,$P$19+$Q$19*(WLEF!N209))</f>
        <v>355.10563809352897</v>
      </c>
      <c r="O229" s="37">
        <f>IF('2017 Hourly Load - RC2016'!O210="",0,$P$19+$Q$19*(WLEF!O209))</f>
        <v>379.04143425499763</v>
      </c>
      <c r="P229" s="37">
        <f>IF('2017 Hourly Load - RC2016'!P210="",0,$P$19+$Q$19*(WLEF!P209))</f>
        <v>394.12042945909468</v>
      </c>
      <c r="Q229" s="37">
        <f>IF('2017 Hourly Load - RC2016'!Q210="",0,$P$19+$Q$19*(WLEF!Q209))</f>
        <v>402.51660122612225</v>
      </c>
      <c r="R229" s="37">
        <f>IF('2017 Hourly Load - RC2016'!R210="",0,$P$19+$Q$19*(WLEF!R209))</f>
        <v>402.5471142490299</v>
      </c>
      <c r="S229" s="37">
        <f>IF('2017 Hourly Load - RC2016'!S210="",0,$P$19+$Q$19*(WLEF!S209))</f>
        <v>386.60861163678362</v>
      </c>
      <c r="T229" s="37">
        <f>IF('2017 Hourly Load - RC2016'!T210="",0,$P$19+$Q$19*(WLEF!T209))</f>
        <v>357.58975132391964</v>
      </c>
      <c r="U229" s="37">
        <f>IF('2017 Hourly Load - RC2016'!U210="",0,$P$19+$Q$19*(WLEF!U209))</f>
        <v>328.4693896477346</v>
      </c>
      <c r="V229" s="37">
        <f>IF('2017 Hourly Load - RC2016'!V210="",0,$P$19+$Q$19*(WLEF!V209))</f>
        <v>310.86930196018886</v>
      </c>
      <c r="W229" s="37">
        <f>IF('2017 Hourly Load - RC2016'!W210="",0,$P$19+$Q$19*(WLEF!W209))</f>
        <v>292.55907300379266</v>
      </c>
      <c r="X229" s="37">
        <f>IF('2017 Hourly Load - RC2016'!X210="",0,$P$19+$Q$19*(WLEF!X209))</f>
        <v>264.52853914196476</v>
      </c>
      <c r="Y229" s="37">
        <f>IF('2017 Hourly Load - RC2016'!Y210="",0,$P$19+$Q$19*(WLEF!Y209))</f>
        <v>236.48167409023915</v>
      </c>
      <c r="Z229" s="25">
        <f t="shared" si="3"/>
        <v>6585.1276583246354</v>
      </c>
    </row>
    <row r="230" spans="1:26" x14ac:dyDescent="0.25">
      <c r="A230" s="36">
        <f>IF('2017 Hourly Load - RC2016'!A211="","",'2017 Hourly Load - RC2016'!A211)</f>
        <v>42935</v>
      </c>
      <c r="B230" s="37">
        <f>IF('2017 Hourly Load - RC2016'!B211="",0,$P$19+$Q$19*(WLEF!B210))</f>
        <v>210.48439552525224</v>
      </c>
      <c r="C230" s="37">
        <f>IF('2017 Hourly Load - RC2016'!C211="",0,$P$19+$Q$19*(WLEF!C210))</f>
        <v>191.59290608514846</v>
      </c>
      <c r="D230" s="37">
        <f>IF('2017 Hourly Load - RC2016'!D211="",0,$P$19+$Q$19*(WLEF!D210))</f>
        <v>179.09326045172952</v>
      </c>
      <c r="E230" s="37">
        <f>IF('2017 Hourly Load - RC2016'!E211="",0,$P$19+$Q$19*(WLEF!E210))</f>
        <v>171.47609145484179</v>
      </c>
      <c r="F230" s="37">
        <f>IF('2017 Hourly Load - RC2016'!F211="",0,$P$19+$Q$19*(WLEF!F210))</f>
        <v>166.75387447070364</v>
      </c>
      <c r="G230" s="37">
        <f>IF('2017 Hourly Load - RC2016'!G211="",0,$P$19+$Q$19*(WLEF!G210))</f>
        <v>166.45614096389369</v>
      </c>
      <c r="H230" s="37">
        <f>IF('2017 Hourly Load - RC2016'!H211="",0,$P$19+$Q$19*(WLEF!H210))</f>
        <v>168.06064931862227</v>
      </c>
      <c r="I230" s="37">
        <f>IF('2017 Hourly Load - RC2016'!I211="",0,$P$19+$Q$19*(WLEF!I210))</f>
        <v>176.16105824637506</v>
      </c>
      <c r="J230" s="37">
        <f>IF('2017 Hourly Load - RC2016'!J211="",0,$P$19+$Q$19*(WLEF!J210))</f>
        <v>206.8599151752731</v>
      </c>
      <c r="K230" s="37">
        <f>IF('2017 Hourly Load - RC2016'!K211="",0,$P$19+$Q$19*(WLEF!K210))</f>
        <v>246.42177053128466</v>
      </c>
      <c r="L230" s="37">
        <f>IF('2017 Hourly Load - RC2016'!L211="",0,$P$19+$Q$19*(WLEF!L210))</f>
        <v>284.79301655168473</v>
      </c>
      <c r="M230" s="37">
        <f>IF('2017 Hourly Load - RC2016'!M211="",0,$P$19+$Q$19*(WLEF!M210))</f>
        <v>320.27130737653187</v>
      </c>
      <c r="N230" s="37">
        <f>IF('2017 Hourly Load - RC2016'!N211="",0,$P$19+$Q$19*(WLEF!N210))</f>
        <v>348.69402804837529</v>
      </c>
      <c r="O230" s="37">
        <f>IF('2017 Hourly Load - RC2016'!O211="",0,$P$19+$Q$19*(WLEF!O210))</f>
        <v>370.03442964278412</v>
      </c>
      <c r="P230" s="37">
        <f>IF('2017 Hourly Load - RC2016'!P211="",0,$P$19+$Q$19*(WLEF!P210))</f>
        <v>379.10018382751588</v>
      </c>
      <c r="Q230" s="37">
        <f>IF('2017 Hourly Load - RC2016'!Q211="",0,$P$19+$Q$19*(WLEF!Q210))</f>
        <v>382.22222676329557</v>
      </c>
      <c r="R230" s="37">
        <f>IF('2017 Hourly Load - RC2016'!R211="",0,$P$19+$Q$19*(WLEF!R210))</f>
        <v>389.65018334800999</v>
      </c>
      <c r="S230" s="37">
        <f>IF('2017 Hourly Load - RC2016'!S211="",0,$P$19+$Q$19*(WLEF!S210))</f>
        <v>383.9374237290358</v>
      </c>
      <c r="T230" s="37">
        <f>IF('2017 Hourly Load - RC2016'!T211="",0,$P$19+$Q$19*(WLEF!T210))</f>
        <v>361.36550020106159</v>
      </c>
      <c r="U230" s="37">
        <f>IF('2017 Hourly Load - RC2016'!U211="",0,$P$19+$Q$19*(WLEF!U210))</f>
        <v>337.86825783109413</v>
      </c>
      <c r="V230" s="37">
        <f>IF('2017 Hourly Load - RC2016'!V211="",0,$P$19+$Q$19*(WLEF!V210))</f>
        <v>324.36627533918693</v>
      </c>
      <c r="W230" s="37">
        <f>IF('2017 Hourly Load - RC2016'!W211="",0,$P$19+$Q$19*(WLEF!W210))</f>
        <v>304.03726056523476</v>
      </c>
      <c r="X230" s="37">
        <f>IF('2017 Hourly Load - RC2016'!X211="",0,$P$19+$Q$19*(WLEF!X210))</f>
        <v>274.96510215786628</v>
      </c>
      <c r="Y230" s="37">
        <f>IF('2017 Hourly Load - RC2016'!Y211="",0,$P$19+$Q$19*(WLEF!Y210))</f>
        <v>246.79344656386206</v>
      </c>
      <c r="Z230" s="25">
        <f t="shared" si="3"/>
        <v>6591.4587041686646</v>
      </c>
    </row>
    <row r="231" spans="1:26" x14ac:dyDescent="0.25">
      <c r="A231" s="36">
        <f>IF('2017 Hourly Load - RC2016'!A212="","",'2017 Hourly Load - RC2016'!A212)</f>
        <v>42936</v>
      </c>
      <c r="B231" s="37">
        <f>IF('2017 Hourly Load - RC2016'!B212="",0,$P$19+$Q$19*(WLEF!B211))</f>
        <v>220.46352687329028</v>
      </c>
      <c r="C231" s="37">
        <f>IF('2017 Hourly Load - RC2016'!C212="",0,$P$19+$Q$19*(WLEF!C211))</f>
        <v>201.56707045028742</v>
      </c>
      <c r="D231" s="37">
        <f>IF('2017 Hourly Load - RC2016'!D212="",0,$P$19+$Q$19*(WLEF!D211))</f>
        <v>187.82658561368521</v>
      </c>
      <c r="E231" s="37">
        <f>IF('2017 Hourly Load - RC2016'!E212="",0,$P$19+$Q$19*(WLEF!E211))</f>
        <v>178.64051175238765</v>
      </c>
      <c r="F231" s="37">
        <f>IF('2017 Hourly Load - RC2016'!F212="",0,$P$19+$Q$19*(WLEF!F211))</f>
        <v>173.46928183858449</v>
      </c>
      <c r="G231" s="37">
        <f>IF('2017 Hourly Load - RC2016'!G212="",0,$P$19+$Q$19*(WLEF!G211))</f>
        <v>171.29890933965243</v>
      </c>
      <c r="H231" s="37">
        <f>IF('2017 Hourly Load - RC2016'!H212="",0,$P$19+$Q$19*(WLEF!H211))</f>
        <v>171.54056489767959</v>
      </c>
      <c r="I231" s="37">
        <f>IF('2017 Hourly Load - RC2016'!I212="",0,$P$19+$Q$19*(WLEF!I211))</f>
        <v>176.72399943954224</v>
      </c>
      <c r="J231" s="37">
        <f>IF('2017 Hourly Load - RC2016'!J212="",0,$P$19+$Q$19*(WLEF!J211))</f>
        <v>205.01988335810586</v>
      </c>
      <c r="K231" s="37">
        <f>IF('2017 Hourly Load - RC2016'!K212="",0,$P$19+$Q$19*(WLEF!K211))</f>
        <v>246.09416975292658</v>
      </c>
      <c r="L231" s="37">
        <f>IF('2017 Hourly Load - RC2016'!L212="",0,$P$19+$Q$19*(WLEF!L211))</f>
        <v>284.21099482227987</v>
      </c>
      <c r="M231" s="37">
        <f>IF('2017 Hourly Load - RC2016'!M212="",0,$P$19+$Q$19*(WLEF!M211))</f>
        <v>324.6582123377292</v>
      </c>
      <c r="N231" s="37">
        <f>IF('2017 Hourly Load - RC2016'!N212="",0,$P$19+$Q$19*(WLEF!N211))</f>
        <v>357.19379896266855</v>
      </c>
      <c r="O231" s="37">
        <f>IF('2017 Hourly Load - RC2016'!O212="",0,$P$19+$Q$19*(WLEF!O211))</f>
        <v>379.74681265358328</v>
      </c>
      <c r="P231" s="37">
        <f>IF('2017 Hourly Load - RC2016'!P212="",0,$P$19+$Q$19*(WLEF!P211))</f>
        <v>390.84708240355758</v>
      </c>
      <c r="Q231" s="37">
        <f>IF('2017 Hourly Load - RC2016'!Q212="",0,$P$19+$Q$19*(WLEF!Q211))</f>
        <v>384.44108000800634</v>
      </c>
      <c r="R231" s="37">
        <f>IF('2017 Hourly Load - RC2016'!R212="",0,$P$19+$Q$19*(WLEF!R211))</f>
        <v>378.74777355794419</v>
      </c>
      <c r="S231" s="37">
        <f>IF('2017 Hourly Load - RC2016'!S212="",0,$P$19+$Q$19*(WLEF!S211))</f>
        <v>369.77416860070048</v>
      </c>
      <c r="T231" s="37">
        <f>IF('2017 Hourly Load - RC2016'!T212="",0,$P$19+$Q$19*(WLEF!T211))</f>
        <v>350.58995985135232</v>
      </c>
      <c r="U231" s="37">
        <f>IF('2017 Hourly Load - RC2016'!U212="",0,$P$19+$Q$19*(WLEF!U211))</f>
        <v>327.58725043405929</v>
      </c>
      <c r="V231" s="37">
        <f>IF('2017 Hourly Load - RC2016'!V212="",0,$P$19+$Q$19*(WLEF!V211))</f>
        <v>318.19762252409248</v>
      </c>
      <c r="W231" s="37">
        <f>IF('2017 Hourly Load - RC2016'!W212="",0,$P$19+$Q$19*(WLEF!W211))</f>
        <v>301.93454377765181</v>
      </c>
      <c r="X231" s="37">
        <f>IF('2017 Hourly Load - RC2016'!X212="",0,$P$19+$Q$19*(WLEF!X211))</f>
        <v>274.79942879919241</v>
      </c>
      <c r="Y231" s="37">
        <f>IF('2017 Hourly Load - RC2016'!Y212="",0,$P$19+$Q$19*(WLEF!Y211))</f>
        <v>242.33946554214225</v>
      </c>
      <c r="Z231" s="25">
        <f t="shared" si="3"/>
        <v>6617.7126975911024</v>
      </c>
    </row>
    <row r="232" spans="1:26" x14ac:dyDescent="0.25">
      <c r="A232" s="36">
        <f>IF('2017 Hourly Load - RC2016'!A213="","",'2017 Hourly Load - RC2016'!A213)</f>
        <v>42937</v>
      </c>
      <c r="B232" s="37">
        <f>IF('2017 Hourly Load - RC2016'!B213="",0,$P$19+$Q$19*(WLEF!B212))</f>
        <v>215.16169828686907</v>
      </c>
      <c r="C232" s="37">
        <f>IF('2017 Hourly Load - RC2016'!C213="",0,$P$19+$Q$19*(WLEF!C212))</f>
        <v>197.06419755200199</v>
      </c>
      <c r="D232" s="37">
        <f>IF('2017 Hourly Load - RC2016'!D213="",0,$P$19+$Q$19*(WLEF!D212))</f>
        <v>184.69516366603173</v>
      </c>
      <c r="E232" s="37">
        <f>IF('2017 Hourly Load - RC2016'!E213="",0,$P$19+$Q$19*(WLEF!E212))</f>
        <v>177.38843327947671</v>
      </c>
      <c r="F232" s="37">
        <f>IF('2017 Hourly Load - RC2016'!F213="",0,$P$19+$Q$19*(WLEF!F212))</f>
        <v>175.61628017215969</v>
      </c>
      <c r="G232" s="37">
        <f>IF('2017 Hourly Load - RC2016'!G213="",0,$P$19+$Q$19*(WLEF!G212))</f>
        <v>180.61007155881629</v>
      </c>
      <c r="H232" s="37">
        <f>IF('2017 Hourly Load - RC2016'!H213="",0,$P$19+$Q$19*(WLEF!H212))</f>
        <v>193.41983474283683</v>
      </c>
      <c r="I232" s="37">
        <f>IF('2017 Hourly Load - RC2016'!I213="",0,$P$19+$Q$19*(WLEF!I212))</f>
        <v>205.87180663808172</v>
      </c>
      <c r="J232" s="37">
        <f>IF('2017 Hourly Load - RC2016'!J213="",0,$P$19+$Q$19*(WLEF!J212))</f>
        <v>229.0543966703404</v>
      </c>
      <c r="K232" s="37">
        <f>IF('2017 Hourly Load - RC2016'!K213="",0,$P$19+$Q$19*(WLEF!K212))</f>
        <v>262.508111706779</v>
      </c>
      <c r="L232" s="37">
        <f>IF('2017 Hourly Load - RC2016'!L213="",0,$P$19+$Q$19*(WLEF!L212))</f>
        <v>300.47111575146897</v>
      </c>
      <c r="M232" s="37">
        <f>IF('2017 Hourly Load - RC2016'!M213="",0,$P$19+$Q$19*(WLEF!M212))</f>
        <v>334.49905991822783</v>
      </c>
      <c r="N232" s="37">
        <f>IF('2017 Hourly Load - RC2016'!N213="",0,$P$19+$Q$19*(WLEF!N212))</f>
        <v>356.99592955982683</v>
      </c>
      <c r="O232" s="37">
        <f>IF('2017 Hourly Load - RC2016'!O213="",0,$P$19+$Q$19*(WLEF!O212))</f>
        <v>360.93837816985086</v>
      </c>
      <c r="P232" s="37">
        <f>IF('2017 Hourly Load - RC2016'!P213="",0,$P$19+$Q$19*(WLEF!P212))</f>
        <v>347.88751220258899</v>
      </c>
      <c r="Q232" s="37">
        <f>IF('2017 Hourly Load - RC2016'!Q213="",0,$P$19+$Q$19*(WLEF!Q212))</f>
        <v>334.93253994904597</v>
      </c>
      <c r="R232" s="37">
        <f>IF('2017 Hourly Load - RC2016'!R213="",0,$P$19+$Q$19*(WLEF!R212))</f>
        <v>321.37746420164825</v>
      </c>
      <c r="S232" s="37">
        <f>IF('2017 Hourly Load - RC2016'!S213="",0,$P$19+$Q$19*(WLEF!S212))</f>
        <v>309.45348302440607</v>
      </c>
      <c r="T232" s="37">
        <f>IF('2017 Hourly Load - RC2016'!T213="",0,$P$19+$Q$19*(WLEF!T212))</f>
        <v>297.53390080130816</v>
      </c>
      <c r="U232" s="37">
        <f>IF('2017 Hourly Load - RC2016'!U213="",0,$P$19+$Q$19*(WLEF!U212))</f>
        <v>284.62317377478331</v>
      </c>
      <c r="V232" s="37">
        <f>IF('2017 Hourly Load - RC2016'!V213="",0,$P$19+$Q$19*(WLEF!V212))</f>
        <v>282.1322885084802</v>
      </c>
      <c r="W232" s="37">
        <f>IF('2017 Hourly Load - RC2016'!W213="",0,$P$19+$Q$19*(WLEF!W212))</f>
        <v>264.59761565158112</v>
      </c>
      <c r="X232" s="37">
        <f>IF('2017 Hourly Load - RC2016'!X213="",0,$P$19+$Q$19*(WLEF!X212))</f>
        <v>240.31756791488453</v>
      </c>
      <c r="Y232" s="37">
        <f>IF('2017 Hourly Load - RC2016'!Y213="",0,$P$19+$Q$19*(WLEF!Y212))</f>
        <v>214.04326201660655</v>
      </c>
      <c r="Z232" s="25">
        <f t="shared" si="3"/>
        <v>6271.1932857180991</v>
      </c>
    </row>
    <row r="233" spans="1:26" x14ac:dyDescent="0.25">
      <c r="A233" s="36">
        <f>IF('2017 Hourly Load - RC2016'!A214="","",'2017 Hourly Load - RC2016'!A214)</f>
        <v>42938</v>
      </c>
      <c r="B233" s="37">
        <f>IF('2017 Hourly Load - RC2016'!B214="",0,$P$19+$Q$19*(WLEF!B213))</f>
        <v>190.57855854192252</v>
      </c>
      <c r="C233" s="37">
        <f>IF('2017 Hourly Load - RC2016'!C214="",0,$P$19+$Q$19*(WLEF!C213))</f>
        <v>175.55035397035755</v>
      </c>
      <c r="D233" s="37">
        <f>IF('2017 Hourly Load - RC2016'!D214="",0,$P$19+$Q$19*(WLEF!D213))</f>
        <v>167.41388320683274</v>
      </c>
      <c r="E233" s="37">
        <f>IF('2017 Hourly Load - RC2016'!E214="",0,$P$19+$Q$19*(WLEF!E213))</f>
        <v>161.80938028036377</v>
      </c>
      <c r="F233" s="37">
        <f>IF('2017 Hourly Load - RC2016'!F214="",0,$P$19+$Q$19*(WLEF!F213))</f>
        <v>160.98966684576595</v>
      </c>
      <c r="G233" s="37">
        <f>IF('2017 Hourly Load - RC2016'!G214="",0,$P$19+$Q$19*(WLEF!G213))</f>
        <v>167.9974426816014</v>
      </c>
      <c r="H233" s="37">
        <f>IF('2017 Hourly Load - RC2016'!H214="",0,$P$19+$Q$19*(WLEF!H213))</f>
        <v>180.35645253071772</v>
      </c>
      <c r="I233" s="37">
        <f>IF('2017 Hourly Load - RC2016'!I214="",0,$P$19+$Q$19*(WLEF!I213))</f>
        <v>193.50977868221707</v>
      </c>
      <c r="J233" s="37">
        <f>IF('2017 Hourly Load - RC2016'!J214="",0,$P$19+$Q$19*(WLEF!J213))</f>
        <v>217.8493139929858</v>
      </c>
      <c r="K233" s="37">
        <f>IF('2017 Hourly Load - RC2016'!K214="",0,$P$19+$Q$19*(WLEF!K213))</f>
        <v>248.06467748457948</v>
      </c>
      <c r="L233" s="37">
        <f>IF('2017 Hourly Load - RC2016'!L214="",0,$P$19+$Q$19*(WLEF!L213))</f>
        <v>277.69706986878498</v>
      </c>
      <c r="M233" s="37">
        <f>IF('2017 Hourly Load - RC2016'!M214="",0,$P$19+$Q$19*(WLEF!M213))</f>
        <v>301.40411750924528</v>
      </c>
      <c r="N233" s="37">
        <f>IF('2017 Hourly Load - RC2016'!N214="",0,$P$19+$Q$19*(WLEF!N213))</f>
        <v>316.26340761688704</v>
      </c>
      <c r="O233" s="37">
        <f>IF('2017 Hourly Load - RC2016'!O214="",0,$P$19+$Q$19*(WLEF!O213))</f>
        <v>324.76441482905898</v>
      </c>
      <c r="P233" s="37">
        <f>IF('2017 Hourly Load - RC2016'!P214="",0,$P$19+$Q$19*(WLEF!P213))</f>
        <v>336.67017913526757</v>
      </c>
      <c r="Q233" s="37">
        <f>IF('2017 Hourly Load - RC2016'!Q214="",0,$P$19+$Q$19*(WLEF!Q213))</f>
        <v>343.7353818065842</v>
      </c>
      <c r="R233" s="37">
        <f>IF('2017 Hourly Load - RC2016'!R214="",0,$P$19+$Q$19*(WLEF!R213))</f>
        <v>338.35919157343443</v>
      </c>
      <c r="S233" s="37">
        <f>IF('2017 Hourly Load - RC2016'!S214="",0,$P$19+$Q$19*(WLEF!S213))</f>
        <v>322.64478138971566</v>
      </c>
      <c r="T233" s="37">
        <f>IF('2017 Hourly Load - RC2016'!T214="",0,$P$19+$Q$19*(WLEF!T213))</f>
        <v>309.14516108388455</v>
      </c>
      <c r="U233" s="37">
        <f>IF('2017 Hourly Load - RC2016'!U214="",0,$P$19+$Q$19*(WLEF!U213))</f>
        <v>294.49234361767134</v>
      </c>
      <c r="V233" s="37">
        <f>IF('2017 Hourly Load - RC2016'!V214="",0,$P$19+$Q$19*(WLEF!V213))</f>
        <v>290.41315988116384</v>
      </c>
      <c r="W233" s="37">
        <f>IF('2017 Hourly Load - RC2016'!W214="",0,$P$19+$Q$19*(WLEF!W213))</f>
        <v>275.29666243078162</v>
      </c>
      <c r="X233" s="37">
        <f>IF('2017 Hourly Load - RC2016'!X214="",0,$P$19+$Q$19*(WLEF!X213))</f>
        <v>248.65812443685951</v>
      </c>
      <c r="Y233" s="37">
        <f>IF('2017 Hourly Load - RC2016'!Y214="",0,$P$19+$Q$19*(WLEF!Y213))</f>
        <v>221.68933946412579</v>
      </c>
      <c r="Z233" s="25">
        <f t="shared" si="3"/>
        <v>6065.3528428608088</v>
      </c>
    </row>
    <row r="234" spans="1:26" x14ac:dyDescent="0.25">
      <c r="A234" s="36">
        <f>IF('2017 Hourly Load - RC2016'!A215="","",'2017 Hourly Load - RC2016'!A215)</f>
        <v>42939</v>
      </c>
      <c r="B234" s="37">
        <f>IF('2017 Hourly Load - RC2016'!B215="",0,$P$19+$Q$19*(WLEF!B214))</f>
        <v>199.28636889818739</v>
      </c>
      <c r="C234" s="37">
        <f>IF('2017 Hourly Load - RC2016'!C215="",0,$P$19+$Q$19*(WLEF!C214))</f>
        <v>183.81648492420942</v>
      </c>
      <c r="D234" s="37">
        <f>IF('2017 Hourly Load - RC2016'!D215="",0,$P$19+$Q$19*(WLEF!D214))</f>
        <v>173.66491617175956</v>
      </c>
      <c r="E234" s="37">
        <f>IF('2017 Hourly Load - RC2016'!E215="",0,$P$19+$Q$19*(WLEF!E214))</f>
        <v>167.50837936642779</v>
      </c>
      <c r="F234" s="37">
        <f>IF('2017 Hourly Load - RC2016'!F215="",0,$P$19+$Q$19*(WLEF!F214))</f>
        <v>165.9714911304537</v>
      </c>
      <c r="G234" s="37">
        <f>IF('2017 Hourly Load - RC2016'!G215="",0,$P$19+$Q$19*(WLEF!G214))</f>
        <v>171.07365906223015</v>
      </c>
      <c r="H234" s="37">
        <f>IF('2017 Hourly Load - RC2016'!H215="",0,$P$19+$Q$19*(WLEF!H214))</f>
        <v>185.49093853841504</v>
      </c>
      <c r="I234" s="37">
        <f>IF('2017 Hourly Load - RC2016'!I215="",0,$P$19+$Q$19*(WLEF!I214))</f>
        <v>197.50326779931501</v>
      </c>
      <c r="J234" s="37">
        <f>IF('2017 Hourly Load - RC2016'!J215="",0,$P$19+$Q$19*(WLEF!J214))</f>
        <v>221.89080807730164</v>
      </c>
      <c r="K234" s="37">
        <f>IF('2017 Hourly Load - RC2016'!K215="",0,$P$19+$Q$19*(WLEF!K214))</f>
        <v>249.23059282331485</v>
      </c>
      <c r="L234" s="37">
        <f>IF('2017 Hourly Load - RC2016'!L215="",0,$P$19+$Q$19*(WLEF!L214))</f>
        <v>275.17821536052088</v>
      </c>
      <c r="M234" s="37">
        <f>IF('2017 Hourly Load - RC2016'!M215="",0,$P$19+$Q$19*(WLEF!M214))</f>
        <v>297.13377611631137</v>
      </c>
      <c r="N234" s="37">
        <f>IF('2017 Hourly Load - RC2016'!N215="",0,$P$19+$Q$19*(WLEF!N214))</f>
        <v>314.62298052314429</v>
      </c>
      <c r="O234" s="37">
        <f>IF('2017 Hourly Load - RC2016'!O215="",0,$P$19+$Q$19*(WLEF!O214))</f>
        <v>331.77130085002869</v>
      </c>
      <c r="P234" s="37">
        <f>IF('2017 Hourly Load - RC2016'!P215="",0,$P$19+$Q$19*(WLEF!P214))</f>
        <v>348.91673018657411</v>
      </c>
      <c r="Q234" s="37">
        <f>IF('2017 Hourly Load - RC2016'!Q215="",0,$P$19+$Q$19*(WLEF!Q214))</f>
        <v>357.90105650497458</v>
      </c>
      <c r="R234" s="37">
        <f>IF('2017 Hourly Load - RC2016'!R215="",0,$P$19+$Q$19*(WLEF!R214))</f>
        <v>361.3085317110336</v>
      </c>
      <c r="S234" s="37">
        <f>IF('2017 Hourly Load - RC2016'!S215="",0,$P$19+$Q$19*(WLEF!S214))</f>
        <v>358.43917949037439</v>
      </c>
      <c r="T234" s="37">
        <f>IF('2017 Hourly Load - RC2016'!T215="",0,$P$19+$Q$19*(WLEF!T214))</f>
        <v>356.23338582237346</v>
      </c>
      <c r="U234" s="37">
        <f>IF('2017 Hourly Load - RC2016'!U215="",0,$P$19+$Q$19*(WLEF!U214))</f>
        <v>336.69737696221858</v>
      </c>
      <c r="V234" s="37">
        <f>IF('2017 Hourly Load - RC2016'!V215="",0,$P$19+$Q$19*(WLEF!V214))</f>
        <v>325.1097334557461</v>
      </c>
      <c r="W234" s="37">
        <f>IF('2017 Hourly Load - RC2016'!W215="",0,$P$19+$Q$19*(WLEF!W214))</f>
        <v>308.0420586844906</v>
      </c>
      <c r="X234" s="37">
        <f>IF('2017 Hourly Load - RC2016'!X215="",0,$P$19+$Q$19*(WLEF!X214))</f>
        <v>274.79942879919241</v>
      </c>
      <c r="Y234" s="37">
        <f>IF('2017 Hourly Load - RC2016'!Y215="",0,$P$19+$Q$19*(WLEF!Y214))</f>
        <v>243.07395141933767</v>
      </c>
      <c r="Z234" s="25">
        <f t="shared" si="3"/>
        <v>6404.6646126779342</v>
      </c>
    </row>
    <row r="235" spans="1:26" x14ac:dyDescent="0.25">
      <c r="A235" s="36">
        <f>IF('2017 Hourly Load - RC2016'!A216="","",'2017 Hourly Load - RC2016'!A216)</f>
        <v>42940</v>
      </c>
      <c r="B235" s="37">
        <f>IF('2017 Hourly Load - RC2016'!B216="",0,$P$19+$Q$19*(WLEF!B215))</f>
        <v>215.49618078444121</v>
      </c>
      <c r="C235" s="37">
        <f>IF('2017 Hourly Load - RC2016'!C216="",0,$P$19+$Q$19*(WLEF!C215))</f>
        <v>195.78835557433172</v>
      </c>
      <c r="D235" s="37">
        <f>IF('2017 Hourly Load - RC2016'!D216="",0,$P$19+$Q$19*(WLEF!D215))</f>
        <v>183.26708635010789</v>
      </c>
      <c r="E235" s="37">
        <f>IF('2017 Hourly Load - RC2016'!E216="",0,$P$19+$Q$19*(WLEF!E215))</f>
        <v>175.8637104470701</v>
      </c>
      <c r="F235" s="37">
        <f>IF('2017 Hourly Load - RC2016'!F216="",0,$P$19+$Q$19*(WLEF!F215))</f>
        <v>173.30641303109138</v>
      </c>
      <c r="G235" s="37">
        <f>IF('2017 Hourly Load - RC2016'!G216="",0,$P$19+$Q$19*(WLEF!G215))</f>
        <v>177.97171963556013</v>
      </c>
      <c r="H235" s="37">
        <f>IF('2017 Hourly Load - RC2016'!H216="",0,$P$19+$Q$19*(WLEF!H215))</f>
        <v>188.82801522420016</v>
      </c>
      <c r="I235" s="37">
        <f>IF('2017 Hourly Load - RC2016'!I216="",0,$P$19+$Q$19*(WLEF!I215))</f>
        <v>201.92133371391816</v>
      </c>
      <c r="J235" s="37">
        <f>IF('2017 Hourly Load - RC2016'!J216="",0,$P$19+$Q$19*(WLEF!J215))</f>
        <v>227.92007157528474</v>
      </c>
      <c r="K235" s="37">
        <f>IF('2017 Hourly Load - RC2016'!K216="",0,$P$19+$Q$19*(WLEF!K215))</f>
        <v>264.27537046914512</v>
      </c>
      <c r="L235" s="37">
        <f>IF('2017 Hourly Load - RC2016'!L216="",0,$P$19+$Q$19*(WLEF!L215))</f>
        <v>300.24447009906157</v>
      </c>
      <c r="M235" s="37">
        <f>IF('2017 Hourly Load - RC2016'!M216="",0,$P$19+$Q$19*(WLEF!M215))</f>
        <v>268.90589439210999</v>
      </c>
      <c r="N235" s="37">
        <f>IF('2017 Hourly Load - RC2016'!N216="",0,$P$19+$Q$19*(WLEF!N215))</f>
        <v>356.06407548163241</v>
      </c>
      <c r="O235" s="37">
        <f>IF('2017 Hourly Load - RC2016'!O216="",0,$P$19+$Q$19*(WLEF!O215))</f>
        <v>370.09228141026239</v>
      </c>
      <c r="P235" s="37">
        <f>IF('2017 Hourly Load - RC2016'!P216="",0,$P$19+$Q$19*(WLEF!P215))</f>
        <v>378.48360314148749</v>
      </c>
      <c r="Q235" s="37">
        <f>IF('2017 Hourly Load - RC2016'!Q216="",0,$P$19+$Q$19*(WLEF!Q215))</f>
        <v>386.57886712336801</v>
      </c>
      <c r="R235" s="37">
        <f>IF('2017 Hourly Load - RC2016'!R216="",0,$P$19+$Q$19*(WLEF!R215))</f>
        <v>397.86522367460373</v>
      </c>
      <c r="S235" s="37">
        <f>IF('2017 Hourly Load - RC2016'!S216="",0,$P$19+$Q$19*(WLEF!S215))</f>
        <v>391.32649286179264</v>
      </c>
      <c r="T235" s="37">
        <f>IF('2017 Hourly Load - RC2016'!T216="",0,$P$19+$Q$19*(WLEF!T215))</f>
        <v>381.24852015209711</v>
      </c>
      <c r="U235" s="37">
        <f>IF('2017 Hourly Load - RC2016'!U216="",0,$P$19+$Q$19*(WLEF!U215))</f>
        <v>357.33517783318149</v>
      </c>
      <c r="V235" s="37">
        <f>IF('2017 Hourly Load - RC2016'!V216="",0,$P$19+$Q$19*(WLEF!V215))</f>
        <v>336.31673958596957</v>
      </c>
      <c r="W235" s="37">
        <f>IF('2017 Hourly Load - RC2016'!W216="",0,$P$19+$Q$19*(WLEF!W215))</f>
        <v>316.41993948977768</v>
      </c>
      <c r="X235" s="37">
        <f>IF('2017 Hourly Load - RC2016'!X216="",0,$P$19+$Q$19*(WLEF!X215))</f>
        <v>279.27365910173683</v>
      </c>
      <c r="Y235" s="37">
        <f>IF('2017 Hourly Load - RC2016'!Y216="",0,$P$19+$Q$19*(WLEF!Y215))</f>
        <v>244.43934944974467</v>
      </c>
      <c r="Z235" s="25">
        <f t="shared" si="3"/>
        <v>6769.2325506019752</v>
      </c>
    </row>
    <row r="236" spans="1:26" x14ac:dyDescent="0.25">
      <c r="A236" s="36">
        <f>IF('2017 Hourly Load - RC2016'!A217="","",'2017 Hourly Load - RC2016'!A217)</f>
        <v>42941</v>
      </c>
      <c r="B236" s="37">
        <f>IF('2017 Hourly Load - RC2016'!B217="",0,$P$19+$Q$19*(WLEF!B216))</f>
        <v>217.59124806969737</v>
      </c>
      <c r="C236" s="37">
        <f>IF('2017 Hourly Load - RC2016'!C217="",0,$P$19+$Q$19*(WLEF!C216))</f>
        <v>197.02764613645894</v>
      </c>
      <c r="D236" s="37">
        <f>IF('2017 Hourly Load - RC2016'!D217="",0,$P$19+$Q$19*(WLEF!D216))</f>
        <v>184.48807578118178</v>
      </c>
      <c r="E236" s="37">
        <f>IF('2017 Hourly Load - RC2016'!E217="",0,$P$19+$Q$19*(WLEF!E216))</f>
        <v>176.29336391077624</v>
      </c>
      <c r="F236" s="37">
        <f>IF('2017 Hourly Load - RC2016'!F217="",0,$P$19+$Q$19*(WLEF!F216))</f>
        <v>172.46183707957766</v>
      </c>
      <c r="G236" s="37">
        <f>IF('2017 Hourly Load - RC2016'!G217="",0,$P$19+$Q$19*(WLEF!G216))</f>
        <v>177.05592580771662</v>
      </c>
      <c r="H236" s="37">
        <f>IF('2017 Hourly Load - RC2016'!H217="",0,$P$19+$Q$19*(WLEF!H216))</f>
        <v>187.82658561368521</v>
      </c>
      <c r="I236" s="37">
        <f>IF('2017 Hourly Load - RC2016'!I217="",0,$P$19+$Q$19*(WLEF!I216))</f>
        <v>201.54843954294918</v>
      </c>
      <c r="J236" s="37">
        <f>IF('2017 Hourly Load - RC2016'!J217="",0,$P$19+$Q$19*(WLEF!J216))</f>
        <v>231.69044597063805</v>
      </c>
      <c r="K236" s="37">
        <f>IF('2017 Hourly Load - RC2016'!K217="",0,$P$19+$Q$19*(WLEF!K216))</f>
        <v>268.95249308865044</v>
      </c>
      <c r="L236" s="37">
        <f>IF('2017 Hourly Load - RC2016'!L217="",0,$P$19+$Q$19*(WLEF!L216))</f>
        <v>305.56352913317943</v>
      </c>
      <c r="M236" s="37">
        <f>IF('2017 Hourly Load - RC2016'!M217="",0,$P$19+$Q$19*(WLEF!M216))</f>
        <v>341.36956964417828</v>
      </c>
      <c r="N236" s="37">
        <f>IF('2017 Hourly Load - RC2016'!N217="",0,$P$19+$Q$19*(WLEF!N216))</f>
        <v>364.0781970643182</v>
      </c>
      <c r="O236" s="37">
        <f>IF('2017 Hourly Load - RC2016'!O217="",0,$P$19+$Q$19*(WLEF!O216))</f>
        <v>376.75473353475428</v>
      </c>
      <c r="P236" s="37">
        <f>IF('2017 Hourly Load - RC2016'!P217="",0,$P$19+$Q$19*(WLEF!P216))</f>
        <v>388.57496157228042</v>
      </c>
      <c r="Q236" s="37">
        <f>IF('2017 Hourly Load - RC2016'!Q217="",0,$P$19+$Q$19*(WLEF!Q216))</f>
        <v>399.83714421434939</v>
      </c>
      <c r="R236" s="37">
        <f>IF('2017 Hourly Load - RC2016'!R217="",0,$P$19+$Q$19*(WLEF!R216))</f>
        <v>401.38864066808941</v>
      </c>
      <c r="S236" s="37">
        <f>IF('2017 Hourly Load - RC2016'!S217="",0,$P$19+$Q$19*(WLEF!S216))</f>
        <v>390.00900900116824</v>
      </c>
      <c r="T236" s="37">
        <f>IF('2017 Hourly Load - RC2016'!T217="",0,$P$19+$Q$19*(WLEF!T216))</f>
        <v>367.00537272365602</v>
      </c>
      <c r="U236" s="37">
        <f>IF('2017 Hourly Load - RC2016'!U217="",0,$P$19+$Q$19*(WLEF!U216))</f>
        <v>339.83481696388185</v>
      </c>
      <c r="V236" s="37">
        <f>IF('2017 Hourly Load - RC2016'!V217="",0,$P$19+$Q$19*(WLEF!V216))</f>
        <v>325.96079452327672</v>
      </c>
      <c r="W236" s="37">
        <f>IF('2017 Hourly Load - RC2016'!W217="",0,$P$19+$Q$19*(WLEF!W216))</f>
        <v>305.28332171051534</v>
      </c>
      <c r="X236" s="37">
        <f>IF('2017 Hourly Load - RC2016'!X217="",0,$P$19+$Q$19*(WLEF!X216))</f>
        <v>276.62575093001323</v>
      </c>
      <c r="Y236" s="37">
        <f>IF('2017 Hourly Load - RC2016'!Y217="",0,$P$19+$Q$19*(WLEF!Y216))</f>
        <v>247.42845113907623</v>
      </c>
      <c r="Z236" s="25">
        <f t="shared" si="3"/>
        <v>6844.6503538240686</v>
      </c>
    </row>
    <row r="237" spans="1:26" x14ac:dyDescent="0.25">
      <c r="A237" s="36">
        <f>IF('2017 Hourly Load - RC2016'!A218="","",'2017 Hourly Load - RC2016'!A218)</f>
        <v>42942</v>
      </c>
      <c r="B237" s="37">
        <f>IF('2017 Hourly Load - RC2016'!B218="",0,$P$19+$Q$19*(WLEF!B217))</f>
        <v>223.38619098966427</v>
      </c>
      <c r="C237" s="37">
        <f>IF('2017 Hourly Load - RC2016'!C218="",0,$P$19+$Q$19*(WLEF!C217))</f>
        <v>204.60445821569655</v>
      </c>
      <c r="D237" s="37">
        <f>IF('2017 Hourly Load - RC2016'!D218="",0,$P$19+$Q$19*(WLEF!D217))</f>
        <v>192.97065983054731</v>
      </c>
      <c r="E237" s="37">
        <f>IF('2017 Hourly Load - RC2016'!E218="",0,$P$19+$Q$19*(WLEF!E217))</f>
        <v>183.52443170495002</v>
      </c>
      <c r="F237" s="37">
        <f>IF('2017 Hourly Load - RC2016'!F218="",0,$P$19+$Q$19*(WLEF!F217))</f>
        <v>177.93834104559525</v>
      </c>
      <c r="G237" s="37">
        <f>IF('2017 Hourly Load - RC2016'!G218="",0,$P$19+$Q$19*(WLEF!G217))</f>
        <v>177.02270702123781</v>
      </c>
      <c r="H237" s="37">
        <f>IF('2017 Hourly Load - RC2016'!H218="",0,$P$19+$Q$19*(WLEF!H217))</f>
        <v>179.39568128533796</v>
      </c>
      <c r="I237" s="37">
        <f>IF('2017 Hourly Load - RC2016'!I218="",0,$P$19+$Q$19*(WLEF!I217))</f>
        <v>185.88997873884495</v>
      </c>
      <c r="J237" s="37">
        <f>IF('2017 Hourly Load - RC2016'!J218="",0,$P$19+$Q$19*(WLEF!J217))</f>
        <v>211.83996491488591</v>
      </c>
      <c r="K237" s="37">
        <f>IF('2017 Hourly Load - RC2016'!K218="",0,$P$19+$Q$19*(WLEF!K217))</f>
        <v>250.73246085169433</v>
      </c>
      <c r="L237" s="37">
        <f>IF('2017 Hourly Load - RC2016'!L218="",0,$P$19+$Q$19*(WLEF!L217))</f>
        <v>290.21638658496084</v>
      </c>
      <c r="M237" s="37">
        <f>IF('2017 Hourly Load - RC2016'!M218="",0,$P$19+$Q$19*(WLEF!M217))</f>
        <v>318.43340748314478</v>
      </c>
      <c r="N237" s="37">
        <f>IF('2017 Hourly Load - RC2016'!N218="",0,$P$19+$Q$19*(WLEF!N217))</f>
        <v>330.85637940394332</v>
      </c>
      <c r="O237" s="37">
        <f>IF('2017 Hourly Load - RC2016'!O218="",0,$P$19+$Q$19*(WLEF!O217))</f>
        <v>337.81373869268015</v>
      </c>
      <c r="P237" s="37">
        <f>IF('2017 Hourly Load - RC2016'!P218="",0,$P$19+$Q$19*(WLEF!P217))</f>
        <v>335.74631741051553</v>
      </c>
      <c r="Q237" s="37">
        <f>IF('2017 Hourly Load - RC2016'!Q218="",0,$P$19+$Q$19*(WLEF!Q217))</f>
        <v>328.12169140186387</v>
      </c>
      <c r="R237" s="37">
        <f>IF('2017 Hourly Load - RC2016'!R218="",0,$P$19+$Q$19*(WLEF!R217))</f>
        <v>328.20190766721873</v>
      </c>
      <c r="S237" s="37">
        <f>IF('2017 Hourly Load - RC2016'!S218="",0,$P$19+$Q$19*(WLEF!S217))</f>
        <v>322.59190967996722</v>
      </c>
      <c r="T237" s="37">
        <f>IF('2017 Hourly Load - RC2016'!T218="",0,$P$19+$Q$19*(WLEF!T217))</f>
        <v>310.35395024517578</v>
      </c>
      <c r="U237" s="37">
        <f>IF('2017 Hourly Load - RC2016'!U218="",0,$P$19+$Q$19*(WLEF!U217))</f>
        <v>293.82213433447413</v>
      </c>
      <c r="V237" s="37">
        <f>IF('2017 Hourly Load - RC2016'!V218="",0,$P$19+$Q$19*(WLEF!V217))</f>
        <v>289.57751549176299</v>
      </c>
      <c r="W237" s="37">
        <f>IF('2017 Hourly Load - RC2016'!W218="",0,$P$19+$Q$19*(WLEF!W217))</f>
        <v>273.17017196912673</v>
      </c>
      <c r="X237" s="37">
        <f>IF('2017 Hourly Load - RC2016'!X218="",0,$P$19+$Q$19*(WLEF!X217))</f>
        <v>248.90020274774525</v>
      </c>
      <c r="Y237" s="37">
        <f>IF('2017 Hourly Load - RC2016'!Y218="",0,$P$19+$Q$19*(WLEF!Y217))</f>
        <v>227.52923510472658</v>
      </c>
      <c r="Z237" s="25">
        <f t="shared" si="3"/>
        <v>6222.6398228157595</v>
      </c>
    </row>
    <row r="238" spans="1:26" x14ac:dyDescent="0.25">
      <c r="A238" s="36">
        <f>IF('2017 Hourly Load - RC2016'!A219="","",'2017 Hourly Load - RC2016'!A219)</f>
        <v>42943</v>
      </c>
      <c r="B238" s="37">
        <f>IF('2017 Hourly Load - RC2016'!B219="",0,$P$19+$Q$19*(WLEF!B218))</f>
        <v>205.89077167998187</v>
      </c>
      <c r="C238" s="37">
        <f>IF('2017 Hourly Load - RC2016'!C219="",0,$P$19+$Q$19*(WLEF!C218))</f>
        <v>189.95805250117252</v>
      </c>
      <c r="D238" s="37">
        <f>IF('2017 Hourly Load - RC2016'!D219="",0,$P$19+$Q$19*(WLEF!D218))</f>
        <v>179.53024163165179</v>
      </c>
      <c r="E238" s="37">
        <f>IF('2017 Hourly Load - RC2016'!E219="",0,$P$19+$Q$19*(WLEF!E218))</f>
        <v>172.20275785691157</v>
      </c>
      <c r="F238" s="37">
        <f>IF('2017 Hourly Load - RC2016'!F219="",0,$P$19+$Q$19*(WLEF!F218))</f>
        <v>168.40870131130094</v>
      </c>
      <c r="G238" s="37">
        <f>IF('2017 Hourly Load - RC2016'!G219="",0,$P$19+$Q$19*(WLEF!G218))</f>
        <v>167.33517635804174</v>
      </c>
      <c r="H238" s="37">
        <f>IF('2017 Hourly Load - RC2016'!H219="",0,$P$19+$Q$19*(WLEF!H218))</f>
        <v>168.20294923831869</v>
      </c>
      <c r="I238" s="37">
        <f>IF('2017 Hourly Load - RC2016'!I219="",0,$P$19+$Q$19*(WLEF!I218))</f>
        <v>173.76281178733115</v>
      </c>
      <c r="J238" s="37">
        <f>IF('2017 Hourly Load - RC2016'!J219="",0,$P$19+$Q$19*(WLEF!J218))</f>
        <v>204.60445821569655</v>
      </c>
      <c r="K238" s="37">
        <f>IF('2017 Hourly Load - RC2016'!K219="",0,$P$19+$Q$19*(WLEF!K218))</f>
        <v>244.85226785656096</v>
      </c>
      <c r="L238" s="37">
        <f>IF('2017 Hourly Load - RC2016'!L219="",0,$P$19+$Q$19*(WLEF!L218))</f>
        <v>282.27696586822174</v>
      </c>
      <c r="M238" s="37">
        <f>IF('2017 Hourly Load - RC2016'!M219="",0,$P$19+$Q$19*(WLEF!M218))</f>
        <v>318.4858201210605</v>
      </c>
      <c r="N238" s="37">
        <f>IF('2017 Hourly Load - RC2016'!N219="",0,$P$19+$Q$19*(WLEF!N218))</f>
        <v>349.22309743990911</v>
      </c>
      <c r="O238" s="37">
        <f>IF('2017 Hourly Load - RC2016'!O219="",0,$P$19+$Q$19*(WLEF!O218))</f>
        <v>373.98158737099112</v>
      </c>
      <c r="P238" s="37">
        <f>IF('2017 Hourly Load - RC2016'!P219="",0,$P$19+$Q$19*(WLEF!P218))</f>
        <v>390.4279033319844</v>
      </c>
      <c r="Q238" s="37">
        <f>IF('2017 Hourly Load - RC2016'!Q219="",0,$P$19+$Q$19*(WLEF!Q218))</f>
        <v>401.60188607180982</v>
      </c>
      <c r="R238" s="37">
        <f>IF('2017 Hourly Load - RC2016'!R219="",0,$P$19+$Q$19*(WLEF!R218))</f>
        <v>405.39117538887893</v>
      </c>
      <c r="S238" s="37">
        <f>IF('2017 Hourly Load - RC2016'!S219="",0,$P$19+$Q$19*(WLEF!S218))</f>
        <v>401.08412786157226</v>
      </c>
      <c r="T238" s="37">
        <f>IF('2017 Hourly Load - RC2016'!T219="",0,$P$19+$Q$19*(WLEF!T218))</f>
        <v>382.10411745949398</v>
      </c>
      <c r="U238" s="37">
        <f>IF('2017 Hourly Load - RC2016'!U219="",0,$P$19+$Q$19*(WLEF!U218))</f>
        <v>355.02115071681879</v>
      </c>
      <c r="V238" s="37">
        <f>IF('2017 Hourly Load - RC2016'!V219="",0,$P$19+$Q$19*(WLEF!V218))</f>
        <v>342.96393774133577</v>
      </c>
      <c r="W238" s="37">
        <f>IF('2017 Hourly Load - RC2016'!W219="",0,$P$19+$Q$19*(WLEF!W218))</f>
        <v>323.35911822645494</v>
      </c>
      <c r="X238" s="37">
        <f>IF('2017 Hourly Load - RC2016'!X219="",0,$P$19+$Q$19*(WLEF!X218))</f>
        <v>290.63464097545307</v>
      </c>
      <c r="Y238" s="37">
        <f>IF('2017 Hourly Load - RC2016'!Y219="",0,$P$19+$Q$19*(WLEF!Y218))</f>
        <v>257.82246720318886</v>
      </c>
      <c r="Z238" s="25">
        <f t="shared" si="3"/>
        <v>6749.1261842141421</v>
      </c>
    </row>
    <row r="239" spans="1:26" x14ac:dyDescent="0.25">
      <c r="A239" s="36">
        <f>IF('2017 Hourly Load - RC2016'!A220="","",'2017 Hourly Load - RC2016'!A220)</f>
        <v>42944</v>
      </c>
      <c r="B239" s="37">
        <f>IF('2017 Hourly Load - RC2016'!B220="",0,$P$19+$Q$19*(WLEF!B219))</f>
        <v>227.92007157528474</v>
      </c>
      <c r="C239" s="37">
        <f>IF('2017 Hourly Load - RC2016'!C220="",0,$P$19+$Q$19*(WLEF!C219))</f>
        <v>209.19358940386968</v>
      </c>
      <c r="D239" s="37">
        <f>IF('2017 Hourly Load - RC2016'!D220="",0,$P$19+$Q$19*(WLEF!D219))</f>
        <v>195.89743452841088</v>
      </c>
      <c r="E239" s="37">
        <f>IF('2017 Hourly Load - RC2016'!E220="",0,$P$19+$Q$19*(WLEF!E219))</f>
        <v>187.93177698477575</v>
      </c>
      <c r="F239" s="37">
        <f>IF('2017 Hourly Load - RC2016'!F220="",0,$P$19+$Q$19*(WLEF!F219))</f>
        <v>185.73374104964458</v>
      </c>
      <c r="G239" s="37">
        <f>IF('2017 Hourly Load - RC2016'!G220="",0,$P$19+$Q$19*(WLEF!G219))</f>
        <v>191.36114817394542</v>
      </c>
      <c r="H239" s="37">
        <f>IF('2017 Hourly Load - RC2016'!H220="",0,$P$19+$Q$19*(WLEF!H219))</f>
        <v>203.64413151455989</v>
      </c>
      <c r="I239" s="37">
        <f>IF('2017 Hourly Load - RC2016'!I220="",0,$P$19+$Q$19*(WLEF!I219))</f>
        <v>216.34409880795243</v>
      </c>
      <c r="J239" s="37">
        <f>IF('2017 Hourly Load - RC2016'!J220="",0,$P$19+$Q$19*(WLEF!J219))</f>
        <v>244.52623605788438</v>
      </c>
      <c r="K239" s="37">
        <f>IF('2017 Hourly Load - RC2016'!K220="",0,$P$19+$Q$19*(WLEF!K219))</f>
        <v>284.04139610888438</v>
      </c>
      <c r="L239" s="37">
        <f>IF('2017 Hourly Load - RC2016'!L220="",0,$P$19+$Q$19*(WLEF!L219))</f>
        <v>321.957902423782</v>
      </c>
      <c r="M239" s="37">
        <f>IF('2017 Hourly Load - RC2016'!M220="",0,$P$19+$Q$19*(WLEF!M219))</f>
        <v>359.88620804698809</v>
      </c>
      <c r="N239" s="37">
        <f>IF('2017 Hourly Load - RC2016'!N220="",0,$P$19+$Q$19*(WLEF!N219))</f>
        <v>386.93589716644635</v>
      </c>
      <c r="O239" s="37">
        <f>IF('2017 Hourly Load - RC2016'!O220="",0,$P$19+$Q$19*(WLEF!O219))</f>
        <v>412.88173934754161</v>
      </c>
      <c r="P239" s="37">
        <f>IF('2017 Hourly Load - RC2016'!P220="",0,$P$19+$Q$19*(WLEF!P219))</f>
        <v>436.95904658058902</v>
      </c>
      <c r="Q239" s="37">
        <f>IF('2017 Hourly Load - RC2016'!Q220="",0,$P$19+$Q$19*(WLEF!Q219))</f>
        <v>450.70441268731133</v>
      </c>
      <c r="R239" s="37">
        <f>IF('2017 Hourly Load - RC2016'!R220="",0,$P$19+$Q$19*(WLEF!R219))</f>
        <v>455.7285405866615</v>
      </c>
      <c r="S239" s="37">
        <f>IF('2017 Hourly Load - RC2016'!S220="",0,$P$19+$Q$19*(WLEF!S219))</f>
        <v>450.14827549075386</v>
      </c>
      <c r="T239" s="37">
        <f>IF('2017 Hourly Load - RC2016'!T220="",0,$P$19+$Q$19*(WLEF!T219))</f>
        <v>436.15674228304033</v>
      </c>
      <c r="U239" s="37">
        <f>IF('2017 Hourly Load - RC2016'!U220="",0,$P$19+$Q$19*(WLEF!U219))</f>
        <v>409.26446322926671</v>
      </c>
      <c r="V239" s="37">
        <f>IF('2017 Hourly Load - RC2016'!V220="",0,$P$19+$Q$19*(WLEF!V219))</f>
        <v>393.24785375768147</v>
      </c>
      <c r="W239" s="37">
        <f>IF('2017 Hourly Load - RC2016'!W220="",0,$P$19+$Q$19*(WLEF!W219))</f>
        <v>367.92681705749135</v>
      </c>
      <c r="X239" s="37">
        <f>IF('2017 Hourly Load - RC2016'!X220="",0,$P$19+$Q$19*(WLEF!X219))</f>
        <v>324.04799909424156</v>
      </c>
      <c r="Y239" s="37">
        <f>IF('2017 Hourly Load - RC2016'!Y220="",0,$P$19+$Q$19*(WLEF!Y219))</f>
        <v>281.50595763066269</v>
      </c>
      <c r="Z239" s="25">
        <f t="shared" si="3"/>
        <v>7633.94547958767</v>
      </c>
    </row>
    <row r="240" spans="1:26" x14ac:dyDescent="0.25">
      <c r="A240" s="36">
        <f>IF('2017 Hourly Load - RC2016'!A221="","",'2017 Hourly Load - RC2016'!A221)</f>
        <v>42945</v>
      </c>
      <c r="B240" s="37">
        <f>IF('2017 Hourly Load - RC2016'!B221="",0,$P$19+$Q$19*(WLEF!B220))</f>
        <v>247.18744351154714</v>
      </c>
      <c r="C240" s="37">
        <f>IF('2017 Hourly Load - RC2016'!C221="",0,$P$19+$Q$19*(WLEF!C220))</f>
        <v>224.82842834721362</v>
      </c>
      <c r="D240" s="37">
        <f>IF('2017 Hourly Load - RC2016'!D221="",0,$P$19+$Q$19*(WLEF!D220))</f>
        <v>209.71298051518309</v>
      </c>
      <c r="E240" s="37">
        <f>IF('2017 Hourly Load - RC2016'!E221="",0,$P$19+$Q$19*(WLEF!E220))</f>
        <v>200.84154155848674</v>
      </c>
      <c r="F240" s="37">
        <f>IF('2017 Hourly Load - RC2016'!F221="",0,$P$19+$Q$19*(WLEF!F220))</f>
        <v>197.00937260782592</v>
      </c>
      <c r="G240" s="37">
        <f>IF('2017 Hourly Load - RC2016'!G221="",0,$P$19+$Q$19*(WLEF!G220))</f>
        <v>201.28775937990437</v>
      </c>
      <c r="H240" s="37">
        <f>IF('2017 Hourly Load - RC2016'!H221="",0,$P$19+$Q$19*(WLEF!H220))</f>
        <v>212.94904396465915</v>
      </c>
      <c r="I240" s="37">
        <f>IF('2017 Hourly Load - RC2016'!I221="",0,$P$19+$Q$19*(WLEF!I220))</f>
        <v>224.56380902823702</v>
      </c>
      <c r="J240" s="37">
        <f>IF('2017 Hourly Load - RC2016'!J221="",0,$P$19+$Q$19*(WLEF!J220))</f>
        <v>253.44382626136019</v>
      </c>
      <c r="K240" s="37">
        <f>IF('2017 Hourly Load - RC2016'!K221="",0,$P$19+$Q$19*(WLEF!K220))</f>
        <v>289.84768725550134</v>
      </c>
      <c r="L240" s="37">
        <f>IF('2017 Hourly Load - RC2016'!L221="",0,$P$19+$Q$19*(WLEF!L220))</f>
        <v>327.40033338104979</v>
      </c>
      <c r="M240" s="37">
        <f>IF('2017 Hourly Load - RC2016'!M221="",0,$P$19+$Q$19*(WLEF!M220))</f>
        <v>363.16298216092201</v>
      </c>
      <c r="N240" s="37">
        <f>IF('2017 Hourly Load - RC2016'!N221="",0,$P$19+$Q$19*(WLEF!N220))</f>
        <v>387.85919304158165</v>
      </c>
      <c r="O240" s="37">
        <f>IF('2017 Hourly Load - RC2016'!O221="",0,$P$19+$Q$19*(WLEF!O220))</f>
        <v>405.14603103019891</v>
      </c>
      <c r="P240" s="37">
        <f>IF('2017 Hourly Load - RC2016'!P221="",0,$P$19+$Q$19*(WLEF!P220))</f>
        <v>413.84349556349906</v>
      </c>
      <c r="Q240" s="37">
        <f>IF('2017 Hourly Load - RC2016'!Q221="",0,$P$19+$Q$19*(WLEF!Q220))</f>
        <v>407.04833172847555</v>
      </c>
      <c r="R240" s="37">
        <f>IF('2017 Hourly Load - RC2016'!R221="",0,$P$19+$Q$19*(WLEF!R220))</f>
        <v>400.44512384092934</v>
      </c>
      <c r="S240" s="37">
        <f>IF('2017 Hourly Load - RC2016'!S221="",0,$P$19+$Q$19*(WLEF!S220))</f>
        <v>378.42491458484574</v>
      </c>
      <c r="T240" s="37">
        <f>IF('2017 Hourly Load - RC2016'!T221="",0,$P$19+$Q$19*(WLEF!T220))</f>
        <v>352.46458040670166</v>
      </c>
      <c r="U240" s="37">
        <f>IF('2017 Hourly Load - RC2016'!U221="",0,$P$19+$Q$19*(WLEF!U220))</f>
        <v>330.34583123644592</v>
      </c>
      <c r="V240" s="37">
        <f>IF('2017 Hourly Load - RC2016'!V221="",0,$P$19+$Q$19*(WLEF!V220))</f>
        <v>321.29836801345476</v>
      </c>
      <c r="W240" s="37">
        <f>IF('2017 Hourly Load - RC2016'!W221="",0,$P$19+$Q$19*(WLEF!W220))</f>
        <v>303.0226537045337</v>
      </c>
      <c r="X240" s="37">
        <f>IF('2017 Hourly Load - RC2016'!X221="",0,$P$19+$Q$19*(WLEF!X220))</f>
        <v>271.28983698639098</v>
      </c>
      <c r="Y240" s="37">
        <f>IF('2017 Hourly Load - RC2016'!Y221="",0,$P$19+$Q$19*(WLEF!Y220))</f>
        <v>242.68489675764926</v>
      </c>
      <c r="Z240" s="25">
        <f t="shared" si="3"/>
        <v>7166.1084648665956</v>
      </c>
    </row>
    <row r="241" spans="1:26" x14ac:dyDescent="0.25">
      <c r="A241" s="36">
        <f>IF('2017 Hourly Load - RC2016'!A222="","",'2017 Hourly Load - RC2016'!A222)</f>
        <v>42946</v>
      </c>
      <c r="B241" s="37">
        <f>IF('2017 Hourly Load - RC2016'!B222="",0,$P$19+$Q$19*(WLEF!B221))</f>
        <v>216.2848545710068</v>
      </c>
      <c r="C241" s="37">
        <f>IF('2017 Hourly Load - RC2016'!C222="",0,$P$19+$Q$19*(WLEF!C221))</f>
        <v>199.93311176583353</v>
      </c>
      <c r="D241" s="37">
        <f>IF('2017 Hourly Load - RC2016'!D222="",0,$P$19+$Q$19*(WLEF!D221))</f>
        <v>188.10721215731053</v>
      </c>
      <c r="E241" s="37">
        <f>IF('2017 Hourly Load - RC2016'!E222="",0,$P$19+$Q$19*(WLEF!E221))</f>
        <v>181.50880999641831</v>
      </c>
      <c r="F241" s="37">
        <f>IF('2017 Hourly Load - RC2016'!F222="",0,$P$19+$Q$19*(WLEF!F221))</f>
        <v>178.94222654513945</v>
      </c>
      <c r="G241" s="37">
        <f>IF('2017 Hourly Load - RC2016'!G222="",0,$P$19+$Q$19*(WLEF!G221))</f>
        <v>184.21228401938981</v>
      </c>
      <c r="H241" s="37">
        <f>IF('2017 Hourly Load - RC2016'!H222="",0,$P$19+$Q$19*(WLEF!H221))</f>
        <v>198.12671640334727</v>
      </c>
      <c r="I241" s="37">
        <f>IF('2017 Hourly Load - RC2016'!I222="",0,$P$19+$Q$19*(WLEF!I221))</f>
        <v>209.65521809238112</v>
      </c>
      <c r="J241" s="37">
        <f>IF('2017 Hourly Load - RC2016'!J222="",0,$P$19+$Q$19*(WLEF!J221))</f>
        <v>236.16414093150405</v>
      </c>
      <c r="K241" s="37">
        <f>IF('2017 Hourly Load - RC2016'!K222="",0,$P$19+$Q$19*(WLEF!K221))</f>
        <v>268.41695891972523</v>
      </c>
      <c r="L241" s="37">
        <f>IF('2017 Hourly Load - RC2016'!L222="",0,$P$19+$Q$19*(WLEF!L221))</f>
        <v>297.10878067195029</v>
      </c>
      <c r="M241" s="37">
        <f>IF('2017 Hourly Load - RC2016'!M222="",0,$P$19+$Q$19*(WLEF!M221))</f>
        <v>332.68790168547685</v>
      </c>
      <c r="N241" s="37">
        <f>IF('2017 Hourly Load - RC2016'!N222="",0,$P$19+$Q$19*(WLEF!N221))</f>
        <v>364.5936591890125</v>
      </c>
      <c r="O241" s="37">
        <f>IF('2017 Hourly Load - RC2016'!O222="",0,$P$19+$Q$19*(WLEF!O221))</f>
        <v>393.87959688902083</v>
      </c>
      <c r="P241" s="37">
        <f>IF('2017 Hourly Load - RC2016'!P222="",0,$P$19+$Q$19*(WLEF!P221))</f>
        <v>409.75795963842006</v>
      </c>
      <c r="Q241" s="37">
        <f>IF('2017 Hourly Load - RC2016'!Q222="",0,$P$19+$Q$19*(WLEF!Q221))</f>
        <v>411.0551571728663</v>
      </c>
      <c r="R241" s="37">
        <f>IF('2017 Hourly Load - RC2016'!R222="",0,$P$19+$Q$19*(WLEF!R221))</f>
        <v>392.22638987466877</v>
      </c>
      <c r="S241" s="37">
        <f>IF('2017 Hourly Load - RC2016'!S222="",0,$P$19+$Q$19*(WLEF!S221))</f>
        <v>362.30631925482504</v>
      </c>
      <c r="T241" s="37">
        <f>IF('2017 Hourly Load - RC2016'!T222="",0,$P$19+$Q$19*(WLEF!T221))</f>
        <v>341.67157426234348</v>
      </c>
      <c r="U241" s="37">
        <f>IF('2017 Hourly Load - RC2016'!U222="",0,$P$19+$Q$19*(WLEF!U221))</f>
        <v>322.11632578884422</v>
      </c>
      <c r="V241" s="37">
        <f>IF('2017 Hourly Load - RC2016'!V222="",0,$P$19+$Q$19*(WLEF!V221))</f>
        <v>310.1994580458711</v>
      </c>
      <c r="W241" s="37">
        <f>IF('2017 Hourly Load - RC2016'!W222="",0,$P$19+$Q$19*(WLEF!W221))</f>
        <v>292.88067098211008</v>
      </c>
      <c r="X241" s="37">
        <f>IF('2017 Hourly Load - RC2016'!X222="",0,$P$19+$Q$19*(WLEF!X221))</f>
        <v>261.54778282650392</v>
      </c>
      <c r="Y241" s="37">
        <f>IF('2017 Hourly Load - RC2016'!Y222="",0,$P$19+$Q$19*(WLEF!Y221))</f>
        <v>232.35834318794355</v>
      </c>
      <c r="Z241" s="25">
        <f t="shared" si="3"/>
        <v>6785.7414528719137</v>
      </c>
    </row>
    <row r="242" spans="1:26" x14ac:dyDescent="0.25">
      <c r="A242" s="36">
        <f>IF('2017 Hourly Load - RC2016'!A223="","",'2017 Hourly Load - RC2016'!A223)</f>
        <v>42947</v>
      </c>
      <c r="B242" s="37">
        <f>IF('2017 Hourly Load - RC2016'!B223="",0,$P$19+$Q$19*(WLEF!B222))</f>
        <v>206.42238267332385</v>
      </c>
      <c r="C242" s="37">
        <f>IF('2017 Hourly Load - RC2016'!C223="",0,$P$19+$Q$19*(WLEF!C222))</f>
        <v>189.44526708487001</v>
      </c>
      <c r="D242" s="37">
        <f>IF('2017 Hourly Load - RC2016'!D223="",0,$P$19+$Q$19*(WLEF!D222))</f>
        <v>178.55678562137484</v>
      </c>
      <c r="E242" s="37">
        <f>IF('2017 Hourly Load - RC2016'!E223="",0,$P$19+$Q$19*(WLEF!E222))</f>
        <v>172.34844415775387</v>
      </c>
      <c r="F242" s="37">
        <f>IF('2017 Hourly Load - RC2016'!F223="",0,$P$19+$Q$19*(WLEF!F222))</f>
        <v>170.23950810904461</v>
      </c>
      <c r="G242" s="37">
        <f>IF('2017 Hourly Load - RC2016'!G223="",0,$P$19+$Q$19*(WLEF!G222))</f>
        <v>174.87595057203021</v>
      </c>
      <c r="H242" s="37">
        <f>IF('2017 Hourly Load - RC2016'!H223="",0,$P$19+$Q$19*(WLEF!H222))</f>
        <v>187.75648708813745</v>
      </c>
      <c r="I242" s="37">
        <f>IF('2017 Hourly Load - RC2016'!I223="",0,$P$19+$Q$19*(WLEF!I222))</f>
        <v>198.16344214996602</v>
      </c>
      <c r="J242" s="37">
        <f>IF('2017 Hourly Load - RC2016'!J223="",0,$P$19+$Q$19*(WLEF!J222))</f>
        <v>220.46352687329028</v>
      </c>
      <c r="K242" s="37">
        <f>IF('2017 Hourly Load - RC2016'!K223="",0,$P$19+$Q$19*(WLEF!K222))</f>
        <v>255.74976368942993</v>
      </c>
      <c r="L242" s="37">
        <f>IF('2017 Hourly Load - RC2016'!L223="",0,$P$19+$Q$19*(WLEF!L222))</f>
        <v>296.65911109523341</v>
      </c>
      <c r="M242" s="37">
        <f>IF('2017 Hourly Load - RC2016'!M223="",0,$P$19+$Q$19*(WLEF!M222))</f>
        <v>336.34391852705414</v>
      </c>
      <c r="N242" s="37">
        <f>IF('2017 Hourly Load - RC2016'!N223="",0,$P$19+$Q$19*(WLEF!N222))</f>
        <v>363.87786668779097</v>
      </c>
      <c r="O242" s="37">
        <f>IF('2017 Hourly Load - RC2016'!O223="",0,$P$19+$Q$19*(WLEF!O222))</f>
        <v>382.72445062192713</v>
      </c>
      <c r="P242" s="37">
        <f>IF('2017 Hourly Load - RC2016'!P223="",0,$P$19+$Q$19*(WLEF!P222))</f>
        <v>389.32144360662397</v>
      </c>
      <c r="Q242" s="37">
        <f>IF('2017 Hourly Load - RC2016'!Q223="",0,$P$19+$Q$19*(WLEF!Q222))</f>
        <v>381.89748210906134</v>
      </c>
      <c r="R242" s="37">
        <f>IF('2017 Hourly Load - RC2016'!R223="",0,$P$19+$Q$19*(WLEF!R222))</f>
        <v>359.2331587526777</v>
      </c>
      <c r="S242" s="37">
        <f>IF('2017 Hourly Load - RC2016'!S223="",0,$P$19+$Q$19*(WLEF!S222))</f>
        <v>338.68674223160821</v>
      </c>
      <c r="T242" s="37">
        <f>IF('2017 Hourly Load - RC2016'!T223="",0,$P$19+$Q$19*(WLEF!T222))</f>
        <v>321.90510625749971</v>
      </c>
      <c r="U242" s="37">
        <f>IF('2017 Hourly Load - RC2016'!U223="",0,$P$19+$Q$19*(WLEF!U222))</f>
        <v>303.68188376185793</v>
      </c>
      <c r="V242" s="37">
        <f>IF('2017 Hourly Load - RC2016'!V223="",0,$P$19+$Q$19*(WLEF!V222))</f>
        <v>298.31020071339486</v>
      </c>
      <c r="W242" s="37">
        <f>IF('2017 Hourly Load - RC2016'!W223="",0,$P$19+$Q$19*(WLEF!W222))</f>
        <v>283.17029858971756</v>
      </c>
      <c r="X242" s="37">
        <f>IF('2017 Hourly Load - RC2016'!X223="",0,$P$19+$Q$19*(WLEF!X222))</f>
        <v>256.17681453545146</v>
      </c>
      <c r="Y242" s="37">
        <f>IF('2017 Hourly Load - RC2016'!Y223="",0,$P$19+$Q$19*(WLEF!Y222))</f>
        <v>227.5497923704516</v>
      </c>
      <c r="Z242" s="25">
        <f t="shared" si="3"/>
        <v>6493.5598278795705</v>
      </c>
    </row>
    <row r="243" spans="1:26" x14ac:dyDescent="0.25">
      <c r="A243" s="36">
        <f>IF('2017 Hourly Load - RC2016'!A224="","",'2017 Hourly Load - RC2016'!A224)</f>
        <v>42948</v>
      </c>
      <c r="B243" s="37">
        <f>IF('2017 Hourly Load - RC2016'!B224="",0,$P$19+$Q$19*(WLEF!B223))</f>
        <v>204.92540681075681</v>
      </c>
      <c r="C243" s="37">
        <f>IF('2017 Hourly Load - RC2016'!C224="",0,$P$19+$Q$19*(WLEF!C223))</f>
        <v>189.10996668400094</v>
      </c>
      <c r="D243" s="37">
        <f>IF('2017 Hourly Load - RC2016'!D224="",0,$P$19+$Q$19*(WLEF!D223))</f>
        <v>177.10576488312705</v>
      </c>
      <c r="E243" s="37">
        <f>IF('2017 Hourly Load - RC2016'!E224="",0,$P$19+$Q$19*(WLEF!E223))</f>
        <v>171.96020885212133</v>
      </c>
      <c r="F243" s="37">
        <f>IF('2017 Hourly Load - RC2016'!F224="",0,$P$19+$Q$19*(WLEF!F223))</f>
        <v>169.1864350964855</v>
      </c>
      <c r="G243" s="37">
        <f>IF('2017 Hourly Load - RC2016'!G224="",0,$P$19+$Q$19*(WLEF!G223))</f>
        <v>174.30217252336848</v>
      </c>
      <c r="H243" s="37">
        <f>IF('2017 Hourly Load - RC2016'!H224="",0,$P$19+$Q$19*(WLEF!H223))</f>
        <v>185.26573402290018</v>
      </c>
      <c r="I243" s="37">
        <f>IF('2017 Hourly Load - RC2016'!I224="",0,$P$19+$Q$19*(WLEF!I223))</f>
        <v>199.71117087333207</v>
      </c>
      <c r="J243" s="37">
        <f>IF('2017 Hourly Load - RC2016'!J224="",0,$P$19+$Q$19*(WLEF!J223))</f>
        <v>226.48274091113751</v>
      </c>
      <c r="K243" s="37">
        <f>IF('2017 Hourly Load - RC2016'!K224="",0,$P$19+$Q$19*(WLEF!K223))</f>
        <v>264.11435465571105</v>
      </c>
      <c r="L243" s="37">
        <f>IF('2017 Hourly Load - RC2016'!L224="",0,$P$19+$Q$19*(WLEF!L223))</f>
        <v>300.84912000209516</v>
      </c>
      <c r="M243" s="37">
        <f>IF('2017 Hourly Load - RC2016'!M224="",0,$P$19+$Q$19*(WLEF!M223))</f>
        <v>335.33926524439727</v>
      </c>
      <c r="N243" s="37">
        <f>IF('2017 Hourly Load - RC2016'!N224="",0,$P$19+$Q$19*(WLEF!N223))</f>
        <v>362.79160103841434</v>
      </c>
      <c r="O243" s="37">
        <f>IF('2017 Hourly Load - RC2016'!O224="",0,$P$19+$Q$19*(WLEF!O223))</f>
        <v>382.84268195748166</v>
      </c>
      <c r="P243" s="37">
        <f>IF('2017 Hourly Load - RC2016'!P224="",0,$P$19+$Q$19*(WLEF!P223))</f>
        <v>399.98908464253316</v>
      </c>
      <c r="Q243" s="37">
        <f>IF('2017 Hourly Load - RC2016'!Q224="",0,$P$19+$Q$19*(WLEF!Q223))</f>
        <v>409.35696547718317</v>
      </c>
      <c r="R243" s="37">
        <f>IF('2017 Hourly Load - RC2016'!R224="",0,$P$19+$Q$19*(WLEF!R223))</f>
        <v>408.00157622966094</v>
      </c>
      <c r="S243" s="37">
        <f>IF('2017 Hourly Load - RC2016'!S224="",0,$P$19+$Q$19*(WLEF!S223))</f>
        <v>389.79966861354416</v>
      </c>
      <c r="T243" s="37">
        <f>IF('2017 Hourly Load - RC2016'!T224="",0,$P$19+$Q$19*(WLEF!T223))</f>
        <v>363.73481714446888</v>
      </c>
      <c r="U243" s="37">
        <f>IF('2017 Hourly Load - RC2016'!U224="",0,$P$19+$Q$19*(WLEF!U223))</f>
        <v>339.28779510344611</v>
      </c>
      <c r="V243" s="37">
        <f>IF('2017 Hourly Load - RC2016'!V224="",0,$P$19+$Q$19*(WLEF!V223))</f>
        <v>329.48714608987046</v>
      </c>
      <c r="W243" s="37">
        <f>IF('2017 Hourly Load - RC2016'!W224="",0,$P$19+$Q$19*(WLEF!W223))</f>
        <v>309.89063054522984</v>
      </c>
      <c r="X243" s="37">
        <f>IF('2017 Hourly Load - RC2016'!X224="",0,$P$19+$Q$19*(WLEF!X223))</f>
        <v>277.64939322509304</v>
      </c>
      <c r="Y243" s="37">
        <f>IF('2017 Hourly Load - RC2016'!Y224="",0,$P$19+$Q$19*(WLEF!Y223))</f>
        <v>248.21843240870976</v>
      </c>
      <c r="Z243" s="25">
        <f t="shared" si="3"/>
        <v>6819.4021330350697</v>
      </c>
    </row>
    <row r="244" spans="1:26" x14ac:dyDescent="0.25">
      <c r="A244" s="36">
        <f>IF('2017 Hourly Load - RC2016'!A225="","",'2017 Hourly Load - RC2016'!A225)</f>
        <v>42949</v>
      </c>
      <c r="B244" s="37">
        <f>IF('2017 Hourly Load - RC2016'!B225="",0,$P$19+$Q$19*(WLEF!B224))</f>
        <v>222.31436503801388</v>
      </c>
      <c r="C244" s="37">
        <f>IF('2017 Hourly Load - RC2016'!C225="",0,$P$19+$Q$19*(WLEF!C224))</f>
        <v>202.5752967936171</v>
      </c>
      <c r="D244" s="37">
        <f>IF('2017 Hourly Load - RC2016'!D225="",0,$P$19+$Q$19*(WLEF!D224))</f>
        <v>189.60427663817433</v>
      </c>
      <c r="E244" s="37">
        <f>IF('2017 Hourly Load - RC2016'!E225="",0,$P$19+$Q$19*(WLEF!E224))</f>
        <v>181.01654189496929</v>
      </c>
      <c r="F244" s="37">
        <f>IF('2017 Hourly Load - RC2016'!F225="",0,$P$19+$Q$19*(WLEF!F224))</f>
        <v>176.37610216569328</v>
      </c>
      <c r="G244" s="37">
        <f>IF('2017 Hourly Load - RC2016'!G225="",0,$P$19+$Q$19*(WLEF!G224))</f>
        <v>175.96277408084904</v>
      </c>
      <c r="H244" s="37">
        <f>IF('2017 Hourly Load - RC2016'!H225="",0,$P$19+$Q$19*(WLEF!H224))</f>
        <v>178.67401237410553</v>
      </c>
      <c r="I244" s="37">
        <f>IF('2017 Hourly Load - RC2016'!I225="",0,$P$19+$Q$19*(WLEF!I224))</f>
        <v>184.79878605744079</v>
      </c>
      <c r="J244" s="37">
        <f>IF('2017 Hourly Load - RC2016'!J225="",0,$P$19+$Q$19*(WLEF!J224))</f>
        <v>213.10508189950184</v>
      </c>
      <c r="K244" s="37">
        <f>IF('2017 Hourly Load - RC2016'!K225="",0,$P$19+$Q$19*(WLEF!K224))</f>
        <v>252.04099499071884</v>
      </c>
      <c r="L244" s="37">
        <f>IF('2017 Hourly Load - RC2016'!L225="",0,$P$19+$Q$19*(WLEF!L224))</f>
        <v>289.94597511599329</v>
      </c>
      <c r="M244" s="37">
        <f>IF('2017 Hourly Load - RC2016'!M225="",0,$P$19+$Q$19*(WLEF!M224))</f>
        <v>321.16657008831169</v>
      </c>
      <c r="N244" s="37">
        <f>IF('2017 Hourly Load - RC2016'!N225="",0,$P$19+$Q$19*(WLEF!N224))</f>
        <v>346.63844094073431</v>
      </c>
      <c r="O244" s="37">
        <f>IF('2017 Hourly Load - RC2016'!O225="",0,$P$19+$Q$19*(WLEF!O224))</f>
        <v>361.53644053736059</v>
      </c>
      <c r="P244" s="37">
        <f>IF('2017 Hourly Load - RC2016'!P225="",0,$P$19+$Q$19*(WLEF!P224))</f>
        <v>375.17681066907318</v>
      </c>
      <c r="Q244" s="37">
        <f>IF('2017 Hourly Load - RC2016'!Q225="",0,$P$19+$Q$19*(WLEF!Q224))</f>
        <v>374.56431804677055</v>
      </c>
      <c r="R244" s="37">
        <f>IF('2017 Hourly Load - RC2016'!R225="",0,$P$19+$Q$19*(WLEF!R224))</f>
        <v>369.86090920656437</v>
      </c>
      <c r="S244" s="37">
        <f>IF('2017 Hourly Load - RC2016'!S225="",0,$P$19+$Q$19*(WLEF!S224))</f>
        <v>357.92936569253339</v>
      </c>
      <c r="T244" s="37">
        <f>IF('2017 Hourly Load - RC2016'!T225="",0,$P$19+$Q$19*(WLEF!T224))</f>
        <v>337.18718626912045</v>
      </c>
      <c r="U244" s="37">
        <f>IF('2017 Hourly Load - RC2016'!U225="",0,$P$19+$Q$19*(WLEF!U224))</f>
        <v>316.83761350306378</v>
      </c>
      <c r="V244" s="37">
        <f>IF('2017 Hourly Load - RC2016'!V225="",0,$P$19+$Q$19*(WLEF!V224))</f>
        <v>309.22222195676898</v>
      </c>
      <c r="W244" s="37">
        <f>IF('2017 Hourly Load - RC2016'!W225="",0,$P$19+$Q$19*(WLEF!W224))</f>
        <v>294.29365267963533</v>
      </c>
      <c r="X244" s="37">
        <f>IF('2017 Hourly Load - RC2016'!X225="",0,$P$19+$Q$19*(WLEF!X224))</f>
        <v>267.25540548978017</v>
      </c>
      <c r="Y244" s="37">
        <f>IF('2017 Hourly Load - RC2016'!Y225="",0,$P$19+$Q$19*(WLEF!Y224))</f>
        <v>241.69278441675215</v>
      </c>
      <c r="Z244" s="25">
        <f t="shared" si="3"/>
        <v>6539.7759265455479</v>
      </c>
    </row>
    <row r="245" spans="1:26" x14ac:dyDescent="0.25">
      <c r="A245" s="36">
        <f>IF('2017 Hourly Load - RC2016'!A226="","",'2017 Hourly Load - RC2016'!A226)</f>
        <v>42950</v>
      </c>
      <c r="B245" s="37">
        <f>IF('2017 Hourly Load - RC2016'!B226="",0,$P$19+$Q$19*(WLEF!B225))</f>
        <v>217.63093453908544</v>
      </c>
      <c r="C245" s="37">
        <f>IF('2017 Hourly Load - RC2016'!C226="",0,$P$19+$Q$19*(WLEF!C225))</f>
        <v>200.30347813620457</v>
      </c>
      <c r="D245" s="37">
        <f>IF('2017 Hourly Load - RC2016'!D226="",0,$P$19+$Q$19*(WLEF!D225))</f>
        <v>188.10721215731053</v>
      </c>
      <c r="E245" s="37">
        <f>IF('2017 Hourly Load - RC2016'!E226="",0,$P$19+$Q$19*(WLEF!E225))</f>
        <v>180.33955621758284</v>
      </c>
      <c r="F245" s="37">
        <f>IF('2017 Hourly Load - RC2016'!F226="",0,$P$19+$Q$19*(WLEF!F225))</f>
        <v>175.83070085788216</v>
      </c>
      <c r="G245" s="37">
        <f>IF('2017 Hourly Load - RC2016'!G226="",0,$P$19+$Q$19*(WLEF!G225))</f>
        <v>175.28688160458324</v>
      </c>
      <c r="H245" s="37">
        <f>IF('2017 Hourly Load - RC2016'!H226="",0,$P$19+$Q$19*(WLEF!H225))</f>
        <v>177.27198956382779</v>
      </c>
      <c r="I245" s="37">
        <f>IF('2017 Hourly Load - RC2016'!I226="",0,$P$19+$Q$19*(WLEF!I225))</f>
        <v>180.27198549263306</v>
      </c>
      <c r="J245" s="37">
        <f>IF('2017 Hourly Load - RC2016'!J226="",0,$P$19+$Q$19*(WLEF!J225))</f>
        <v>201.92133371391816</v>
      </c>
      <c r="K245" s="37">
        <f>IF('2017 Hourly Load - RC2016'!K226="",0,$P$19+$Q$19*(WLEF!K225))</f>
        <v>232.17034673502354</v>
      </c>
      <c r="L245" s="37">
        <f>IF('2017 Hourly Load - RC2016'!L226="",0,$P$19+$Q$19*(WLEF!L225))</f>
        <v>256.91978089310118</v>
      </c>
      <c r="M245" s="37">
        <f>IF('2017 Hourly Load - RC2016'!M226="",0,$P$19+$Q$19*(WLEF!M225))</f>
        <v>285.20578822984567</v>
      </c>
      <c r="N245" s="37">
        <f>IF('2017 Hourly Load - RC2016'!N226="",0,$P$19+$Q$19*(WLEF!N225))</f>
        <v>299.46470245132684</v>
      </c>
      <c r="O245" s="37">
        <f>IF('2017 Hourly Load - RC2016'!O226="",0,$P$19+$Q$19*(WLEF!O225))</f>
        <v>303.7833909362148</v>
      </c>
      <c r="P245" s="37">
        <f>IF('2017 Hourly Load - RC2016'!P226="",0,$P$19+$Q$19*(WLEF!P225))</f>
        <v>305.35972448358888</v>
      </c>
      <c r="Q245" s="37">
        <f>IF('2017 Hourly Load - RC2016'!Q226="",0,$P$19+$Q$19*(WLEF!Q225))</f>
        <v>309.27360313582</v>
      </c>
      <c r="R245" s="37">
        <f>IF('2017 Hourly Load - RC2016'!R226="",0,$P$19+$Q$19*(WLEF!R225))</f>
        <v>312.54820828062014</v>
      </c>
      <c r="S245" s="37">
        <f>IF('2017 Hourly Load - RC2016'!S226="",0,$P$19+$Q$19*(WLEF!S225))</f>
        <v>308.47784787568264</v>
      </c>
      <c r="T245" s="37">
        <f>IF('2017 Hourly Load - RC2016'!T226="",0,$P$19+$Q$19*(WLEF!T225))</f>
        <v>297.88431498006281</v>
      </c>
      <c r="U245" s="37">
        <f>IF('2017 Hourly Load - RC2016'!U226="",0,$P$19+$Q$19*(WLEF!U225))</f>
        <v>287.74012043211593</v>
      </c>
      <c r="V245" s="37">
        <f>IF('2017 Hourly Load - RC2016'!V226="",0,$P$19+$Q$19*(WLEF!V225))</f>
        <v>278.96261832281334</v>
      </c>
      <c r="W245" s="37">
        <f>IF('2017 Hourly Load - RC2016'!W226="",0,$P$19+$Q$19*(WLEF!W225))</f>
        <v>262.96631188413448</v>
      </c>
      <c r="X245" s="37">
        <f>IF('2017 Hourly Load - RC2016'!X226="",0,$P$19+$Q$19*(WLEF!X225))</f>
        <v>237.24508730393262</v>
      </c>
      <c r="Y245" s="37">
        <f>IF('2017 Hourly Load - RC2016'!Y226="",0,$P$19+$Q$19*(WLEF!Y225))</f>
        <v>211.00641467753212</v>
      </c>
      <c r="Z245" s="25">
        <f t="shared" si="3"/>
        <v>5885.972332904842</v>
      </c>
    </row>
    <row r="246" spans="1:26" x14ac:dyDescent="0.25">
      <c r="A246" s="36">
        <f>IF('2017 Hourly Load - RC2016'!A227="","",'2017 Hourly Load - RC2016'!A227)</f>
        <v>42951</v>
      </c>
      <c r="B246" s="37">
        <f>IF('2017 Hourly Load - RC2016'!B227="",0,$P$19+$Q$19*(WLEF!B226))</f>
        <v>188.40578535880184</v>
      </c>
      <c r="C246" s="37">
        <f>IF('2017 Hourly Load - RC2016'!C227="",0,$P$19+$Q$19*(WLEF!C226))</f>
        <v>174.40040808453773</v>
      </c>
      <c r="D246" s="37">
        <f>IF('2017 Hourly Load - RC2016'!D227="",0,$P$19+$Q$19*(WLEF!D226))</f>
        <v>165.815450290093</v>
      </c>
      <c r="E246" s="37">
        <f>IF('2017 Hourly Load - RC2016'!E227="",0,$P$19+$Q$19*(WLEF!E226))</f>
        <v>160.9291158521319</v>
      </c>
      <c r="F246" s="37">
        <f>IF('2017 Hourly Load - RC2016'!F227="",0,$P$19+$Q$19*(WLEF!F226))</f>
        <v>160.59650087620844</v>
      </c>
      <c r="G246" s="37">
        <f>IF('2017 Hourly Load - RC2016'!G227="",0,$P$19+$Q$19*(WLEF!G226))</f>
        <v>167.1778716173821</v>
      </c>
      <c r="H246" s="37">
        <f>IF('2017 Hourly Load - RC2016'!H227="",0,$P$19+$Q$19*(WLEF!H226))</f>
        <v>180.59315345429695</v>
      </c>
      <c r="I246" s="37">
        <f>IF('2017 Hourly Load - RC2016'!I227="",0,$P$19+$Q$19*(WLEF!I226))</f>
        <v>191.16523709018767</v>
      </c>
      <c r="J246" s="37">
        <f>IF('2017 Hourly Load - RC2016'!J227="",0,$P$19+$Q$19*(WLEF!J226))</f>
        <v>212.92954576021907</v>
      </c>
      <c r="K246" s="37">
        <f>IF('2017 Hourly Load - RC2016'!K227="",0,$P$19+$Q$19*(WLEF!K226))</f>
        <v>242.87936525175536</v>
      </c>
      <c r="L246" s="37">
        <f>IF('2017 Hourly Load - RC2016'!L227="",0,$P$19+$Q$19*(WLEF!L226))</f>
        <v>275.17821536052088</v>
      </c>
      <c r="M246" s="37">
        <f>IF('2017 Hourly Load - RC2016'!M227="",0,$P$19+$Q$19*(WLEF!M226))</f>
        <v>304.92694831448893</v>
      </c>
      <c r="N246" s="37">
        <f>IF('2017 Hourly Load - RC2016'!N227="",0,$P$19+$Q$19*(WLEF!N226))</f>
        <v>313.40292521608455</v>
      </c>
      <c r="O246" s="37">
        <f>IF('2017 Hourly Load - RC2016'!O227="",0,$P$19+$Q$19*(WLEF!O226))</f>
        <v>309.53059619661332</v>
      </c>
      <c r="P246" s="37">
        <f>IF('2017 Hourly Load - RC2016'!P227="",0,$P$19+$Q$19*(WLEF!P226))</f>
        <v>296.11015415985707</v>
      </c>
      <c r="Q246" s="37">
        <f>IF('2017 Hourly Load - RC2016'!Q227="",0,$P$19+$Q$19*(WLEF!Q226))</f>
        <v>282.85619830041514</v>
      </c>
      <c r="R246" s="37">
        <f>IF('2017 Hourly Load - RC2016'!R227="",0,$P$19+$Q$19*(WLEF!R226))</f>
        <v>270.09597637621732</v>
      </c>
      <c r="S246" s="37">
        <f>IF('2017 Hourly Load - RC2016'!S227="",0,$P$19+$Q$19*(WLEF!S226))</f>
        <v>256.35678231595489</v>
      </c>
      <c r="T246" s="37">
        <f>IF('2017 Hourly Load - RC2016'!T227="",0,$P$19+$Q$19*(WLEF!T226))</f>
        <v>247.86709718077162</v>
      </c>
      <c r="U246" s="37">
        <f>IF('2017 Hourly Load - RC2016'!U227="",0,$P$19+$Q$19*(WLEF!U226))</f>
        <v>241.56360508964224</v>
      </c>
      <c r="V246" s="37">
        <f>IF('2017 Hourly Load - RC2016'!V227="",0,$P$19+$Q$19*(WLEF!V226))</f>
        <v>245.78870393652892</v>
      </c>
      <c r="W246" s="37">
        <f>IF('2017 Hourly Load - RC2016'!W227="",0,$P$19+$Q$19*(WLEF!W226))</f>
        <v>235.61452444355791</v>
      </c>
      <c r="X246" s="37">
        <f>IF('2017 Hourly Load - RC2016'!X227="",0,$P$19+$Q$19*(WLEF!X226))</f>
        <v>216.8383092481368</v>
      </c>
      <c r="Y246" s="37">
        <f>IF('2017 Hourly Load - RC2016'!Y227="",0,$P$19+$Q$19*(WLEF!Y226))</f>
        <v>196.99110053195182</v>
      </c>
      <c r="Z246" s="25">
        <f t="shared" si="3"/>
        <v>5538.0135703063543</v>
      </c>
    </row>
    <row r="247" spans="1:26" x14ac:dyDescent="0.25">
      <c r="A247" s="36">
        <f>IF('2017 Hourly Load - RC2016'!A228="","",'2017 Hourly Load - RC2016'!A228)</f>
        <v>42952</v>
      </c>
      <c r="B247" s="37">
        <f>IF('2017 Hourly Load - RC2016'!B228="",0,$P$19+$Q$19*(WLEF!B227))</f>
        <v>179.02611974343318</v>
      </c>
      <c r="C247" s="37">
        <f>IF('2017 Hourly Load - RC2016'!C228="",0,$P$19+$Q$19*(WLEF!C227))</f>
        <v>167.60292782534552</v>
      </c>
      <c r="D247" s="37">
        <f>IF('2017 Hourly Load - RC2016'!D228="",0,$P$19+$Q$19*(WLEF!D227))</f>
        <v>161.23210326173646</v>
      </c>
      <c r="E247" s="37">
        <f>IF('2017 Hourly Load - RC2016'!E228="",0,$P$19+$Q$19*(WLEF!E227))</f>
        <v>157.82732800821267</v>
      </c>
      <c r="F247" s="37">
        <f>IF('2017 Hourly Load - RC2016'!F228="",0,$P$19+$Q$19*(WLEF!F227))</f>
        <v>157.64942314543856</v>
      </c>
      <c r="G247" s="37">
        <f>IF('2017 Hourly Load - RC2016'!G228="",0,$P$19+$Q$19*(WLEF!G227))</f>
        <v>163.38465404007337</v>
      </c>
      <c r="H247" s="37">
        <f>IF('2017 Hourly Load - RC2016'!H228="",0,$P$19+$Q$19*(WLEF!H227))</f>
        <v>177.53825122681366</v>
      </c>
      <c r="I247" s="37">
        <f>IF('2017 Hourly Load - RC2016'!I228="",0,$P$19+$Q$19*(WLEF!I227))</f>
        <v>189.85185872639659</v>
      </c>
      <c r="J247" s="37">
        <f>IF('2017 Hourly Load - RC2016'!J228="",0,$P$19+$Q$19*(WLEF!J227))</f>
        <v>213.76928039248412</v>
      </c>
      <c r="K247" s="37">
        <f>IF('2017 Hourly Load - RC2016'!K228="",0,$P$19+$Q$19*(WLEF!K227))</f>
        <v>246.96849820803021</v>
      </c>
      <c r="L247" s="37">
        <f>IF('2017 Hourly Load - RC2016'!L228="",0,$P$19+$Q$19*(WLEF!L227))</f>
        <v>277.84013466607615</v>
      </c>
      <c r="M247" s="37">
        <f>IF('2017 Hourly Load - RC2016'!M228="",0,$P$19+$Q$19*(WLEF!M227))</f>
        <v>308.88838593693589</v>
      </c>
      <c r="N247" s="37">
        <f>IF('2017 Hourly Load - RC2016'!N228="",0,$P$19+$Q$19*(WLEF!N227))</f>
        <v>334.9596447994233</v>
      </c>
      <c r="O247" s="37">
        <f>IF('2017 Hourly Load - RC2016'!O228="",0,$P$19+$Q$19*(WLEF!O227))</f>
        <v>351.17682580552378</v>
      </c>
      <c r="P247" s="37">
        <f>IF('2017 Hourly Load - RC2016'!P228="",0,$P$19+$Q$19*(WLEF!P227))</f>
        <v>347.85972310273951</v>
      </c>
      <c r="Q247" s="37">
        <f>IF('2017 Hourly Load - RC2016'!Q228="",0,$P$19+$Q$19*(WLEF!Q227))</f>
        <v>345.33699626545587</v>
      </c>
      <c r="R247" s="37">
        <f>IF('2017 Hourly Load - RC2016'!R228="",0,$P$19+$Q$19*(WLEF!R227))</f>
        <v>347.83193545564887</v>
      </c>
      <c r="S247" s="37">
        <f>IF('2017 Hourly Load - RC2016'!S228="",0,$P$19+$Q$19*(WLEF!S227))</f>
        <v>350.14325390292265</v>
      </c>
      <c r="T247" s="37">
        <f>IF('2017 Hourly Load - RC2016'!T228="",0,$P$19+$Q$19*(WLEF!T227))</f>
        <v>341.15004033155765</v>
      </c>
      <c r="U247" s="37">
        <f>IF('2017 Hourly Load - RC2016'!U228="",0,$P$19+$Q$19*(WLEF!U227))</f>
        <v>321.64121259162579</v>
      </c>
      <c r="V247" s="37">
        <f>IF('2017 Hourly Load - RC2016'!V228="",0,$P$19+$Q$19*(WLEF!V227))</f>
        <v>312.98831942973118</v>
      </c>
      <c r="W247" s="37">
        <f>IF('2017 Hourly Load - RC2016'!W228="",0,$P$19+$Q$19*(WLEF!W227))</f>
        <v>291.49707496653616</v>
      </c>
      <c r="X247" s="37">
        <f>IF('2017 Hourly Load - RC2016'!X228="",0,$P$19+$Q$19*(WLEF!X227))</f>
        <v>258.77278947971752</v>
      </c>
      <c r="Y247" s="37">
        <f>IF('2017 Hourly Load - RC2016'!Y228="",0,$P$19+$Q$19*(WLEF!Y227))</f>
        <v>228.84782887319966</v>
      </c>
      <c r="Z247" s="25">
        <f t="shared" si="3"/>
        <v>6233.7846101850582</v>
      </c>
    </row>
    <row r="248" spans="1:26" x14ac:dyDescent="0.25">
      <c r="A248" s="36">
        <f>IF('2017 Hourly Load - RC2016'!A229="","",'2017 Hourly Load - RC2016'!A229)</f>
        <v>42953</v>
      </c>
      <c r="B248" s="37">
        <f>IF('2017 Hourly Load - RC2016'!B229="",0,$P$19+$Q$19*(WLEF!B228))</f>
        <v>201.54843954294918</v>
      </c>
      <c r="C248" s="37">
        <f>IF('2017 Hourly Load - RC2016'!C229="",0,$P$19+$Q$19*(WLEF!C228))</f>
        <v>185.12726866049016</v>
      </c>
      <c r="D248" s="37">
        <f>IF('2017 Hourly Load - RC2016'!D229="",0,$P$19+$Q$19*(WLEF!D228))</f>
        <v>174.04046671249489</v>
      </c>
      <c r="E248" s="37">
        <f>IF('2017 Hourly Load - RC2016'!E229="",0,$P$19+$Q$19*(WLEF!E228))</f>
        <v>167.36665473928127</v>
      </c>
      <c r="F248" s="37">
        <f>IF('2017 Hourly Load - RC2016'!F229="",0,$P$19+$Q$19*(WLEF!F228))</f>
        <v>166.12767724671085</v>
      </c>
      <c r="G248" s="37">
        <f>IF('2017 Hourly Load - RC2016'!G229="",0,$P$19+$Q$19*(WLEF!G228))</f>
        <v>170.91294033800426</v>
      </c>
      <c r="H248" s="37">
        <f>IF('2017 Hourly Load - RC2016'!H229="",0,$P$19+$Q$19*(WLEF!H228))</f>
        <v>183.45577431629491</v>
      </c>
      <c r="I248" s="37">
        <f>IF('2017 Hourly Load - RC2016'!I229="",0,$P$19+$Q$19*(WLEF!I228))</f>
        <v>196.26140875933879</v>
      </c>
      <c r="J248" s="37">
        <f>IF('2017 Hourly Load - RC2016'!J229="",0,$P$19+$Q$19*(WLEF!J228))</f>
        <v>223.50778691498027</v>
      </c>
      <c r="K248" s="37">
        <f>IF('2017 Hourly Load - RC2016'!K229="",0,$P$19+$Q$19*(WLEF!K228))</f>
        <v>260.31683981738581</v>
      </c>
      <c r="L248" s="37">
        <f>IF('2017 Hourly Load - RC2016'!L229="",0,$P$19+$Q$19*(WLEF!L228))</f>
        <v>296.73402333760953</v>
      </c>
      <c r="M248" s="37">
        <f>IF('2017 Hourly Load - RC2016'!M229="",0,$P$19+$Q$19*(WLEF!M228))</f>
        <v>338.41376882220709</v>
      </c>
      <c r="N248" s="37">
        <f>IF('2017 Hourly Load - RC2016'!N229="",0,$P$19+$Q$19*(WLEF!N228))</f>
        <v>368.96522011002844</v>
      </c>
      <c r="O248" s="37">
        <f>IF('2017 Hourly Load - RC2016'!O229="",0,$P$19+$Q$19*(WLEF!O228))</f>
        <v>395.68810746855917</v>
      </c>
      <c r="P248" s="37">
        <f>IF('2017 Hourly Load - RC2016'!P229="",0,$P$19+$Q$19*(WLEF!P228))</f>
        <v>412.75774346441648</v>
      </c>
      <c r="Q248" s="37">
        <f>IF('2017 Hourly Load - RC2016'!Q229="",0,$P$19+$Q$19*(WLEF!Q228))</f>
        <v>414.15403731971821</v>
      </c>
      <c r="R248" s="37">
        <f>IF('2017 Hourly Load - RC2016'!R229="",0,$P$19+$Q$19*(WLEF!R228))</f>
        <v>399.47263536812261</v>
      </c>
      <c r="S248" s="37">
        <f>IF('2017 Hourly Load - RC2016'!S229="",0,$P$19+$Q$19*(WLEF!S228))</f>
        <v>383.78936943108158</v>
      </c>
      <c r="T248" s="37">
        <f>IF('2017 Hourly Load - RC2016'!T229="",0,$P$19+$Q$19*(WLEF!T228))</f>
        <v>363.07725703357431</v>
      </c>
      <c r="U248" s="37">
        <f>IF('2017 Hourly Load - RC2016'!U229="",0,$P$19+$Q$19*(WLEF!U228))</f>
        <v>343.12915130179738</v>
      </c>
      <c r="V248" s="37">
        <f>IF('2017 Hourly Load - RC2016'!V229="",0,$P$19+$Q$19*(WLEF!V228))</f>
        <v>334.28245936767934</v>
      </c>
      <c r="W248" s="37">
        <f>IF('2017 Hourly Load - RC2016'!W229="",0,$P$19+$Q$19*(WLEF!W228))</f>
        <v>313.48070520465632</v>
      </c>
      <c r="X248" s="37">
        <f>IF('2017 Hourly Load - RC2016'!X229="",0,$P$19+$Q$19*(WLEF!X228))</f>
        <v>275.72337260482601</v>
      </c>
      <c r="Y248" s="37">
        <f>IF('2017 Hourly Load - RC2016'!Y229="",0,$P$19+$Q$19*(WLEF!Y228))</f>
        <v>243.72342184193934</v>
      </c>
      <c r="Z248" s="25">
        <f t="shared" si="3"/>
        <v>6812.0565297241465</v>
      </c>
    </row>
    <row r="249" spans="1:26" x14ac:dyDescent="0.25">
      <c r="A249" s="36">
        <f>IF('2017 Hourly Load - RC2016'!A230="","",'2017 Hourly Load - RC2016'!A230)</f>
        <v>42954</v>
      </c>
      <c r="B249" s="37">
        <f>IF('2017 Hourly Load - RC2016'!B230="",0,$P$19+$Q$19*(WLEF!B229))</f>
        <v>214.84727475869715</v>
      </c>
      <c r="C249" s="37">
        <f>IF('2017 Hourly Load - RC2016'!C230="",0,$P$19+$Q$19*(WLEF!C229))</f>
        <v>196.44361378864738</v>
      </c>
      <c r="D249" s="37">
        <f>IF('2017 Hourly Load - RC2016'!D230="",0,$P$19+$Q$19*(WLEF!D229))</f>
        <v>184.90246074817259</v>
      </c>
      <c r="E249" s="37">
        <f>IF('2017 Hourly Load - RC2016'!E230="",0,$P$19+$Q$19*(WLEF!E229))</f>
        <v>177.57156008434822</v>
      </c>
      <c r="F249" s="37">
        <f>IF('2017 Hourly Load - RC2016'!F230="",0,$P$19+$Q$19*(WLEF!F229))</f>
        <v>174.94163852136217</v>
      </c>
      <c r="G249" s="37">
        <f>IF('2017 Hourly Load - RC2016'!G230="",0,$P$19+$Q$19*(WLEF!G229))</f>
        <v>179.95134197695529</v>
      </c>
      <c r="H249" s="37">
        <f>IF('2017 Hourly Load - RC2016'!H230="",0,$P$19+$Q$19*(WLEF!H229))</f>
        <v>192.97065983054731</v>
      </c>
      <c r="I249" s="37">
        <f>IF('2017 Hourly Load - RC2016'!I230="",0,$P$19+$Q$19*(WLEF!I229))</f>
        <v>204.96319307141954</v>
      </c>
      <c r="J249" s="37">
        <f>IF('2017 Hourly Load - RC2016'!J230="",0,$P$19+$Q$19*(WLEF!J229))</f>
        <v>234.87620691459409</v>
      </c>
      <c r="K249" s="37">
        <f>IF('2017 Hourly Load - RC2016'!K230="",0,$P$19+$Q$19*(WLEF!K229))</f>
        <v>274.06658817152424</v>
      </c>
      <c r="L249" s="37">
        <f>IF('2017 Hourly Load - RC2016'!L230="",0,$P$19+$Q$19*(WLEF!L229))</f>
        <v>312.5740855496727</v>
      </c>
      <c r="M249" s="37">
        <f>IF('2017 Hourly Load - RC2016'!M230="",0,$P$19+$Q$19*(WLEF!M229))</f>
        <v>352.01631710066232</v>
      </c>
      <c r="N249" s="37">
        <f>IF('2017 Hourly Load - RC2016'!N230="",0,$P$19+$Q$19*(WLEF!N229))</f>
        <v>384.55964838364054</v>
      </c>
      <c r="O249" s="37">
        <f>IF('2017 Hourly Load - RC2016'!O230="",0,$P$19+$Q$19*(WLEF!O229))</f>
        <v>407.87849849020131</v>
      </c>
      <c r="P249" s="37">
        <f>IF('2017 Hourly Load - RC2016'!P230="",0,$P$19+$Q$19*(WLEF!P229))</f>
        <v>412.78874025605921</v>
      </c>
      <c r="Q249" s="37">
        <f>IF('2017 Hourly Load - RC2016'!Q230="",0,$P$19+$Q$19*(WLEF!Q229))</f>
        <v>409.91225353612606</v>
      </c>
      <c r="R249" s="37">
        <f>IF('2017 Hourly Load - RC2016'!R230="",0,$P$19+$Q$19*(WLEF!R229))</f>
        <v>405.20730840331515</v>
      </c>
      <c r="S249" s="37">
        <f>IF('2017 Hourly Load - RC2016'!S230="",0,$P$19+$Q$19*(WLEF!S229))</f>
        <v>397.07817407256033</v>
      </c>
      <c r="T249" s="37">
        <f>IF('2017 Hourly Load - RC2016'!T230="",0,$P$19+$Q$19*(WLEF!T229))</f>
        <v>375.90680388917127</v>
      </c>
      <c r="U249" s="37">
        <f>IF('2017 Hourly Load - RC2016'!U230="",0,$P$19+$Q$19*(WLEF!U229))</f>
        <v>352.46458040670166</v>
      </c>
      <c r="V249" s="37">
        <f>IF('2017 Hourly Load - RC2016'!V230="",0,$P$19+$Q$19*(WLEF!V229))</f>
        <v>331.77130085002869</v>
      </c>
      <c r="W249" s="37">
        <f>IF('2017 Hourly Load - RC2016'!W230="",0,$P$19+$Q$19*(WLEF!W229))</f>
        <v>304.29127547015111</v>
      </c>
      <c r="X249" s="37">
        <f>IF('2017 Hourly Load - RC2016'!X230="",0,$P$19+$Q$19*(WLEF!X229))</f>
        <v>265.38139654595477</v>
      </c>
      <c r="Y249" s="37">
        <f>IF('2017 Hourly Load - RC2016'!Y230="",0,$P$19+$Q$19*(WLEF!Y229))</f>
        <v>232.79745919716396</v>
      </c>
      <c r="Z249" s="25">
        <f t="shared" si="3"/>
        <v>6980.1623800176776</v>
      </c>
    </row>
    <row r="250" spans="1:26" x14ac:dyDescent="0.25">
      <c r="A250" s="36">
        <f>IF('2017 Hourly Load - RC2016'!A231="","",'2017 Hourly Load - RC2016'!A231)</f>
        <v>42955</v>
      </c>
      <c r="B250" s="37">
        <f>IF('2017 Hourly Load - RC2016'!B231="",0,$P$19+$Q$19*(WLEF!B230))</f>
        <v>206.11846549798216</v>
      </c>
      <c r="C250" s="37">
        <f>IF('2017 Hourly Load - RC2016'!C231="",0,$P$19+$Q$19*(WLEF!C230))</f>
        <v>187.59885039205443</v>
      </c>
      <c r="D250" s="37">
        <f>IF('2017 Hourly Load - RC2016'!D231="",0,$P$19+$Q$19*(WLEF!D230))</f>
        <v>177.17223732229979</v>
      </c>
      <c r="E250" s="37">
        <f>IF('2017 Hourly Load - RC2016'!E231="",0,$P$19+$Q$19*(WLEF!E230))</f>
        <v>171.12190300829775</v>
      </c>
      <c r="F250" s="37">
        <f>IF('2017 Hourly Load - RC2016'!F231="",0,$P$19+$Q$19*(WLEF!F230))</f>
        <v>168.47205903525412</v>
      </c>
      <c r="G250" s="37">
        <f>IF('2017 Hourly Load - RC2016'!G231="",0,$P$19+$Q$19*(WLEF!G230))</f>
        <v>178.22224428706463</v>
      </c>
      <c r="H250" s="37">
        <f>IF('2017 Hourly Load - RC2016'!H231="",0,$P$19+$Q$19*(WLEF!H230))</f>
        <v>186.27238848103042</v>
      </c>
      <c r="I250" s="37">
        <f>IF('2017 Hourly Load - RC2016'!I231="",0,$P$19+$Q$19*(WLEF!I230))</f>
        <v>197.66813487676359</v>
      </c>
      <c r="J250" s="37">
        <f>IF('2017 Hourly Load - RC2016'!J231="",0,$P$19+$Q$19*(WLEF!J230))</f>
        <v>217.25414770047138</v>
      </c>
      <c r="K250" s="37">
        <f>IF('2017 Hourly Load - RC2016'!K231="",0,$P$19+$Q$19*(WLEF!K230))</f>
        <v>248.70212560037169</v>
      </c>
      <c r="L250" s="37">
        <f>IF('2017 Hourly Load - RC2016'!L231="",0,$P$19+$Q$19*(WLEF!L230))</f>
        <v>280.42424420150093</v>
      </c>
      <c r="M250" s="37">
        <f>IF('2017 Hourly Load - RC2016'!M231="",0,$P$19+$Q$19*(WLEF!M230))</f>
        <v>317.15111307653439</v>
      </c>
      <c r="N250" s="37">
        <f>IF('2017 Hourly Load - RC2016'!N231="",0,$P$19+$Q$19*(WLEF!N230))</f>
        <v>352.52063946961795</v>
      </c>
      <c r="O250" s="37">
        <f>IF('2017 Hourly Load - RC2016'!O231="",0,$P$19+$Q$19*(WLEF!O230))</f>
        <v>383.40459822919956</v>
      </c>
      <c r="P250" s="37">
        <f>IF('2017 Hourly Load - RC2016'!P231="",0,$P$19+$Q$19*(WLEF!P230))</f>
        <v>399.86752939446819</v>
      </c>
      <c r="Q250" s="37">
        <f>IF('2017 Hourly Load - RC2016'!Q231="",0,$P$19+$Q$19*(WLEF!Q230))</f>
        <v>400.87105533616869</v>
      </c>
      <c r="R250" s="37">
        <f>IF('2017 Hourly Load - RC2016'!R231="",0,$P$19+$Q$19*(WLEF!R230))</f>
        <v>395.41649747344604</v>
      </c>
      <c r="S250" s="37">
        <f>IF('2017 Hourly Load - RC2016'!S231="",0,$P$19+$Q$19*(WLEF!S230))</f>
        <v>372.46920717874559</v>
      </c>
      <c r="T250" s="37">
        <f>IF('2017 Hourly Load - RC2016'!T231="",0,$P$19+$Q$19*(WLEF!T230))</f>
        <v>345.33699626545587</v>
      </c>
      <c r="U250" s="37">
        <f>IF('2017 Hourly Load - RC2016'!U231="",0,$P$19+$Q$19*(WLEF!U230))</f>
        <v>321.14021486155991</v>
      </c>
      <c r="V250" s="37">
        <f>IF('2017 Hourly Load - RC2016'!V231="",0,$P$19+$Q$19*(WLEF!V230))</f>
        <v>312.70349368631935</v>
      </c>
      <c r="W250" s="37">
        <f>IF('2017 Hourly Load - RC2016'!W231="",0,$P$19+$Q$19*(WLEF!W230))</f>
        <v>293.52460348753965</v>
      </c>
      <c r="X250" s="37">
        <f>IF('2017 Hourly Load - RC2016'!X231="",0,$P$19+$Q$19*(WLEF!X230))</f>
        <v>265.68152129402</v>
      </c>
      <c r="Y250" s="37">
        <f>IF('2017 Hourly Load - RC2016'!Y231="",0,$P$19+$Q$19*(WLEF!Y230))</f>
        <v>241.49903503833326</v>
      </c>
      <c r="Z250" s="25">
        <f t="shared" si="3"/>
        <v>6620.6133051944998</v>
      </c>
    </row>
    <row r="251" spans="1:26" x14ac:dyDescent="0.25">
      <c r="A251" s="36">
        <f>IF('2017 Hourly Load - RC2016'!A232="","",'2017 Hourly Load - RC2016'!A232)</f>
        <v>42956</v>
      </c>
      <c r="B251" s="37">
        <f>IF('2017 Hourly Load - RC2016'!B232="",0,$P$19+$Q$19*(WLEF!B231))</f>
        <v>213.47604462742777</v>
      </c>
      <c r="C251" s="37">
        <f>IF('2017 Hourly Load - RC2016'!C232="",0,$P$19+$Q$19*(WLEF!C231))</f>
        <v>195.6611628951056</v>
      </c>
      <c r="D251" s="37">
        <f>IF('2017 Hourly Load - RC2016'!D232="",0,$P$19+$Q$19*(WLEF!D231))</f>
        <v>183.14710371362182</v>
      </c>
      <c r="E251" s="37">
        <f>IF('2017 Hourly Load - RC2016'!E232="",0,$P$19+$Q$19*(WLEF!E231))</f>
        <v>175.46797890518155</v>
      </c>
      <c r="F251" s="37">
        <f>IF('2017 Hourly Load - RC2016'!F232="",0,$P$19+$Q$19*(WLEF!F231))</f>
        <v>171.81483634721536</v>
      </c>
      <c r="G251" s="37">
        <f>IF('2017 Hourly Load - RC2016'!G232="",0,$P$19+$Q$19*(WLEF!G231))</f>
        <v>171.81483634721536</v>
      </c>
      <c r="H251" s="37">
        <f>IF('2017 Hourly Load - RC2016'!H232="",0,$P$19+$Q$19*(WLEF!H231))</f>
        <v>174.25307435502987</v>
      </c>
      <c r="I251" s="37">
        <f>IF('2017 Hourly Load - RC2016'!I232="",0,$P$19+$Q$19*(WLEF!I231))</f>
        <v>181.83199293476574</v>
      </c>
      <c r="J251" s="37">
        <f>IF('2017 Hourly Load - RC2016'!J232="",0,$P$19+$Q$19*(WLEF!J231))</f>
        <v>212.98804473181599</v>
      </c>
      <c r="K251" s="37">
        <f>IF('2017 Hourly Load - RC2016'!K232="",0,$P$19+$Q$19*(WLEF!K231))</f>
        <v>254.98687637448154</v>
      </c>
      <c r="L251" s="37">
        <f>IF('2017 Hourly Load - RC2016'!L232="",0,$P$19+$Q$19*(WLEF!L231))</f>
        <v>294.71598205902274</v>
      </c>
      <c r="M251" s="37">
        <f>IF('2017 Hourly Load - RC2016'!M232="",0,$P$19+$Q$19*(WLEF!M231))</f>
        <v>332.31027442580205</v>
      </c>
      <c r="N251" s="37">
        <f>IF('2017 Hourly Load - RC2016'!N232="",0,$P$19+$Q$19*(WLEF!N231))</f>
        <v>362.07809663256171</v>
      </c>
      <c r="O251" s="37">
        <f>IF('2017 Hourly Load - RC2016'!O232="",0,$P$19+$Q$19*(WLEF!O231))</f>
        <v>382.63579237423045</v>
      </c>
      <c r="P251" s="37">
        <f>IF('2017 Hourly Load - RC2016'!P232="",0,$P$19+$Q$19*(WLEF!P231))</f>
        <v>397.19919470532636</v>
      </c>
      <c r="Q251" s="37">
        <f>IF('2017 Hourly Load - RC2016'!Q232="",0,$P$19+$Q$19*(WLEF!Q231))</f>
        <v>405.94309014150673</v>
      </c>
      <c r="R251" s="37">
        <f>IF('2017 Hourly Load - RC2016'!R232="",0,$P$19+$Q$19*(WLEF!R231))</f>
        <v>404.71725212738932</v>
      </c>
      <c r="S251" s="37">
        <f>IF('2017 Hourly Load - RC2016'!S232="",0,$P$19+$Q$19*(WLEF!S231))</f>
        <v>386.25177335788862</v>
      </c>
      <c r="T251" s="37">
        <f>IF('2017 Hourly Load - RC2016'!T232="",0,$P$19+$Q$19*(WLEF!T231))</f>
        <v>356.91115017856487</v>
      </c>
      <c r="U251" s="37">
        <f>IF('2017 Hourly Load - RC2016'!U232="",0,$P$19+$Q$19*(WLEF!U231))</f>
        <v>329.70167791165369</v>
      </c>
      <c r="V251" s="37">
        <f>IF('2017 Hourly Load - RC2016'!V232="",0,$P$19+$Q$19*(WLEF!V231))</f>
        <v>319.69291463901988</v>
      </c>
      <c r="W251" s="37">
        <f>IF('2017 Hourly Load - RC2016'!W232="",0,$P$19+$Q$19*(WLEF!W231))</f>
        <v>298.91216591786235</v>
      </c>
      <c r="X251" s="37">
        <f>IF('2017 Hourly Load - RC2016'!X232="",0,$P$19+$Q$19*(WLEF!X231))</f>
        <v>270.28299875425171</v>
      </c>
      <c r="Y251" s="37">
        <f>IF('2017 Hourly Load - RC2016'!Y232="",0,$P$19+$Q$19*(WLEF!Y231))</f>
        <v>245.46173510832028</v>
      </c>
      <c r="Z251" s="25">
        <f t="shared" si="3"/>
        <v>6722.2560495652633</v>
      </c>
    </row>
    <row r="252" spans="1:26" x14ac:dyDescent="0.25">
      <c r="A252" s="36">
        <f>IF('2017 Hourly Load - RC2016'!A233="","",'2017 Hourly Load - RC2016'!A233)</f>
        <v>42957</v>
      </c>
      <c r="B252" s="37">
        <f>IF('2017 Hourly Load - RC2016'!B233="",0,$P$19+$Q$19*(WLEF!B232))</f>
        <v>220.22301972122443</v>
      </c>
      <c r="C252" s="37">
        <f>IF('2017 Hourly Load - RC2016'!C233="",0,$P$19+$Q$19*(WLEF!C232))</f>
        <v>202.38826860454691</v>
      </c>
      <c r="D252" s="37">
        <f>IF('2017 Hourly Load - RC2016'!D233="",0,$P$19+$Q$19*(WLEF!D232))</f>
        <v>188.70477840763397</v>
      </c>
      <c r="E252" s="37">
        <f>IF('2017 Hourly Load - RC2016'!E233="",0,$P$19+$Q$19*(WLEF!E232))</f>
        <v>180.33955621758284</v>
      </c>
      <c r="F252" s="37">
        <f>IF('2017 Hourly Load - RC2016'!F233="",0,$P$19+$Q$19*(WLEF!F232))</f>
        <v>175.4350390484239</v>
      </c>
      <c r="G252" s="37">
        <f>IF('2017 Hourly Load - RC2016'!G233="",0,$P$19+$Q$19*(WLEF!G232))</f>
        <v>173.71385744213001</v>
      </c>
      <c r="H252" s="37">
        <f>IF('2017 Hourly Load - RC2016'!H233="",0,$P$19+$Q$19*(WLEF!H232))</f>
        <v>174.49869594502968</v>
      </c>
      <c r="I252" s="37">
        <f>IF('2017 Hourly Load - RC2016'!I233="",0,$P$19+$Q$19*(WLEF!I232))</f>
        <v>179.0093381982565</v>
      </c>
      <c r="J252" s="37">
        <f>IF('2017 Hourly Load - RC2016'!J233="",0,$P$19+$Q$19*(WLEF!J232))</f>
        <v>208.31114002615539</v>
      </c>
      <c r="K252" s="37">
        <f>IF('2017 Hourly Load - RC2016'!K233="",0,$P$19+$Q$19*(WLEF!K232))</f>
        <v>249.67162138971185</v>
      </c>
      <c r="L252" s="37">
        <f>IF('2017 Hourly Load - RC2016'!L233="",0,$P$19+$Q$19*(WLEF!L232))</f>
        <v>289.87225704148591</v>
      </c>
      <c r="M252" s="37">
        <f>IF('2017 Hourly Load - RC2016'!M233="",0,$P$19+$Q$19*(WLEF!M232))</f>
        <v>332.55300211994495</v>
      </c>
      <c r="N252" s="37">
        <f>IF('2017 Hourly Load - RC2016'!N233="",0,$P$19+$Q$19*(WLEF!N232))</f>
        <v>364.27859862603481</v>
      </c>
      <c r="O252" s="37">
        <f>IF('2017 Hourly Load - RC2016'!O233="",0,$P$19+$Q$19*(WLEF!O232))</f>
        <v>389.20194546525249</v>
      </c>
      <c r="P252" s="37">
        <f>IF('2017 Hourly Load - RC2016'!P233="",0,$P$19+$Q$19*(WLEF!P232))</f>
        <v>401.48002283884438</v>
      </c>
      <c r="Q252" s="37">
        <f>IF('2017 Hourly Load - RC2016'!Q233="",0,$P$19+$Q$19*(WLEF!Q232))</f>
        <v>403.92170388540444</v>
      </c>
      <c r="R252" s="37">
        <f>IF('2017 Hourly Load - RC2016'!R233="",0,$P$19+$Q$19*(WLEF!R232))</f>
        <v>401.75424780009325</v>
      </c>
      <c r="S252" s="37">
        <f>IF('2017 Hourly Load - RC2016'!S233="",0,$P$19+$Q$19*(WLEF!S232))</f>
        <v>393.24785375768147</v>
      </c>
      <c r="T252" s="37">
        <f>IF('2017 Hourly Load - RC2016'!T233="",0,$P$19+$Q$19*(WLEF!T232))</f>
        <v>370.84488319174324</v>
      </c>
      <c r="U252" s="37">
        <f>IF('2017 Hourly Load - RC2016'!U233="",0,$P$19+$Q$19*(WLEF!U232))</f>
        <v>343.1842341106896</v>
      </c>
      <c r="V252" s="37">
        <f>IF('2017 Hourly Load - RC2016'!V233="",0,$P$19+$Q$19*(WLEF!V232))</f>
        <v>330.82949537292859</v>
      </c>
      <c r="W252" s="37">
        <f>IF('2017 Hourly Load - RC2016'!W233="",0,$P$19+$Q$19*(WLEF!W232))</f>
        <v>305.58901125179352</v>
      </c>
      <c r="X252" s="37">
        <f>IF('2017 Hourly Load - RC2016'!X233="",0,$P$19+$Q$19*(WLEF!X232))</f>
        <v>271.03201803212642</v>
      </c>
      <c r="Y252" s="37">
        <f>IF('2017 Hourly Load - RC2016'!Y233="",0,$P$19+$Q$19*(WLEF!Y232))</f>
        <v>238.43636127677019</v>
      </c>
      <c r="Z252" s="25">
        <f t="shared" si="3"/>
        <v>6788.5209497714877</v>
      </c>
    </row>
    <row r="253" spans="1:26" x14ac:dyDescent="0.25">
      <c r="A253" s="36">
        <f>IF('2017 Hourly Load - RC2016'!A234="","",'2017 Hourly Load - RC2016'!A234)</f>
        <v>42958</v>
      </c>
      <c r="B253" s="37">
        <f>IF('2017 Hourly Load - RC2016'!B234="",0,$P$19+$Q$19*(WLEF!B233))</f>
        <v>210.79361236529593</v>
      </c>
      <c r="C253" s="37">
        <f>IF('2017 Hourly Load - RC2016'!C234="",0,$P$19+$Q$19*(WLEF!C233))</f>
        <v>192.30754727489088</v>
      </c>
      <c r="D253" s="37">
        <f>IF('2017 Hourly Load - RC2016'!D234="",0,$P$19+$Q$19*(WLEF!D233))</f>
        <v>180.39024951526432</v>
      </c>
      <c r="E253" s="37">
        <f>IF('2017 Hourly Load - RC2016'!E234="",0,$P$19+$Q$19*(WLEF!E233))</f>
        <v>173.45298842041984</v>
      </c>
      <c r="F253" s="37">
        <f>IF('2017 Hourly Load - RC2016'!F234="",0,$P$19+$Q$19*(WLEF!F233))</f>
        <v>171.26671329548452</v>
      </c>
      <c r="G253" s="37">
        <f>IF('2017 Hourly Load - RC2016'!G234="",0,$P$19+$Q$19*(WLEF!G233))</f>
        <v>177.22210690564845</v>
      </c>
      <c r="H253" s="37">
        <f>IF('2017 Hourly Load - RC2016'!H234="",0,$P$19+$Q$19*(WLEF!H233))</f>
        <v>190.13515834651628</v>
      </c>
      <c r="I253" s="37">
        <f>IF('2017 Hourly Load - RC2016'!I234="",0,$P$19+$Q$19*(WLEF!I233))</f>
        <v>200.24788613529535</v>
      </c>
      <c r="J253" s="37">
        <f>IF('2017 Hourly Load - RC2016'!J234="",0,$P$19+$Q$19*(WLEF!J233))</f>
        <v>225.41961771206303</v>
      </c>
      <c r="K253" s="37">
        <f>IF('2017 Hourly Load - RC2016'!K234="",0,$P$19+$Q$19*(WLEF!K233))</f>
        <v>264.41344068111687</v>
      </c>
      <c r="L253" s="37">
        <f>IF('2017 Hourly Load - RC2016'!L234="",0,$P$19+$Q$19*(WLEF!L233))</f>
        <v>304.49459199272968</v>
      </c>
      <c r="M253" s="37">
        <f>IF('2017 Hourly Load - RC2016'!M234="",0,$P$19+$Q$19*(WLEF!M233))</f>
        <v>348.08207657878688</v>
      </c>
      <c r="N253" s="37">
        <f>IF('2017 Hourly Load - RC2016'!N234="",0,$P$19+$Q$19*(WLEF!N233))</f>
        <v>383.46377781837128</v>
      </c>
      <c r="O253" s="37">
        <f>IF('2017 Hourly Load - RC2016'!O234="",0,$P$19+$Q$19*(WLEF!O233))</f>
        <v>406.92543413112753</v>
      </c>
      <c r="P253" s="37">
        <f>IF('2017 Hourly Load - RC2016'!P234="",0,$P$19+$Q$19*(WLEF!P233))</f>
        <v>413.03676688852448</v>
      </c>
      <c r="Q253" s="37">
        <f>IF('2017 Hourly Load - RC2016'!Q234="",0,$P$19+$Q$19*(WLEF!Q233))</f>
        <v>411.33346148128697</v>
      </c>
      <c r="R253" s="37">
        <f>IF('2017 Hourly Load - RC2016'!R234="",0,$P$19+$Q$19*(WLEF!R233))</f>
        <v>412.23102027860995</v>
      </c>
      <c r="S253" s="37">
        <f>IF('2017 Hourly Load - RC2016'!S234="",0,$P$19+$Q$19*(WLEF!S233))</f>
        <v>406.43407618316968</v>
      </c>
      <c r="T253" s="37">
        <f>IF('2017 Hourly Load - RC2016'!T234="",0,$P$19+$Q$19*(WLEF!T233))</f>
        <v>389.26169163042033</v>
      </c>
      <c r="U253" s="37">
        <f>IF('2017 Hourly Load - RC2016'!U234="",0,$P$19+$Q$19*(WLEF!U233))</f>
        <v>363.62040365947269</v>
      </c>
      <c r="V253" s="37">
        <f>IF('2017 Hourly Load - RC2016'!V234="",0,$P$19+$Q$19*(WLEF!V233))</f>
        <v>353.58686576184033</v>
      </c>
      <c r="W253" s="37">
        <f>IF('2017 Hourly Load - RC2016'!W234="",0,$P$19+$Q$19*(WLEF!W233))</f>
        <v>322.82987813574277</v>
      </c>
      <c r="X253" s="37">
        <f>IF('2017 Hourly Load - RC2016'!X234="",0,$P$19+$Q$19*(WLEF!X233))</f>
        <v>287.47132297835788</v>
      </c>
      <c r="Y253" s="37">
        <f>IF('2017 Hourly Load - RC2016'!Y234="",0,$P$19+$Q$19*(WLEF!Y233))</f>
        <v>249.91443479663354</v>
      </c>
      <c r="Z253" s="25">
        <f t="shared" si="3"/>
        <v>7038.3351229670698</v>
      </c>
    </row>
    <row r="254" spans="1:26" x14ac:dyDescent="0.25">
      <c r="A254" s="36">
        <f>IF('2017 Hourly Load - RC2016'!A235="","",'2017 Hourly Load - RC2016'!A235)</f>
        <v>42959</v>
      </c>
      <c r="B254" s="37">
        <f>IF('2017 Hourly Load - RC2016'!B235="",0,$P$19+$Q$19*(WLEF!B234))</f>
        <v>220.14289715882268</v>
      </c>
      <c r="C254" s="37">
        <f>IF('2017 Hourly Load - RC2016'!C235="",0,$P$19+$Q$19*(WLEF!C234))</f>
        <v>201.36221037130932</v>
      </c>
      <c r="D254" s="37">
        <f>IF('2017 Hourly Load - RC2016'!D235="",0,$P$19+$Q$19*(WLEF!D234))</f>
        <v>187.33638406186301</v>
      </c>
      <c r="E254" s="37">
        <f>IF('2017 Hourly Load - RC2016'!E235="",0,$P$19+$Q$19*(WLEF!E234))</f>
        <v>179.16042440416925</v>
      </c>
      <c r="F254" s="37">
        <f>IF('2017 Hourly Load - RC2016'!F235="",0,$P$19+$Q$19*(WLEF!F234))</f>
        <v>176.54168763244974</v>
      </c>
      <c r="G254" s="37">
        <f>IF('2017 Hourly Load - RC2016'!G235="",0,$P$19+$Q$19*(WLEF!G234))</f>
        <v>181.64482310169646</v>
      </c>
      <c r="H254" s="37">
        <f>IF('2017 Hourly Load - RC2016'!H235="",0,$P$19+$Q$19*(WLEF!H234))</f>
        <v>194.82709620194004</v>
      </c>
      <c r="I254" s="37">
        <f>IF('2017 Hourly Load - RC2016'!I235="",0,$P$19+$Q$19*(WLEF!I234))</f>
        <v>206.0805020007258</v>
      </c>
      <c r="J254" s="37">
        <f>IF('2017 Hourly Load - RC2016'!J235="",0,$P$19+$Q$19*(WLEF!J234))</f>
        <v>232.19122941875662</v>
      </c>
      <c r="K254" s="37">
        <f>IF('2017 Hourly Load - RC2016'!K235="",0,$P$19+$Q$19*(WLEF!K234))</f>
        <v>269.65217086106003</v>
      </c>
      <c r="L254" s="37">
        <f>IF('2017 Hourly Load - RC2016'!L235="",0,$P$19+$Q$19*(WLEF!L234))</f>
        <v>306.68611666218271</v>
      </c>
      <c r="M254" s="37">
        <f>IF('2017 Hourly Load - RC2016'!M235="",0,$P$19+$Q$19*(WLEF!M234))</f>
        <v>342.90887817658694</v>
      </c>
      <c r="N254" s="37">
        <f>IF('2017 Hourly Load - RC2016'!N235="",0,$P$19+$Q$19*(WLEF!N234))</f>
        <v>370.52635489311751</v>
      </c>
      <c r="O254" s="37">
        <f>IF('2017 Hourly Load - RC2016'!O235="",0,$P$19+$Q$19*(WLEF!O234))</f>
        <v>392.70686956350158</v>
      </c>
      <c r="P254" s="37">
        <f>IF('2017 Hourly Load - RC2016'!P235="",0,$P$19+$Q$19*(WLEF!P234))</f>
        <v>400.992802348417</v>
      </c>
      <c r="Q254" s="37">
        <f>IF('2017 Hourly Load - RC2016'!Q235="",0,$P$19+$Q$19*(WLEF!Q234))</f>
        <v>400.35388985158863</v>
      </c>
      <c r="R254" s="37">
        <f>IF('2017 Hourly Load - RC2016'!R235="",0,$P$19+$Q$19*(WLEF!R234))</f>
        <v>405.32988058265516</v>
      </c>
      <c r="S254" s="37">
        <f>IF('2017 Hourly Load - RC2016'!S235="",0,$P$19+$Q$19*(WLEF!S234))</f>
        <v>401.99810210881293</v>
      </c>
      <c r="T254" s="37">
        <f>IF('2017 Hourly Load - RC2016'!T235="",0,$P$19+$Q$19*(WLEF!T234))</f>
        <v>390.45783525130639</v>
      </c>
      <c r="U254" s="37">
        <f>IF('2017 Hourly Load - RC2016'!U235="",0,$P$19+$Q$19*(WLEF!U234))</f>
        <v>365.91308974664912</v>
      </c>
      <c r="V254" s="37">
        <f>IF('2017 Hourly Load - RC2016'!V235="",0,$P$19+$Q$19*(WLEF!V234))</f>
        <v>351.17682580552378</v>
      </c>
      <c r="W254" s="37">
        <f>IF('2017 Hourly Load - RC2016'!W235="",0,$P$19+$Q$19*(WLEF!W234))</f>
        <v>322.69765891050002</v>
      </c>
      <c r="X254" s="37">
        <f>IF('2017 Hourly Load - RC2016'!X235="",0,$P$19+$Q$19*(WLEF!X234))</f>
        <v>285.52172044820202</v>
      </c>
      <c r="Y254" s="37">
        <f>IF('2017 Hourly Load - RC2016'!Y235="",0,$P$19+$Q$19*(WLEF!Y234))</f>
        <v>251.70783740932217</v>
      </c>
      <c r="Z254" s="25">
        <f t="shared" si="3"/>
        <v>7037.9172869711592</v>
      </c>
    </row>
    <row r="255" spans="1:26" x14ac:dyDescent="0.25">
      <c r="A255" s="36">
        <f>IF('2017 Hourly Load - RC2016'!A236="","",'2017 Hourly Load - RC2016'!A236)</f>
        <v>42960</v>
      </c>
      <c r="B255" s="37">
        <f>IF('2017 Hourly Load - RC2016'!B236="",0,$P$19+$Q$19*(WLEF!B235))</f>
        <v>221.36729185690899</v>
      </c>
      <c r="C255" s="37">
        <f>IF('2017 Hourly Load - RC2016'!C236="",0,$P$19+$Q$19*(WLEF!C235))</f>
        <v>203.79452112254927</v>
      </c>
      <c r="D255" s="37">
        <f>IF('2017 Hourly Load - RC2016'!D236="",0,$P$19+$Q$19*(WLEF!D235))</f>
        <v>190.93393243978153</v>
      </c>
      <c r="E255" s="37">
        <f>IF('2017 Hourly Load - RC2016'!E236="",0,$P$19+$Q$19*(WLEF!E235))</f>
        <v>180.83013911863321</v>
      </c>
      <c r="F255" s="37">
        <f>IF('2017 Hourly Load - RC2016'!F236="",0,$P$19+$Q$19*(WLEF!F235))</f>
        <v>178.27238844185757</v>
      </c>
      <c r="G255" s="37">
        <f>IF('2017 Hourly Load - RC2016'!G236="",0,$P$19+$Q$19*(WLEF!G235))</f>
        <v>183.69617686971532</v>
      </c>
      <c r="H255" s="37">
        <f>IF('2017 Hourly Load - RC2016'!H236="",0,$P$19+$Q$19*(WLEF!H235))</f>
        <v>197.57652752836918</v>
      </c>
      <c r="I255" s="37">
        <f>IF('2017 Hourly Load - RC2016'!I236="",0,$P$19+$Q$19*(WLEF!I235))</f>
        <v>209.30891812701347</v>
      </c>
      <c r="J255" s="37">
        <f>IF('2017 Hourly Load - RC2016'!J236="",0,$P$19+$Q$19*(WLEF!J235))</f>
        <v>238.18070475422417</v>
      </c>
      <c r="K255" s="37">
        <f>IF('2017 Hourly Load - RC2016'!K236="",0,$P$19+$Q$19*(WLEF!K235))</f>
        <v>276.91114833407744</v>
      </c>
      <c r="L255" s="37">
        <f>IF('2017 Hourly Load - RC2016'!L236="",0,$P$19+$Q$19*(WLEF!L235))</f>
        <v>315.61175442394136</v>
      </c>
      <c r="M255" s="37">
        <f>IF('2017 Hourly Load - RC2016'!M236="",0,$P$19+$Q$19*(WLEF!M235))</f>
        <v>359.09129320791158</v>
      </c>
      <c r="N255" s="37">
        <f>IF('2017 Hourly Load - RC2016'!N236="",0,$P$19+$Q$19*(WLEF!N235))</f>
        <v>392.49661393772988</v>
      </c>
      <c r="O255" s="37">
        <f>IF('2017 Hourly Load - RC2016'!O236="",0,$P$19+$Q$19*(WLEF!O235))</f>
        <v>416.64360130174316</v>
      </c>
      <c r="P255" s="37">
        <f>IF('2017 Hourly Load - RC2016'!P236="",0,$P$19+$Q$19*(WLEF!P235))</f>
        <v>429.13561631870198</v>
      </c>
      <c r="Q255" s="37">
        <f>IF('2017 Hourly Load - RC2016'!Q236="",0,$P$19+$Q$19*(WLEF!Q235))</f>
        <v>435.67579553220054</v>
      </c>
      <c r="R255" s="37">
        <f>IF('2017 Hourly Load - RC2016'!R236="",0,$P$19+$Q$19*(WLEF!R235))</f>
        <v>435.64374403754954</v>
      </c>
      <c r="S255" s="37">
        <f>IF('2017 Hourly Load - RC2016'!S236="",0,$P$19+$Q$19*(WLEF!S235))</f>
        <v>420.39538038235281</v>
      </c>
      <c r="T255" s="37">
        <f>IF('2017 Hourly Load - RC2016'!T236="",0,$P$19+$Q$19*(WLEF!T235))</f>
        <v>397.50184798036918</v>
      </c>
      <c r="U255" s="37">
        <f>IF('2017 Hourly Load - RC2016'!U236="",0,$P$19+$Q$19*(WLEF!U235))</f>
        <v>368.84974901650622</v>
      </c>
      <c r="V255" s="37">
        <f>IF('2017 Hourly Load - RC2016'!V236="",0,$P$19+$Q$19*(WLEF!V235))</f>
        <v>357.27862192669937</v>
      </c>
      <c r="W255" s="37">
        <f>IF('2017 Hourly Load - RC2016'!W236="",0,$P$19+$Q$19*(WLEF!W235))</f>
        <v>331.15219962719732</v>
      </c>
      <c r="X255" s="37">
        <f>IF('2017 Hourly Load - RC2016'!X236="",0,$P$19+$Q$19*(WLEF!X235))</f>
        <v>292.78169160835108</v>
      </c>
      <c r="Y255" s="37">
        <f>IF('2017 Hourly Load - RC2016'!Y236="",0,$P$19+$Q$19*(WLEF!Y235))</f>
        <v>257.7998717166368</v>
      </c>
      <c r="Z255" s="25">
        <f t="shared" si="3"/>
        <v>7290.9295296110213</v>
      </c>
    </row>
    <row r="256" spans="1:26" x14ac:dyDescent="0.25">
      <c r="A256" s="36">
        <f>IF('2017 Hourly Load - RC2016'!A237="","",'2017 Hourly Load - RC2016'!A237)</f>
        <v>42961</v>
      </c>
      <c r="B256" s="37">
        <f>IF('2017 Hourly Load - RC2016'!B237="",0,$P$19+$Q$19*(WLEF!B236))</f>
        <v>229.0543966703404</v>
      </c>
      <c r="C256" s="37">
        <f>IF('2017 Hourly Load - RC2016'!C237="",0,$P$19+$Q$19*(WLEF!C236))</f>
        <v>210.73560587898794</v>
      </c>
      <c r="D256" s="37">
        <f>IF('2017 Hourly Load - RC2016'!D237="",0,$P$19+$Q$19*(WLEF!D236))</f>
        <v>198.5310192231255</v>
      </c>
      <c r="E256" s="37">
        <f>IF('2017 Hourly Load - RC2016'!E237="",0,$P$19+$Q$19*(WLEF!E236))</f>
        <v>190.89836890033428</v>
      </c>
      <c r="F256" s="37">
        <f>IF('2017 Hourly Load - RC2016'!F237="",0,$P$19+$Q$19*(WLEF!F236))</f>
        <v>187.56383599549571</v>
      </c>
      <c r="G256" s="37">
        <f>IF('2017 Hourly Load - RC2016'!G237="",0,$P$19+$Q$19*(WLEF!G236))</f>
        <v>191.8427660994268</v>
      </c>
      <c r="H256" s="37">
        <f>IF('2017 Hourly Load - RC2016'!H237="",0,$P$19+$Q$19*(WLEF!H236))</f>
        <v>205.70118663513435</v>
      </c>
      <c r="I256" s="37">
        <f>IF('2017 Hourly Load - RC2016'!I237="",0,$P$19+$Q$19*(WLEF!I236))</f>
        <v>216.71961593523156</v>
      </c>
      <c r="J256" s="37">
        <f>IF('2017 Hourly Load - RC2016'!J237="",0,$P$19+$Q$19*(WLEF!J236))</f>
        <v>245.13509315087879</v>
      </c>
      <c r="K256" s="37">
        <f>IF('2017 Hourly Load - RC2016'!K237="",0,$P$19+$Q$19*(WLEF!K236))</f>
        <v>285.66761812547367</v>
      </c>
      <c r="L256" s="37">
        <f>IF('2017 Hourly Load - RC2016'!L237="",0,$P$19+$Q$19*(WLEF!L236))</f>
        <v>326.20042348254867</v>
      </c>
      <c r="M256" s="37">
        <f>IF('2017 Hourly Load - RC2016'!M237="",0,$P$19+$Q$19*(WLEF!M236))</f>
        <v>360.39782617146273</v>
      </c>
      <c r="N256" s="37">
        <f>IF('2017 Hourly Load - RC2016'!N237="",0,$P$19+$Q$19*(WLEF!N236))</f>
        <v>391.41642372634226</v>
      </c>
      <c r="O256" s="37">
        <f>IF('2017 Hourly Load - RC2016'!O237="",0,$P$19+$Q$19*(WLEF!O236))</f>
        <v>408.43253136539914</v>
      </c>
      <c r="P256" s="37">
        <f>IF('2017 Hourly Load - RC2016'!P237="",0,$P$19+$Q$19*(WLEF!P236))</f>
        <v>410.83877962081874</v>
      </c>
      <c r="Q256" s="37">
        <f>IF('2017 Hourly Load - RC2016'!Q237="",0,$P$19+$Q$19*(WLEF!Q236))</f>
        <v>389.05260547561483</v>
      </c>
      <c r="R256" s="37">
        <f>IF('2017 Hourly Load - RC2016'!R237="",0,$P$19+$Q$19*(WLEF!R236))</f>
        <v>358.01430197176347</v>
      </c>
      <c r="S256" s="37">
        <f>IF('2017 Hourly Load - RC2016'!S237="",0,$P$19+$Q$19*(WLEF!S236))</f>
        <v>335.25789403566563</v>
      </c>
      <c r="T256" s="37">
        <f>IF('2017 Hourly Load - RC2016'!T237="",0,$P$19+$Q$19*(WLEF!T236))</f>
        <v>316.9159687841854</v>
      </c>
      <c r="U256" s="37">
        <f>IF('2017 Hourly Load - RC2016'!U237="",0,$P$19+$Q$19*(WLEF!U236))</f>
        <v>301.83346080891249</v>
      </c>
      <c r="V256" s="37">
        <f>IF('2017 Hourly Load - RC2016'!V237="",0,$P$19+$Q$19*(WLEF!V236))</f>
        <v>298.81178027342588</v>
      </c>
      <c r="W256" s="37">
        <f>IF('2017 Hourly Load - RC2016'!W237="",0,$P$19+$Q$19*(WLEF!W236))</f>
        <v>279.10614509745511</v>
      </c>
      <c r="X256" s="37">
        <f>IF('2017 Hourly Load - RC2016'!X237="",0,$P$19+$Q$19*(WLEF!X236))</f>
        <v>253.71168595920676</v>
      </c>
      <c r="Y256" s="37">
        <f>IF('2017 Hourly Load - RC2016'!Y237="",0,$P$19+$Q$19*(WLEF!Y236))</f>
        <v>224.13686568637888</v>
      </c>
      <c r="Z256" s="25">
        <f t="shared" si="3"/>
        <v>6815.9761990736088</v>
      </c>
    </row>
    <row r="257" spans="1:26" x14ac:dyDescent="0.25">
      <c r="A257" s="36">
        <f>IF('2017 Hourly Load - RC2016'!A238="","",'2017 Hourly Load - RC2016'!A238)</f>
        <v>42962</v>
      </c>
      <c r="B257" s="37">
        <f>IF('2017 Hourly Load - RC2016'!B238="",0,$P$19+$Q$19*(WLEF!B237))</f>
        <v>200.78582316754762</v>
      </c>
      <c r="C257" s="37">
        <f>IF('2017 Hourly Load - RC2016'!C238="",0,$P$19+$Q$19*(WLEF!C237))</f>
        <v>186.08109571802035</v>
      </c>
      <c r="D257" s="37">
        <f>IF('2017 Hourly Load - RC2016'!D238="",0,$P$19+$Q$19*(WLEF!D237))</f>
        <v>175.31979531167951</v>
      </c>
      <c r="E257" s="37">
        <f>IF('2017 Hourly Load - RC2016'!E238="",0,$P$19+$Q$19*(WLEF!E237))</f>
        <v>170.57590389017281</v>
      </c>
      <c r="F257" s="37">
        <f>IF('2017 Hourly Load - RC2016'!F238="",0,$P$19+$Q$19*(WLEF!F237))</f>
        <v>169.3455848410299</v>
      </c>
      <c r="G257" s="37">
        <f>IF('2017 Hourly Load - RC2016'!G238="",0,$P$19+$Q$19*(WLEF!G237))</f>
        <v>175.68222961810523</v>
      </c>
      <c r="H257" s="37">
        <f>IF('2017 Hourly Load - RC2016'!H238="",0,$P$19+$Q$19*(WLEF!H237))</f>
        <v>190.45431496339404</v>
      </c>
      <c r="I257" s="37">
        <f>IF('2017 Hourly Load - RC2016'!I238="",0,$P$19+$Q$19*(WLEF!I237))</f>
        <v>203.62533935097656</v>
      </c>
      <c r="J257" s="37">
        <f>IF('2017 Hourly Load - RC2016'!J238="",0,$P$19+$Q$19*(WLEF!J237))</f>
        <v>231.46119987968439</v>
      </c>
      <c r="K257" s="37">
        <f>IF('2017 Hourly Load - RC2016'!K238="",0,$P$19+$Q$19*(WLEF!K237))</f>
        <v>264.68973800302837</v>
      </c>
      <c r="L257" s="37">
        <f>IF('2017 Hourly Load - RC2016'!L238="",0,$P$19+$Q$19*(WLEF!L237))</f>
        <v>299.43957190038208</v>
      </c>
      <c r="M257" s="37">
        <f>IF('2017 Hourly Load - RC2016'!M238="",0,$P$19+$Q$19*(WLEF!M237))</f>
        <v>326.22705618626253</v>
      </c>
      <c r="N257" s="37">
        <f>IF('2017 Hourly Load - RC2016'!N238="",0,$P$19+$Q$19*(WLEF!N237))</f>
        <v>347.47082824453724</v>
      </c>
      <c r="O257" s="37">
        <f>IF('2017 Hourly Load - RC2016'!O238="",0,$P$19+$Q$19*(WLEF!O237))</f>
        <v>342.93640723258193</v>
      </c>
      <c r="P257" s="37">
        <f>IF('2017 Hourly Load - RC2016'!P238="",0,$P$19+$Q$19*(WLEF!P237))</f>
        <v>306.27757759726438</v>
      </c>
      <c r="Q257" s="37">
        <f>IF('2017 Hourly Load - RC2016'!Q238="",0,$P$19+$Q$19*(WLEF!Q237))</f>
        <v>284.23522902094368</v>
      </c>
      <c r="R257" s="37">
        <f>IF('2017 Hourly Load - RC2016'!R238="",0,$P$19+$Q$19*(WLEF!R237))</f>
        <v>270.09597637621732</v>
      </c>
      <c r="S257" s="37">
        <f>IF('2017 Hourly Load - RC2016'!S238="",0,$P$19+$Q$19*(WLEF!S237))</f>
        <v>260.61279078894654</v>
      </c>
      <c r="T257" s="37">
        <f>IF('2017 Hourly Load - RC2016'!T238="",0,$P$19+$Q$19*(WLEF!T237))</f>
        <v>249.07637011079805</v>
      </c>
      <c r="U257" s="37">
        <f>IF('2017 Hourly Load - RC2016'!U238="",0,$P$19+$Q$19*(WLEF!U237))</f>
        <v>238.37242753388767</v>
      </c>
      <c r="V257" s="37">
        <f>IF('2017 Hourly Load - RC2016'!V238="",0,$P$19+$Q$19*(WLEF!V237))</f>
        <v>239.80339584015053</v>
      </c>
      <c r="W257" s="37">
        <f>IF('2017 Hourly Load - RC2016'!W238="",0,$P$19+$Q$19*(WLEF!W237))</f>
        <v>228.88913081055608</v>
      </c>
      <c r="X257" s="37">
        <f>IF('2017 Hourly Load - RC2016'!X238="",0,$P$19+$Q$19*(WLEF!X237))</f>
        <v>214.16076987819685</v>
      </c>
      <c r="Y257" s="37">
        <f>IF('2017 Hourly Load - RC2016'!Y238="",0,$P$19+$Q$19*(WLEF!Y237))</f>
        <v>196.40716116071397</v>
      </c>
      <c r="Z257" s="25">
        <f t="shared" si="3"/>
        <v>5772.0257174250783</v>
      </c>
    </row>
    <row r="258" spans="1:26" x14ac:dyDescent="0.25">
      <c r="A258" s="36">
        <f>IF('2017 Hourly Load - RC2016'!A239="","",'2017 Hourly Load - RC2016'!A239)</f>
        <v>42963</v>
      </c>
      <c r="B258" s="37">
        <f>IF('2017 Hourly Load - RC2016'!B239="",0,$P$19+$Q$19*(WLEF!B238))</f>
        <v>179.36205572634913</v>
      </c>
      <c r="C258" s="37">
        <f>IF('2017 Hourly Load - RC2016'!C239="",0,$P$19+$Q$19*(WLEF!C238))</f>
        <v>168.78919631717142</v>
      </c>
      <c r="D258" s="37">
        <f>IF('2017 Hourly Load - RC2016'!D239="",0,$P$19+$Q$19*(WLEF!D238))</f>
        <v>161.93117959193478</v>
      </c>
      <c r="E258" s="37">
        <f>IF('2017 Hourly Load - RC2016'!E239="",0,$P$19+$Q$19*(WLEF!E238))</f>
        <v>157.50132889661285</v>
      </c>
      <c r="F258" s="37">
        <f>IF('2017 Hourly Load - RC2016'!F239="",0,$P$19+$Q$19*(WLEF!F238))</f>
        <v>155.28276475093591</v>
      </c>
      <c r="G258" s="37">
        <f>IF('2017 Hourly Load - RC2016'!G239="",0,$P$19+$Q$19*(WLEF!G238))</f>
        <v>156.08701574549673</v>
      </c>
      <c r="H258" s="37">
        <f>IF('2017 Hourly Load - RC2016'!H239="",0,$P$19+$Q$19*(WLEF!H238))</f>
        <v>160.2043169717108</v>
      </c>
      <c r="I258" s="37">
        <f>IF('2017 Hourly Load - RC2016'!I239="",0,$P$19+$Q$19*(WLEF!I238))</f>
        <v>167.16214913349043</v>
      </c>
      <c r="J258" s="37">
        <f>IF('2017 Hourly Load - RC2016'!J239="",0,$P$19+$Q$19*(WLEF!J238))</f>
        <v>193.67176929691627</v>
      </c>
      <c r="K258" s="37">
        <f>IF('2017 Hourly Load - RC2016'!K239="",0,$P$19+$Q$19*(WLEF!K238))</f>
        <v>236.5452199464782</v>
      </c>
      <c r="L258" s="37">
        <f>IF('2017 Hourly Load - RC2016'!L239="",0,$P$19+$Q$19*(WLEF!L238))</f>
        <v>277.05392548509366</v>
      </c>
      <c r="M258" s="37">
        <f>IF('2017 Hourly Load - RC2016'!M239="",0,$P$19+$Q$19*(WLEF!M238))</f>
        <v>309.40208150672947</v>
      </c>
      <c r="N258" s="37">
        <f>IF('2017 Hourly Load - RC2016'!N239="",0,$P$19+$Q$19*(WLEF!N238))</f>
        <v>341.61665125693736</v>
      </c>
      <c r="O258" s="37">
        <f>IF('2017 Hourly Load - RC2016'!O239="",0,$P$19+$Q$19*(WLEF!O238))</f>
        <v>347.5263672197442</v>
      </c>
      <c r="P258" s="37">
        <f>IF('2017 Hourly Load - RC2016'!P239="",0,$P$19+$Q$19*(WLEF!P238))</f>
        <v>364.42178618145834</v>
      </c>
      <c r="Q258" s="37">
        <f>IF('2017 Hourly Load - RC2016'!Q239="",0,$P$19+$Q$19*(WLEF!Q238))</f>
        <v>351.59640801770951</v>
      </c>
      <c r="R258" s="37">
        <f>IF('2017 Hourly Load - RC2016'!R239="",0,$P$19+$Q$19*(WLEF!R238))</f>
        <v>329.058361376025</v>
      </c>
      <c r="S258" s="37">
        <f>IF('2017 Hourly Load - RC2016'!S239="",0,$P$19+$Q$19*(WLEF!S238))</f>
        <v>306.6094872587106</v>
      </c>
      <c r="T258" s="37">
        <f>IF('2017 Hourly Load - RC2016'!T239="",0,$P$19+$Q$19*(WLEF!T238))</f>
        <v>286.22737705012941</v>
      </c>
      <c r="U258" s="37">
        <f>IF('2017 Hourly Load - RC2016'!U239="",0,$P$19+$Q$19*(WLEF!U238))</f>
        <v>269.58214424708098</v>
      </c>
      <c r="V258" s="37">
        <f>IF('2017 Hourly Load - RC2016'!V239="",0,$P$19+$Q$19*(WLEF!V238))</f>
        <v>265.10457623081601</v>
      </c>
      <c r="W258" s="37">
        <f>IF('2017 Hourly Load - RC2016'!W239="",0,$P$19+$Q$19*(WLEF!W238))</f>
        <v>252.32999596339408</v>
      </c>
      <c r="X258" s="37">
        <f>IF('2017 Hourly Load - RC2016'!X239="",0,$P$19+$Q$19*(WLEF!X238))</f>
        <v>234.22375470421804</v>
      </c>
      <c r="Y258" s="37">
        <f>IF('2017 Hourly Load - RC2016'!Y239="",0,$P$19+$Q$19*(WLEF!Y238))</f>
        <v>211.20002386471089</v>
      </c>
      <c r="Z258" s="25">
        <f t="shared" si="3"/>
        <v>5882.4899367398539</v>
      </c>
    </row>
    <row r="259" spans="1:26" x14ac:dyDescent="0.25">
      <c r="A259" s="36">
        <f>IF('2017 Hourly Load - RC2016'!A240="","",'2017 Hourly Load - RC2016'!A240)</f>
        <v>42964</v>
      </c>
      <c r="B259" s="37">
        <f>IF('2017 Hourly Load - RC2016'!B240="",0,$P$19+$Q$19*(WLEF!B239))</f>
        <v>191.8427660994268</v>
      </c>
      <c r="C259" s="37">
        <f>IF('2017 Hourly Load - RC2016'!C240="",0,$P$19+$Q$19*(WLEF!C239))</f>
        <v>178.47309580933614</v>
      </c>
      <c r="D259" s="37">
        <f>IF('2017 Hourly Load - RC2016'!D240="",0,$P$19+$Q$19*(WLEF!D239))</f>
        <v>169.02743062783753</v>
      </c>
      <c r="E259" s="37">
        <f>IF('2017 Hourly Load - RC2016'!E240="",0,$P$19+$Q$19*(WLEF!E239))</f>
        <v>162.69453178975175</v>
      </c>
      <c r="F259" s="37">
        <f>IF('2017 Hourly Load - RC2016'!F240="",0,$P$19+$Q$19*(WLEF!F239))</f>
        <v>160.09889679108335</v>
      </c>
      <c r="G259" s="37">
        <f>IF('2017 Hourly Load - RC2016'!G240="",0,$P$19+$Q$19*(WLEF!G239))</f>
        <v>160.21938280855056</v>
      </c>
      <c r="H259" s="37">
        <f>IF('2017 Hourly Load - RC2016'!H240="",0,$P$19+$Q$19*(WLEF!H239))</f>
        <v>163.03155734189102</v>
      </c>
      <c r="I259" s="37">
        <f>IF('2017 Hourly Load - RC2016'!I240="",0,$P$19+$Q$19*(WLEF!I239))</f>
        <v>168.53544000335069</v>
      </c>
      <c r="J259" s="37">
        <f>IF('2017 Hourly Load - RC2016'!J240="",0,$P$19+$Q$19*(WLEF!J239))</f>
        <v>193.70778319164248</v>
      </c>
      <c r="K259" s="37">
        <f>IF('2017 Hourly Load - RC2016'!K240="",0,$P$19+$Q$19*(WLEF!K239))</f>
        <v>234.41303249054454</v>
      </c>
      <c r="L259" s="37">
        <f>IF('2017 Hourly Load - RC2016'!L240="",0,$P$19+$Q$19*(WLEF!L239))</f>
        <v>276.34056272323983</v>
      </c>
      <c r="M259" s="37">
        <f>IF('2017 Hourly Load - RC2016'!M240="",0,$P$19+$Q$19*(WLEF!M239))</f>
        <v>313.40292521608455</v>
      </c>
      <c r="N259" s="37">
        <f>IF('2017 Hourly Load - RC2016'!N240="",0,$P$19+$Q$19*(WLEF!N239))</f>
        <v>346.25044098205404</v>
      </c>
      <c r="O259" s="37">
        <f>IF('2017 Hourly Load - RC2016'!O240="",0,$P$19+$Q$19*(WLEF!O239))</f>
        <v>375.20599296476956</v>
      </c>
      <c r="P259" s="37">
        <f>IF('2017 Hourly Load - RC2016'!P240="",0,$P$19+$Q$19*(WLEF!P239))</f>
        <v>380.12924200801473</v>
      </c>
      <c r="Q259" s="37">
        <f>IF('2017 Hourly Load - RC2016'!Q240="",0,$P$19+$Q$19*(WLEF!Q239))</f>
        <v>374.56431804677055</v>
      </c>
      <c r="R259" s="37">
        <f>IF('2017 Hourly Load - RC2016'!R240="",0,$P$19+$Q$19*(WLEF!R239))</f>
        <v>377.39880550504449</v>
      </c>
      <c r="S259" s="37">
        <f>IF('2017 Hourly Load - RC2016'!S240="",0,$P$19+$Q$19*(WLEF!S239))</f>
        <v>376.31599669562348</v>
      </c>
      <c r="T259" s="37">
        <f>IF('2017 Hourly Load - RC2016'!T240="",0,$P$19+$Q$19*(WLEF!T239))</f>
        <v>363.44882701474722</v>
      </c>
      <c r="U259" s="37">
        <f>IF('2017 Hourly Load - RC2016'!U240="",0,$P$19+$Q$19*(WLEF!U239))</f>
        <v>342.88135057335103</v>
      </c>
      <c r="V259" s="37">
        <f>IF('2017 Hourly Load - RC2016'!V240="",0,$P$19+$Q$19*(WLEF!V239))</f>
        <v>336.53421179189672</v>
      </c>
      <c r="W259" s="37">
        <f>IF('2017 Hourly Load - RC2016'!W240="",0,$P$19+$Q$19*(WLEF!W239))</f>
        <v>314.20728226204972</v>
      </c>
      <c r="X259" s="37">
        <f>IF('2017 Hourly Load - RC2016'!X240="",0,$P$19+$Q$19*(WLEF!X239))</f>
        <v>278.48457345800483</v>
      </c>
      <c r="Y259" s="37">
        <f>IF('2017 Hourly Load - RC2016'!Y240="",0,$P$19+$Q$19*(WLEF!Y239))</f>
        <v>240.42479242214569</v>
      </c>
      <c r="Z259" s="25">
        <f t="shared" si="3"/>
        <v>6477.6332386172116</v>
      </c>
    </row>
    <row r="260" spans="1:26" x14ac:dyDescent="0.25">
      <c r="A260" s="36">
        <f>IF('2017 Hourly Load - RC2016'!A241="","",'2017 Hourly Load - RC2016'!A241)</f>
        <v>42965</v>
      </c>
      <c r="B260" s="37">
        <f>IF('2017 Hourly Load - RC2016'!B241="",0,$P$19+$Q$19*(WLEF!B240))</f>
        <v>214.43515827482918</v>
      </c>
      <c r="C260" s="37">
        <f>IF('2017 Hourly Load - RC2016'!C241="",0,$P$19+$Q$19*(WLEF!C240))</f>
        <v>195.44328391666846</v>
      </c>
      <c r="D260" s="37">
        <f>IF('2017 Hourly Load - RC2016'!D241="",0,$P$19+$Q$19*(WLEF!D240))</f>
        <v>183.47293648432026</v>
      </c>
      <c r="E260" s="37">
        <f>IF('2017 Hourly Load - RC2016'!E241="",0,$P$19+$Q$19*(WLEF!E240))</f>
        <v>176.59139160127648</v>
      </c>
      <c r="F260" s="37">
        <f>IF('2017 Hourly Load - RC2016'!F241="",0,$P$19+$Q$19*(WLEF!F240))</f>
        <v>175.12240023463971</v>
      </c>
      <c r="G260" s="37">
        <f>IF('2017 Hourly Load - RC2016'!G241="",0,$P$19+$Q$19*(WLEF!G240))</f>
        <v>184.60885162406237</v>
      </c>
      <c r="H260" s="37">
        <f>IF('2017 Hourly Load - RC2016'!H241="",0,$P$19+$Q$19*(WLEF!H240))</f>
        <v>201.88401814715988</v>
      </c>
      <c r="I260" s="37">
        <f>IF('2017 Hourly Load - RC2016'!I241="",0,$P$19+$Q$19*(WLEF!I240))</f>
        <v>209.98271136657576</v>
      </c>
      <c r="J260" s="37">
        <f>IF('2017 Hourly Load - RC2016'!J241="",0,$P$19+$Q$19*(WLEF!J240))</f>
        <v>230.46291040767085</v>
      </c>
      <c r="K260" s="37">
        <f>IF('2017 Hourly Load - RC2016'!K241="",0,$P$19+$Q$19*(WLEF!K240))</f>
        <v>269.55880494793928</v>
      </c>
      <c r="L260" s="37">
        <f>IF('2017 Hourly Load - RC2016'!L241="",0,$P$19+$Q$19*(WLEF!L240))</f>
        <v>310.66309154175332</v>
      </c>
      <c r="M260" s="37">
        <f>IF('2017 Hourly Load - RC2016'!M241="",0,$P$19+$Q$19*(WLEF!M240))</f>
        <v>351.03703770607677</v>
      </c>
      <c r="N260" s="37">
        <f>IF('2017 Hourly Load - RC2016'!N241="",0,$P$19+$Q$19*(WLEF!N240))</f>
        <v>383.16793798287131</v>
      </c>
      <c r="O260" s="37">
        <f>IF('2017 Hourly Load - RC2016'!O241="",0,$P$19+$Q$19*(WLEF!O240))</f>
        <v>410.19007407581176</v>
      </c>
      <c r="P260" s="37">
        <f>IF('2017 Hourly Load - RC2016'!P241="",0,$P$19+$Q$19*(WLEF!P240))</f>
        <v>422.7194053859082</v>
      </c>
      <c r="Q260" s="37">
        <f>IF('2017 Hourly Load - RC2016'!Q241="",0,$P$19+$Q$19*(WLEF!Q240))</f>
        <v>433.05239758334397</v>
      </c>
      <c r="R260" s="37">
        <f>IF('2017 Hourly Load - RC2016'!R241="",0,$P$19+$Q$19*(WLEF!R240))</f>
        <v>434.71488264282181</v>
      </c>
      <c r="S260" s="37">
        <f>IF('2017 Hourly Load - RC2016'!S241="",0,$P$19+$Q$19*(WLEF!S240))</f>
        <v>427.92999780385037</v>
      </c>
      <c r="T260" s="37">
        <f>IF('2017 Hourly Load - RC2016'!T241="",0,$P$19+$Q$19*(WLEF!T240))</f>
        <v>413.44000846787935</v>
      </c>
      <c r="U260" s="37">
        <f>IF('2017 Hourly Load - RC2016'!U241="",0,$P$19+$Q$19*(WLEF!U240))</f>
        <v>388.2169727082856</v>
      </c>
      <c r="V260" s="37">
        <f>IF('2017 Hourly Load - RC2016'!V241="",0,$P$19+$Q$19*(WLEF!V240))</f>
        <v>378.48360314148749</v>
      </c>
      <c r="W260" s="37">
        <f>IF('2017 Hourly Load - RC2016'!W241="",0,$P$19+$Q$19*(WLEF!W240))</f>
        <v>343.7629544453481</v>
      </c>
      <c r="X260" s="37">
        <f>IF('2017 Hourly Load - RC2016'!X241="",0,$P$19+$Q$19*(WLEF!X240))</f>
        <v>297.7090722980908</v>
      </c>
      <c r="Y260" s="37">
        <f>IF('2017 Hourly Load - RC2016'!Y241="",0,$P$19+$Q$19*(WLEF!Y240))</f>
        <v>260.88619421500107</v>
      </c>
      <c r="Z260" s="25">
        <f t="shared" si="3"/>
        <v>7297.5360970036727</v>
      </c>
    </row>
    <row r="261" spans="1:26" x14ac:dyDescent="0.25">
      <c r="A261" s="36">
        <f>IF('2017 Hourly Load - RC2016'!A242="","",'2017 Hourly Load - RC2016'!A242)</f>
        <v>42966</v>
      </c>
      <c r="B261" s="37">
        <f>IF('2017 Hourly Load - RC2016'!B242="",0,$P$19+$Q$19*(WLEF!B241))</f>
        <v>228.43512910660746</v>
      </c>
      <c r="C261" s="37">
        <f>IF('2017 Hourly Load - RC2016'!C242="",0,$P$19+$Q$19*(WLEF!C241))</f>
        <v>208.46438866378662</v>
      </c>
      <c r="D261" s="37">
        <f>IF('2017 Hourly Load - RC2016'!D242="",0,$P$19+$Q$19*(WLEF!D241))</f>
        <v>194.99004127927876</v>
      </c>
      <c r="E261" s="37">
        <f>IF('2017 Hourly Load - RC2016'!E242="",0,$P$19+$Q$19*(WLEF!E241))</f>
        <v>186.77754836552907</v>
      </c>
      <c r="F261" s="37">
        <f>IF('2017 Hourly Load - RC2016'!F242="",0,$P$19+$Q$19*(WLEF!F241))</f>
        <v>184.35013341199891</v>
      </c>
      <c r="G261" s="37">
        <f>IF('2017 Hourly Load - RC2016'!G242="",0,$P$19+$Q$19*(WLEF!G241))</f>
        <v>192.43284846194541</v>
      </c>
      <c r="H261" s="37">
        <f>IF('2017 Hourly Load - RC2016'!H242="",0,$P$19+$Q$19*(WLEF!H241))</f>
        <v>210.79361236529593</v>
      </c>
      <c r="I261" s="37">
        <f>IF('2017 Hourly Load - RC2016'!I242="",0,$P$19+$Q$19*(WLEF!I241))</f>
        <v>218.34628467520241</v>
      </c>
      <c r="J261" s="37">
        <f>IF('2017 Hourly Load - RC2016'!J242="",0,$P$19+$Q$19*(WLEF!J241))</f>
        <v>240.63935039359035</v>
      </c>
      <c r="K261" s="37">
        <f>IF('2017 Hourly Load - RC2016'!K242="",0,$P$19+$Q$19*(WLEF!K241))</f>
        <v>279.39335554470688</v>
      </c>
      <c r="L261" s="37">
        <f>IF('2017 Hourly Load - RC2016'!L242="",0,$P$19+$Q$19*(WLEF!L241))</f>
        <v>317.30794131225377</v>
      </c>
      <c r="M261" s="37">
        <f>IF('2017 Hourly Load - RC2016'!M242="",0,$P$19+$Q$19*(WLEF!M241))</f>
        <v>357.4483070792532</v>
      </c>
      <c r="N261" s="37">
        <f>IF('2017 Hourly Load - RC2016'!N242="",0,$P$19+$Q$19*(WLEF!N241))</f>
        <v>391.38644531873331</v>
      </c>
      <c r="O261" s="37">
        <f>IF('2017 Hourly Load - RC2016'!O242="",0,$P$19+$Q$19*(WLEF!O241))</f>
        <v>415.36653828016347</v>
      </c>
      <c r="P261" s="37">
        <f>IF('2017 Hourly Load - RC2016'!P242="",0,$P$19+$Q$19*(WLEF!P241))</f>
        <v>429.80277916635106</v>
      </c>
      <c r="Q261" s="37">
        <f>IF('2017 Hourly Load - RC2016'!Q242="",0,$P$19+$Q$19*(WLEF!Q241))</f>
        <v>447.47162811481792</v>
      </c>
      <c r="R261" s="37">
        <f>IF('2017 Hourly Load - RC2016'!R242="",0,$P$19+$Q$19*(WLEF!R241))</f>
        <v>456.6516701208954</v>
      </c>
      <c r="S261" s="37">
        <f>IF('2017 Hourly Load - RC2016'!S242="",0,$P$19+$Q$19*(WLEF!S241))</f>
        <v>447.27615939616481</v>
      </c>
      <c r="T261" s="37">
        <f>IF('2017 Hourly Load - RC2016'!T242="",0,$P$19+$Q$19*(WLEF!T241))</f>
        <v>429.92993044194668</v>
      </c>
      <c r="U261" s="37">
        <f>IF('2017 Hourly Load - RC2016'!U242="",0,$P$19+$Q$19*(WLEF!U241))</f>
        <v>400.59720954500943</v>
      </c>
      <c r="V261" s="37">
        <f>IF('2017 Hourly Load - RC2016'!V242="",0,$P$19+$Q$19*(WLEF!V241))</f>
        <v>389.05260547561483</v>
      </c>
      <c r="W261" s="37">
        <f>IF('2017 Hourly Load - RC2016'!W242="",0,$P$19+$Q$19*(WLEF!W241))</f>
        <v>355.83840971514638</v>
      </c>
      <c r="X261" s="37">
        <f>IF('2017 Hourly Load - RC2016'!X242="",0,$P$19+$Q$19*(WLEF!X241))</f>
        <v>309.09379443242307</v>
      </c>
      <c r="Y261" s="37">
        <f>IF('2017 Hourly Load - RC2016'!Y242="",0,$P$19+$Q$19*(WLEF!Y241))</f>
        <v>269.41879966102704</v>
      </c>
      <c r="Z261" s="25">
        <f t="shared" si="3"/>
        <v>7561.2649103277436</v>
      </c>
    </row>
    <row r="262" spans="1:26" x14ac:dyDescent="0.25">
      <c r="A262" s="36">
        <f>IF('2017 Hourly Load - RC2016'!A243="","",'2017 Hourly Load - RC2016'!A243)</f>
        <v>42967</v>
      </c>
      <c r="B262" s="37">
        <f>IF('2017 Hourly Load - RC2016'!B243="",0,$P$19+$Q$19*(WLEF!B242))</f>
        <v>236.73593596417948</v>
      </c>
      <c r="C262" s="37">
        <f>IF('2017 Hourly Load - RC2016'!C243="",0,$P$19+$Q$19*(WLEF!C242))</f>
        <v>215.90994469697478</v>
      </c>
      <c r="D262" s="37">
        <f>IF('2017 Hourly Load - RC2016'!D243="",0,$P$19+$Q$19*(WLEF!D242))</f>
        <v>202.31349800616982</v>
      </c>
      <c r="E262" s="37">
        <f>IF('2017 Hourly Load - RC2016'!E243="",0,$P$19+$Q$19*(WLEF!E242))</f>
        <v>192.55822083418926</v>
      </c>
      <c r="F262" s="37">
        <f>IF('2017 Hourly Load - RC2016'!F243="",0,$P$19+$Q$19*(WLEF!F242))</f>
        <v>189.48059237184711</v>
      </c>
      <c r="G262" s="37">
        <f>IF('2017 Hourly Load - RC2016'!G243="",0,$P$19+$Q$19*(WLEF!G242))</f>
        <v>196.75369574665433</v>
      </c>
      <c r="H262" s="37">
        <f>IF('2017 Hourly Load - RC2016'!H243="",0,$P$19+$Q$19*(WLEF!H242))</f>
        <v>214.43515827482918</v>
      </c>
      <c r="I262" s="37">
        <f>IF('2017 Hourly Load - RC2016'!I243="",0,$P$19+$Q$19*(WLEF!I242))</f>
        <v>194.55578256965563</v>
      </c>
      <c r="J262" s="37">
        <f>IF('2017 Hourly Load - RC2016'!J243="",0,$P$19+$Q$19*(WLEF!J242))</f>
        <v>242.85775183026328</v>
      </c>
      <c r="K262" s="37">
        <f>IF('2017 Hourly Load - RC2016'!K243="",0,$P$19+$Q$19*(WLEF!K242))</f>
        <v>282.1322885084802</v>
      </c>
      <c r="L262" s="37">
        <f>IF('2017 Hourly Load - RC2016'!L243="",0,$P$19+$Q$19*(WLEF!L242))</f>
        <v>319.87687242201895</v>
      </c>
      <c r="M262" s="37">
        <f>IF('2017 Hourly Load - RC2016'!M243="",0,$P$19+$Q$19*(WLEF!M242))</f>
        <v>362.67737931760144</v>
      </c>
      <c r="N262" s="37">
        <f>IF('2017 Hourly Load - RC2016'!N243="",0,$P$19+$Q$19*(WLEF!N242))</f>
        <v>391.7462820921308</v>
      </c>
      <c r="O262" s="37">
        <f>IF('2017 Hourly Load - RC2016'!O243="",0,$P$19+$Q$19*(WLEF!O242))</f>
        <v>420.99133043832853</v>
      </c>
      <c r="P262" s="37">
        <f>IF('2017 Hourly Load - RC2016'!P243="",0,$P$19+$Q$19*(WLEF!P242))</f>
        <v>433.21208121680769</v>
      </c>
      <c r="Q262" s="37">
        <f>IF('2017 Hourly Load - RC2016'!Q243="",0,$P$19+$Q$19*(WLEF!Q242))</f>
        <v>435.64374403754954</v>
      </c>
      <c r="R262" s="37">
        <f>IF('2017 Hourly Load - RC2016'!R243="",0,$P$19+$Q$19*(WLEF!R242))</f>
        <v>434.68287473093977</v>
      </c>
      <c r="S262" s="37">
        <f>IF('2017 Hourly Load - RC2016'!S243="",0,$P$19+$Q$19*(WLEF!S242))</f>
        <v>425.24081384443178</v>
      </c>
      <c r="T262" s="37">
        <f>IF('2017 Hourly Load - RC2016'!T243="",0,$P$19+$Q$19*(WLEF!T242))</f>
        <v>405.20730840331515</v>
      </c>
      <c r="U262" s="37">
        <f>IF('2017 Hourly Load - RC2016'!U243="",0,$P$19+$Q$19*(WLEF!U242))</f>
        <v>381.21903858805416</v>
      </c>
      <c r="V262" s="37">
        <f>IF('2017 Hourly Load - RC2016'!V243="",0,$P$19+$Q$19*(WLEF!V242))</f>
        <v>370.70007581007428</v>
      </c>
      <c r="W262" s="37">
        <f>IF('2017 Hourly Load - RC2016'!W243="",0,$P$19+$Q$19*(WLEF!W242))</f>
        <v>342.27611085017793</v>
      </c>
      <c r="X262" s="37">
        <f>IF('2017 Hourly Load - RC2016'!X243="",0,$P$19+$Q$19*(WLEF!X242))</f>
        <v>300.89954526574769</v>
      </c>
      <c r="Y262" s="37">
        <f>IF('2017 Hourly Load - RC2016'!Y243="",0,$P$19+$Q$19*(WLEF!Y242))</f>
        <v>261.91332022607747</v>
      </c>
      <c r="Z262" s="25">
        <f t="shared" si="3"/>
        <v>7454.0196460464967</v>
      </c>
    </row>
    <row r="263" spans="1:26" x14ac:dyDescent="0.25">
      <c r="A263" s="36">
        <f>IF('2017 Hourly Load - RC2016'!A244="","",'2017 Hourly Load - RC2016'!A244)</f>
        <v>42968</v>
      </c>
      <c r="B263" s="37">
        <f>IF('2017 Hourly Load - RC2016'!B244="",0,$P$19+$Q$19*(WLEF!B243))</f>
        <v>234.0135840648457</v>
      </c>
      <c r="C263" s="37">
        <f>IF('2017 Hourly Load - RC2016'!C244="",0,$P$19+$Q$19*(WLEF!C243))</f>
        <v>213.63239635820679</v>
      </c>
      <c r="D263" s="37">
        <f>IF('2017 Hourly Load - RC2016'!D244="",0,$P$19+$Q$19*(WLEF!D243))</f>
        <v>200.08118858155166</v>
      </c>
      <c r="E263" s="37">
        <f>IF('2017 Hourly Load - RC2016'!E244="",0,$P$19+$Q$19*(WLEF!E243))</f>
        <v>191.75349769296503</v>
      </c>
      <c r="F263" s="37">
        <f>IF('2017 Hourly Load - RC2016'!F244="",0,$P$19+$Q$19*(WLEF!F243))</f>
        <v>188.4585183300693</v>
      </c>
      <c r="G263" s="37">
        <f>IF('2017 Hourly Load - RC2016'!G244="",0,$P$19+$Q$19*(WLEF!G243))</f>
        <v>196.17036072314568</v>
      </c>
      <c r="H263" s="37">
        <f>IF('2017 Hourly Load - RC2016'!H244="",0,$P$19+$Q$19*(WLEF!H243))</f>
        <v>214.88655736109314</v>
      </c>
      <c r="I263" s="37">
        <f>IF('2017 Hourly Load - RC2016'!I244="",0,$P$19+$Q$19*(WLEF!I243))</f>
        <v>223.66999616990353</v>
      </c>
      <c r="J263" s="37">
        <f>IF('2017 Hourly Load - RC2016'!J244="",0,$P$19+$Q$19*(WLEF!J243))</f>
        <v>246.79344656386206</v>
      </c>
      <c r="K263" s="37">
        <f>IF('2017 Hourly Load - RC2016'!K244="",0,$P$19+$Q$19*(WLEF!K243))</f>
        <v>282.92866119117741</v>
      </c>
      <c r="L263" s="37">
        <f>IF('2017 Hourly Load - RC2016'!L244="",0,$P$19+$Q$19*(WLEF!L243))</f>
        <v>322.88277599515271</v>
      </c>
      <c r="M263" s="37">
        <f>IF('2017 Hourly Load - RC2016'!M244="",0,$P$19+$Q$19*(WLEF!M243))</f>
        <v>364.22133377317812</v>
      </c>
      <c r="N263" s="37">
        <f>IF('2017 Hourly Load - RC2016'!N244="",0,$P$19+$Q$19*(WLEF!N243))</f>
        <v>395.35615567710283</v>
      </c>
      <c r="O263" s="37">
        <f>IF('2017 Hourly Load - RC2016'!O244="",0,$P$19+$Q$19*(WLEF!O243))</f>
        <v>423.44335803423263</v>
      </c>
      <c r="P263" s="37">
        <f>IF('2017 Hourly Load - RC2016'!P244="",0,$P$19+$Q$19*(WLEF!P243))</f>
        <v>439.66143975089096</v>
      </c>
      <c r="Q263" s="37">
        <f>IF('2017 Hourly Load - RC2016'!Q244="",0,$P$19+$Q$19*(WLEF!Q243))</f>
        <v>456.45376076718219</v>
      </c>
      <c r="R263" s="37">
        <f>IF('2017 Hourly Load - RC2016'!R244="",0,$P$19+$Q$19*(WLEF!R243))</f>
        <v>457.04764572629</v>
      </c>
      <c r="S263" s="37">
        <f>IF('2017 Hourly Load - RC2016'!S244="",0,$P$19+$Q$19*(WLEF!S243))</f>
        <v>432.60547662658757</v>
      </c>
      <c r="T263" s="37">
        <f>IF('2017 Hourly Load - RC2016'!T244="",0,$P$19+$Q$19*(WLEF!T243))</f>
        <v>407.72468400295361</v>
      </c>
      <c r="U263" s="37">
        <f>IF('2017 Hourly Load - RC2016'!U244="",0,$P$19+$Q$19*(WLEF!U243))</f>
        <v>374.85590129850493</v>
      </c>
      <c r="V263" s="37">
        <f>IF('2017 Hourly Load - RC2016'!V244="",0,$P$19+$Q$19*(WLEF!V243))</f>
        <v>367.58110110122732</v>
      </c>
      <c r="W263" s="37">
        <f>IF('2017 Hourly Load - RC2016'!W244="",0,$P$19+$Q$19*(WLEF!W243))</f>
        <v>336.45264881898186</v>
      </c>
      <c r="X263" s="37">
        <f>IF('2017 Hourly Load - RC2016'!X244="",0,$P$19+$Q$19*(WLEF!X243))</f>
        <v>297.58394253659412</v>
      </c>
      <c r="Y263" s="37">
        <f>IF('2017 Hourly Load - RC2016'!Y244="",0,$P$19+$Q$19*(WLEF!Y243))</f>
        <v>259.0674562123537</v>
      </c>
      <c r="Z263" s="25">
        <f t="shared" si="3"/>
        <v>7527.3258873580535</v>
      </c>
    </row>
    <row r="264" spans="1:26" x14ac:dyDescent="0.25">
      <c r="A264" s="36">
        <f>IF('2017 Hourly Load - RC2016'!A245="","",'2017 Hourly Load - RC2016'!A245)</f>
        <v>42969</v>
      </c>
      <c r="B264" s="37">
        <f>IF('2017 Hourly Load - RC2016'!B245="",0,$P$19+$Q$19*(WLEF!B244))</f>
        <v>227.36482927824915</v>
      </c>
      <c r="C264" s="37">
        <f>IF('2017 Hourly Load - RC2016'!C245="",0,$P$19+$Q$19*(WLEF!C244))</f>
        <v>208.40690952898271</v>
      </c>
      <c r="D264" s="37">
        <f>IF('2017 Hourly Load - RC2016'!D245="",0,$P$19+$Q$19*(WLEF!D244))</f>
        <v>195.53404140106875</v>
      </c>
      <c r="E264" s="37">
        <f>IF('2017 Hourly Load - RC2016'!E245="",0,$P$19+$Q$19*(WLEF!E244))</f>
        <v>187.73896608864794</v>
      </c>
      <c r="F264" s="37">
        <f>IF('2017 Hourly Load - RC2016'!F245="",0,$P$19+$Q$19*(WLEF!F244))</f>
        <v>184.64337208257322</v>
      </c>
      <c r="G264" s="37">
        <f>IF('2017 Hourly Load - RC2016'!G245="",0,$P$19+$Q$19*(WLEF!G244))</f>
        <v>191.78920069727283</v>
      </c>
      <c r="H264" s="37">
        <f>IF('2017 Hourly Load - RC2016'!H245="",0,$P$19+$Q$19*(WLEF!H244))</f>
        <v>210.25272695872548</v>
      </c>
      <c r="I264" s="37">
        <f>IF('2017 Hourly Load - RC2016'!I245="",0,$P$19+$Q$19*(WLEF!I244))</f>
        <v>218.58515311515646</v>
      </c>
      <c r="J264" s="37">
        <f>IF('2017 Hourly Load - RC2016'!J245="",0,$P$19+$Q$19*(WLEF!J244))</f>
        <v>240.91849294393353</v>
      </c>
      <c r="K264" s="37">
        <f>IF('2017 Hourly Load - RC2016'!K245="",0,$P$19+$Q$19*(WLEF!K244))</f>
        <v>280.04034392861803</v>
      </c>
      <c r="L264" s="37">
        <f>IF('2017 Hourly Load - RC2016'!L245="",0,$P$19+$Q$19*(WLEF!L244))</f>
        <v>318.06668172673835</v>
      </c>
      <c r="M264" s="37">
        <f>IF('2017 Hourly Load - RC2016'!M245="",0,$P$19+$Q$19*(WLEF!M244))</f>
        <v>357.13725758377609</v>
      </c>
      <c r="N264" s="37">
        <f>IF('2017 Hourly Load - RC2016'!N245="",0,$P$19+$Q$19*(WLEF!N244))</f>
        <v>389.76976865491929</v>
      </c>
      <c r="O264" s="37">
        <f>IF('2017 Hourly Load - RC2016'!O245="",0,$P$19+$Q$19*(WLEF!O244))</f>
        <v>414.15403731971821</v>
      </c>
      <c r="P264" s="37">
        <f>IF('2017 Hourly Load - RC2016'!P245="",0,$P$19+$Q$19*(WLEF!P244))</f>
        <v>423.41186585178292</v>
      </c>
      <c r="Q264" s="37">
        <f>IF('2017 Hourly Load - RC2016'!Q245="",0,$P$19+$Q$19*(WLEF!Q244))</f>
        <v>443.63700981254317</v>
      </c>
      <c r="R264" s="37">
        <f>IF('2017 Hourly Load - RC2016'!R245="",0,$P$19+$Q$19*(WLEF!R244))</f>
        <v>448.93931054562779</v>
      </c>
      <c r="S264" s="37">
        <f>IF('2017 Hourly Load - RC2016'!S245="",0,$P$19+$Q$19*(WLEF!S244))</f>
        <v>434.42686373520638</v>
      </c>
      <c r="T264" s="37">
        <f>IF('2017 Hourly Load - RC2016'!T245="",0,$P$19+$Q$19*(WLEF!T244))</f>
        <v>411.45719005676261</v>
      </c>
      <c r="U264" s="37">
        <f>IF('2017 Hourly Load - RC2016'!U245="",0,$P$19+$Q$19*(WLEF!U244))</f>
        <v>378.33689264557535</v>
      </c>
      <c r="V264" s="37">
        <f>IF('2017 Hourly Load - RC2016'!V245="",0,$P$19+$Q$19*(WLEF!V244))</f>
        <v>361.08071586128028</v>
      </c>
      <c r="W264" s="37">
        <f>IF('2017 Hourly Load - RC2016'!W245="",0,$P$19+$Q$19*(WLEF!W244))</f>
        <v>328.97800564580945</v>
      </c>
      <c r="X264" s="37">
        <f>IF('2017 Hourly Load - RC2016'!X245="",0,$P$19+$Q$19*(WLEF!X244))</f>
        <v>294.14469549198475</v>
      </c>
      <c r="Y264" s="37">
        <f>IF('2017 Hourly Load - RC2016'!Y245="",0,$P$19+$Q$19*(WLEF!Y244))</f>
        <v>261.70765967691</v>
      </c>
      <c r="Z264" s="25">
        <f t="shared" si="3"/>
        <v>7410.5219906318616</v>
      </c>
    </row>
    <row r="265" spans="1:26" x14ac:dyDescent="0.25">
      <c r="A265" s="36">
        <f>IF('2017 Hourly Load - RC2016'!A246="","",'2017 Hourly Load - RC2016'!A246)</f>
        <v>42970</v>
      </c>
      <c r="B265" s="37">
        <f>IF('2017 Hourly Load - RC2016'!B246="",0,$P$19+$Q$19*(WLEF!B245))</f>
        <v>231.8364213705143</v>
      </c>
      <c r="C265" s="37">
        <f>IF('2017 Hourly Load - RC2016'!C246="",0,$P$19+$Q$19*(WLEF!C245))</f>
        <v>212.34527515993739</v>
      </c>
      <c r="D265" s="37">
        <f>IF('2017 Hourly Load - RC2016'!D246="",0,$P$19+$Q$19*(WLEF!D245))</f>
        <v>197.5582104169672</v>
      </c>
      <c r="E265" s="37">
        <f>IF('2017 Hourly Load - RC2016'!E246="",0,$P$19+$Q$19*(WLEF!E245))</f>
        <v>187.87917476181519</v>
      </c>
      <c r="F265" s="37">
        <f>IF('2017 Hourly Load - RC2016'!F246="",0,$P$19+$Q$19*(WLEF!F245))</f>
        <v>182.08750781331275</v>
      </c>
      <c r="G265" s="37">
        <f>IF('2017 Hourly Load - RC2016'!G246="",0,$P$19+$Q$19*(WLEF!G245))</f>
        <v>181.57680492698566</v>
      </c>
      <c r="H265" s="37">
        <f>IF('2017 Hourly Load - RC2016'!H246="",0,$P$19+$Q$19*(WLEF!H245))</f>
        <v>184.22951010880956</v>
      </c>
      <c r="I265" s="37">
        <f>IF('2017 Hourly Load - RC2016'!I246="",0,$P$19+$Q$19*(WLEF!I245))</f>
        <v>190.02887740620247</v>
      </c>
      <c r="J265" s="37">
        <f>IF('2017 Hourly Load - RC2016'!J246="",0,$P$19+$Q$19*(WLEF!J245))</f>
        <v>219.00367626605714</v>
      </c>
      <c r="K265" s="37">
        <f>IF('2017 Hourly Load - RC2016'!K246="",0,$P$19+$Q$19*(WLEF!K245))</f>
        <v>264.68973800302837</v>
      </c>
      <c r="L265" s="37">
        <f>IF('2017 Hourly Load - RC2016'!L246="",0,$P$19+$Q$19*(WLEF!L245))</f>
        <v>307.81151673254067</v>
      </c>
      <c r="M265" s="37">
        <f>IF('2017 Hourly Load - RC2016'!M246="",0,$P$19+$Q$19*(WLEF!M245))</f>
        <v>349.25095772494797</v>
      </c>
      <c r="N265" s="37">
        <f>IF('2017 Hourly Load - RC2016'!N246="",0,$P$19+$Q$19*(WLEF!N245))</f>
        <v>382.63579237423045</v>
      </c>
      <c r="O265" s="37">
        <f>IF('2017 Hourly Load - RC2016'!O246="",0,$P$19+$Q$19*(WLEF!O245))</f>
        <v>406.06580178570727</v>
      </c>
      <c r="P265" s="37">
        <f>IF('2017 Hourly Load - RC2016'!P246="",0,$P$19+$Q$19*(WLEF!P245))</f>
        <v>416.83069341220789</v>
      </c>
      <c r="Q265" s="37">
        <f>IF('2017 Hourly Load - RC2016'!Q246="",0,$P$19+$Q$19*(WLEF!Q245))</f>
        <v>425.65142091173573</v>
      </c>
      <c r="R265" s="37">
        <f>IF('2017 Hourly Load - RC2016'!R246="",0,$P$19+$Q$19*(WLEF!R245))</f>
        <v>430.72515253954407</v>
      </c>
      <c r="S265" s="37">
        <f>IF('2017 Hourly Load - RC2016'!S246="",0,$P$19+$Q$19*(WLEF!S245))</f>
        <v>423.63234163686894</v>
      </c>
      <c r="T265" s="37">
        <f>IF('2017 Hourly Load - RC2016'!T246="",0,$P$19+$Q$19*(WLEF!T245))</f>
        <v>401.57141808442998</v>
      </c>
      <c r="U265" s="37">
        <f>IF('2017 Hourly Load - RC2016'!U246="",0,$P$19+$Q$19*(WLEF!U245))</f>
        <v>370.3237465905342</v>
      </c>
      <c r="V265" s="37">
        <f>IF('2017 Hourly Load - RC2016'!V246="",0,$P$19+$Q$19*(WLEF!V245))</f>
        <v>355.92302348188639</v>
      </c>
      <c r="W265" s="37">
        <f>IF('2017 Hourly Load - RC2016'!W246="",0,$P$19+$Q$19*(WLEF!W245))</f>
        <v>330.18471445626381</v>
      </c>
      <c r="X265" s="37">
        <f>IF('2017 Hourly Load - RC2016'!X246="",0,$P$19+$Q$19*(WLEF!X245))</f>
        <v>300.16894769792037</v>
      </c>
      <c r="Y265" s="37">
        <f>IF('2017 Hourly Load - RC2016'!Y246="",0,$P$19+$Q$19*(WLEF!Y245))</f>
        <v>266.97717309292818</v>
      </c>
      <c r="Z265" s="25">
        <f t="shared" si="3"/>
        <v>7218.9878967553732</v>
      </c>
    </row>
    <row r="266" spans="1:26" x14ac:dyDescent="0.25">
      <c r="A266" s="36">
        <f>IF('2017 Hourly Load - RC2016'!A247="","",'2017 Hourly Load - RC2016'!A247)</f>
        <v>42971</v>
      </c>
      <c r="B266" s="37">
        <f>IF('2017 Hourly Load - RC2016'!B247="",0,$P$19+$Q$19*(WLEF!B246))</f>
        <v>236.12182787390844</v>
      </c>
      <c r="C266" s="37">
        <f>IF('2017 Hourly Load - RC2016'!C247="",0,$P$19+$Q$19*(WLEF!C246))</f>
        <v>214.94549216037939</v>
      </c>
      <c r="D266" s="37">
        <f>IF('2017 Hourly Load - RC2016'!D247="",0,$P$19+$Q$19*(WLEF!D246))</f>
        <v>199.48943917812147</v>
      </c>
      <c r="E266" s="37">
        <f>IF('2017 Hourly Load - RC2016'!E247="",0,$P$19+$Q$19*(WLEF!E246))</f>
        <v>189.33932609015386</v>
      </c>
      <c r="F266" s="37">
        <f>IF('2017 Hourly Load - RC2016'!F247="",0,$P$19+$Q$19*(WLEF!F246))</f>
        <v>183.36998526755269</v>
      </c>
      <c r="G266" s="37">
        <f>IF('2017 Hourly Load - RC2016'!G247="",0,$P$19+$Q$19*(WLEF!G246))</f>
        <v>181.11829022731433</v>
      </c>
      <c r="H266" s="37">
        <f>IF('2017 Hourly Load - RC2016'!H247="",0,$P$19+$Q$19*(WLEF!H246))</f>
        <v>181.38987479914553</v>
      </c>
      <c r="I266" s="37">
        <f>IF('2017 Hourly Load - RC2016'!I247="",0,$P$19+$Q$19*(WLEF!I246))</f>
        <v>184.98889627465391</v>
      </c>
      <c r="J266" s="37">
        <f>IF('2017 Hourly Load - RC2016'!J247="",0,$P$19+$Q$19*(WLEF!J246))</f>
        <v>215.45680811098941</v>
      </c>
      <c r="K266" s="37">
        <f>IF('2017 Hourly Load - RC2016'!K247="",0,$P$19+$Q$19*(WLEF!K246))</f>
        <v>259.93019746195768</v>
      </c>
      <c r="L266" s="37">
        <f>IF('2017 Hourly Load - RC2016'!L247="",0,$P$19+$Q$19*(WLEF!L246))</f>
        <v>300.32000557503335</v>
      </c>
      <c r="M266" s="37">
        <f>IF('2017 Hourly Load - RC2016'!M247="",0,$P$19+$Q$19*(WLEF!M246))</f>
        <v>345.41997132008419</v>
      </c>
      <c r="N266" s="37">
        <f>IF('2017 Hourly Load - RC2016'!N247="",0,$P$19+$Q$19*(WLEF!N246))</f>
        <v>383.34542445106371</v>
      </c>
      <c r="O266" s="37">
        <f>IF('2017 Hourly Load - RC2016'!O247="",0,$P$19+$Q$19*(WLEF!O246))</f>
        <v>411.67377099506513</v>
      </c>
      <c r="P266" s="37">
        <f>IF('2017 Hourly Load - RC2016'!P247="",0,$P$19+$Q$19*(WLEF!P246))</f>
        <v>429.26264556254466</v>
      </c>
      <c r="Q266" s="37">
        <f>IF('2017 Hourly Load - RC2016'!Q247="",0,$P$19+$Q$19*(WLEF!Q246))</f>
        <v>438.59856279446103</v>
      </c>
      <c r="R266" s="37">
        <f>IF('2017 Hourly Load - RC2016'!R247="",0,$P$19+$Q$19*(WLEF!R246))</f>
        <v>439.56474919888035</v>
      </c>
      <c r="S266" s="37">
        <f>IF('2017 Hourly Load - RC2016'!S247="",0,$P$19+$Q$19*(WLEF!S246))</f>
        <v>434.2988931035548</v>
      </c>
      <c r="T266" s="37">
        <f>IF('2017 Hourly Load - RC2016'!T247="",0,$P$19+$Q$19*(WLEF!T246))</f>
        <v>413.50206742531839</v>
      </c>
      <c r="U266" s="37">
        <f>IF('2017 Hourly Load - RC2016'!U247="",0,$P$19+$Q$19*(WLEF!U246))</f>
        <v>386.01399739267578</v>
      </c>
      <c r="V266" s="37">
        <f>IF('2017 Hourly Load - RC2016'!V247="",0,$P$19+$Q$19*(WLEF!V246))</f>
        <v>374.38943782816028</v>
      </c>
      <c r="W266" s="37">
        <f>IF('2017 Hourly Load - RC2016'!W247="",0,$P$19+$Q$19*(WLEF!W246))</f>
        <v>340.43721218500281</v>
      </c>
      <c r="X266" s="37">
        <f>IF('2017 Hourly Load - RC2016'!X247="",0,$P$19+$Q$19*(WLEF!X246))</f>
        <v>299.76638237786352</v>
      </c>
      <c r="Y266" s="37">
        <f>IF('2017 Hourly Load - RC2016'!Y247="",0,$P$19+$Q$19*(WLEF!Y246))</f>
        <v>262.92046571673757</v>
      </c>
      <c r="Z266" s="25">
        <f t="shared" si="3"/>
        <v>7305.6637233706233</v>
      </c>
    </row>
    <row r="267" spans="1:26" x14ac:dyDescent="0.25">
      <c r="A267" s="36">
        <f>IF('2017 Hourly Load - RC2016'!A248="","",'2017 Hourly Load - RC2016'!A248)</f>
        <v>42972</v>
      </c>
      <c r="B267" s="37">
        <f>IF('2017 Hourly Load - RC2016'!B248="",0,$P$19+$Q$19*(WLEF!B247))</f>
        <v>236.20645980013552</v>
      </c>
      <c r="C267" s="37">
        <f>IF('2017 Hourly Load - RC2016'!C248="",0,$P$19+$Q$19*(WLEF!C247))</f>
        <v>214.98478929036503</v>
      </c>
      <c r="D267" s="37">
        <f>IF('2017 Hourly Load - RC2016'!D248="",0,$P$19+$Q$19*(WLEF!D247))</f>
        <v>203.381173425459</v>
      </c>
      <c r="E267" s="37">
        <f>IF('2017 Hourly Load - RC2016'!E248="",0,$P$19+$Q$19*(WLEF!E247))</f>
        <v>196.68069751421376</v>
      </c>
      <c r="F267" s="37">
        <f>IF('2017 Hourly Load - RC2016'!F248="",0,$P$19+$Q$19*(WLEF!F247))</f>
        <v>196.29783814312879</v>
      </c>
      <c r="G267" s="37">
        <f>IF('2017 Hourly Load - RC2016'!G248="",0,$P$19+$Q$19*(WLEF!G247))</f>
        <v>206.59349951983711</v>
      </c>
      <c r="H267" s="37">
        <f>IF('2017 Hourly Load - RC2016'!H248="",0,$P$19+$Q$19*(WLEF!H247))</f>
        <v>226.85166033358007</v>
      </c>
      <c r="I267" s="37">
        <f>IF('2017 Hourly Load - RC2016'!I248="",0,$P$19+$Q$19*(WLEF!I247))</f>
        <v>235.19241079887678</v>
      </c>
      <c r="J267" s="37">
        <f>IF('2017 Hourly Load - RC2016'!J248="",0,$P$19+$Q$19*(WLEF!J247))</f>
        <v>251.30847978105857</v>
      </c>
      <c r="K267" s="37">
        <f>IF('2017 Hourly Load - RC2016'!K248="",0,$P$19+$Q$19*(WLEF!K247))</f>
        <v>285.86222971633782</v>
      </c>
      <c r="L267" s="37">
        <f>IF('2017 Hourly Load - RC2016'!L248="",0,$P$19+$Q$19*(WLEF!L247))</f>
        <v>322.14273476767761</v>
      </c>
      <c r="M267" s="37">
        <f>IF('2017 Hourly Load - RC2016'!M248="",0,$P$19+$Q$19*(WLEF!M247))</f>
        <v>355.44371834867633</v>
      </c>
      <c r="N267" s="37">
        <f>IF('2017 Hourly Load - RC2016'!N248="",0,$P$19+$Q$19*(WLEF!N247))</f>
        <v>377.164516161346</v>
      </c>
      <c r="O267" s="37">
        <f>IF('2017 Hourly Load - RC2016'!O248="",0,$P$19+$Q$19*(WLEF!O247))</f>
        <v>385.86543462908401</v>
      </c>
      <c r="P267" s="37">
        <f>IF('2017 Hourly Load - RC2016'!P248="",0,$P$19+$Q$19*(WLEF!P247))</f>
        <v>387.79958343575652</v>
      </c>
      <c r="Q267" s="37">
        <f>IF('2017 Hourly Load - RC2016'!Q248="",0,$P$19+$Q$19*(WLEF!Q247))</f>
        <v>387.2633584799438</v>
      </c>
      <c r="R267" s="37">
        <f>IF('2017 Hourly Load - RC2016'!R248="",0,$P$19+$Q$19*(WLEF!R247))</f>
        <v>389.02274183596427</v>
      </c>
      <c r="S267" s="37">
        <f>IF('2017 Hourly Load - RC2016'!S248="",0,$P$19+$Q$19*(WLEF!S247))</f>
        <v>382.16316920587678</v>
      </c>
      <c r="T267" s="37">
        <f>IF('2017 Hourly Load - RC2016'!T248="",0,$P$19+$Q$19*(WLEF!T247))</f>
        <v>362.16366922021814</v>
      </c>
      <c r="U267" s="37">
        <f>IF('2017 Hourly Load - RC2016'!U248="",0,$P$19+$Q$19*(WLEF!U247))</f>
        <v>344.2043142407889</v>
      </c>
      <c r="V267" s="37">
        <f>IF('2017 Hourly Load - RC2016'!V248="",0,$P$19+$Q$19*(WLEF!V247))</f>
        <v>339.72536610350789</v>
      </c>
      <c r="W267" s="37">
        <f>IF('2017 Hourly Load - RC2016'!W248="",0,$P$19+$Q$19*(WLEF!W247))</f>
        <v>310.09649230151393</v>
      </c>
      <c r="X267" s="37">
        <f>IF('2017 Hourly Load - RC2016'!X248="",0,$P$19+$Q$19*(WLEF!X247))</f>
        <v>276.00810755080249</v>
      </c>
      <c r="Y267" s="37">
        <f>IF('2017 Hourly Load - RC2016'!Y248="",0,$P$19+$Q$19*(WLEF!Y247))</f>
        <v>240.55350977190494</v>
      </c>
      <c r="Z267" s="25">
        <f t="shared" si="3"/>
        <v>7112.9759543760538</v>
      </c>
    </row>
    <row r="268" spans="1:26" x14ac:dyDescent="0.25">
      <c r="A268" s="36">
        <f>IF('2017 Hourly Load - RC2016'!A249="","",'2017 Hourly Load - RC2016'!A249)</f>
        <v>42973</v>
      </c>
      <c r="B268" s="37">
        <f>IF('2017 Hourly Load - RC2016'!B249="",0,$P$19+$Q$19*(WLEF!B248))</f>
        <v>217.13527133993671</v>
      </c>
      <c r="C268" s="37">
        <f>IF('2017 Hourly Load - RC2016'!C249="",0,$P$19+$Q$19*(WLEF!C248))</f>
        <v>201.43668460685768</v>
      </c>
      <c r="D268" s="37">
        <f>IF('2017 Hourly Load - RC2016'!D249="",0,$P$19+$Q$19*(WLEF!D248))</f>
        <v>190.96950179026464</v>
      </c>
      <c r="E268" s="37">
        <f>IF('2017 Hourly Load - RC2016'!E249="",0,$P$19+$Q$19*(WLEF!E248))</f>
        <v>184.9716062638397</v>
      </c>
      <c r="F268" s="37">
        <f>IF('2017 Hourly Load - RC2016'!F249="",0,$P$19+$Q$19*(WLEF!F248))</f>
        <v>183.90246283161696</v>
      </c>
      <c r="G268" s="37">
        <f>IF('2017 Hourly Load - RC2016'!G249="",0,$P$19+$Q$19*(WLEF!G248))</f>
        <v>193.0245128789762</v>
      </c>
      <c r="H268" s="37">
        <f>IF('2017 Hourly Load - RC2016'!H249="",0,$P$19+$Q$19*(WLEF!H248))</f>
        <v>212.59829855686058</v>
      </c>
      <c r="I268" s="37">
        <f>IF('2017 Hourly Load - RC2016'!I249="",0,$P$19+$Q$19*(WLEF!I248))</f>
        <v>220.10284459417556</v>
      </c>
      <c r="J268" s="37">
        <f>IF('2017 Hourly Load - RC2016'!J249="",0,$P$19+$Q$19*(WLEF!J248))</f>
        <v>237.1813976245561</v>
      </c>
      <c r="K268" s="37">
        <f>IF('2017 Hourly Load - RC2016'!K249="",0,$P$19+$Q$19*(WLEF!K248))</f>
        <v>271.2663916358448</v>
      </c>
      <c r="L268" s="37">
        <f>IF('2017 Hourly Load - RC2016'!L249="",0,$P$19+$Q$19*(WLEF!L248))</f>
        <v>303.68188376185793</v>
      </c>
      <c r="M268" s="37">
        <f>IF('2017 Hourly Load - RC2016'!M249="",0,$P$19+$Q$19*(WLEF!M248))</f>
        <v>335.17653590176468</v>
      </c>
      <c r="N268" s="37">
        <f>IF('2017 Hourly Load - RC2016'!N249="",0,$P$19+$Q$19*(WLEF!N248))</f>
        <v>358.3541778369908</v>
      </c>
      <c r="O268" s="37">
        <f>IF('2017 Hourly Load - RC2016'!O249="",0,$P$19+$Q$19*(WLEF!O248))</f>
        <v>379.65859459185265</v>
      </c>
      <c r="P268" s="37">
        <f>IF('2017 Hourly Load - RC2016'!P249="",0,$P$19+$Q$19*(WLEF!P248))</f>
        <v>394.36135500574227</v>
      </c>
      <c r="Q268" s="37">
        <f>IF('2017 Hourly Load - RC2016'!Q249="",0,$P$19+$Q$19*(WLEF!Q248))</f>
        <v>406.37268258933631</v>
      </c>
      <c r="R268" s="37">
        <f>IF('2017 Hourly Load - RC2016'!R249="",0,$P$19+$Q$19*(WLEF!R248))</f>
        <v>412.60278129758677</v>
      </c>
      <c r="S268" s="37">
        <f>IF('2017 Hourly Load - RC2016'!S249="",0,$P$19+$Q$19*(WLEF!S248))</f>
        <v>407.26345845505472</v>
      </c>
      <c r="T268" s="37">
        <f>IF('2017 Hourly Load - RC2016'!T249="",0,$P$19+$Q$19*(WLEF!T248))</f>
        <v>389.29156689214261</v>
      </c>
      <c r="U268" s="37">
        <f>IF('2017 Hourly Load - RC2016'!U249="",0,$P$19+$Q$19*(WLEF!U248))</f>
        <v>362.90584600337075</v>
      </c>
      <c r="V268" s="37">
        <f>IF('2017 Hourly Load - RC2016'!V249="",0,$P$19+$Q$19*(WLEF!V248))</f>
        <v>353.55878029916198</v>
      </c>
      <c r="W268" s="37">
        <f>IF('2017 Hourly Load - RC2016'!W249="",0,$P$19+$Q$19*(WLEF!W248))</f>
        <v>323.01504606695926</v>
      </c>
      <c r="X268" s="37">
        <f>IF('2017 Hourly Load - RC2016'!X249="",0,$P$19+$Q$19*(WLEF!X248))</f>
        <v>279.92045136318774</v>
      </c>
      <c r="Y268" s="37">
        <f>IF('2017 Hourly Load - RC2016'!Y249="",0,$P$19+$Q$19*(WLEF!Y248))</f>
        <v>245.04804383373499</v>
      </c>
      <c r="Z268" s="25">
        <f t="shared" si="3"/>
        <v>7063.800176021673</v>
      </c>
    </row>
    <row r="269" spans="1:26" x14ac:dyDescent="0.25">
      <c r="A269" s="36">
        <f>IF('2017 Hourly Load - RC2016'!A250="","",'2017 Hourly Load - RC2016'!A250)</f>
        <v>42974</v>
      </c>
      <c r="B269" s="37">
        <f>IF('2017 Hourly Load - RC2016'!B250="",0,$P$19+$Q$19*(WLEF!B249))</f>
        <v>214.47437986134867</v>
      </c>
      <c r="C269" s="37">
        <f>IF('2017 Hourly Load - RC2016'!C250="",0,$P$19+$Q$19*(WLEF!C249))</f>
        <v>195.78835557433172</v>
      </c>
      <c r="D269" s="37">
        <f>IF('2017 Hourly Load - RC2016'!D250="",0,$P$19+$Q$19*(WLEF!D249))</f>
        <v>183.06144541318639</v>
      </c>
      <c r="E269" s="37">
        <f>IF('2017 Hourly Load - RC2016'!E250="",0,$P$19+$Q$19*(WLEF!E249))</f>
        <v>175.73170695653351</v>
      </c>
      <c r="F269" s="37">
        <f>IF('2017 Hourly Load - RC2016'!F250="",0,$P$19+$Q$19*(WLEF!F249))</f>
        <v>173.07864076410704</v>
      </c>
      <c r="G269" s="37">
        <f>IF('2017 Hourly Load - RC2016'!G250="",0,$P$19+$Q$19*(WLEF!G249))</f>
        <v>180.57623680253658</v>
      </c>
      <c r="H269" s="37">
        <f>IF('2017 Hourly Load - RC2016'!H250="",0,$P$19+$Q$19*(WLEF!H249))</f>
        <v>198.65980848445344</v>
      </c>
      <c r="I269" s="37">
        <f>IF('2017 Hourly Load - RC2016'!I250="",0,$P$19+$Q$19*(WLEF!I249))</f>
        <v>205.15221154027094</v>
      </c>
      <c r="J269" s="37">
        <f>IF('2017 Hourly Load - RC2016'!J250="",0,$P$19+$Q$19*(WLEF!J249))</f>
        <v>223.97438912380613</v>
      </c>
      <c r="K269" s="37">
        <f>IF('2017 Hourly Load - RC2016'!K250="",0,$P$19+$Q$19*(WLEF!K249))</f>
        <v>259.93019746195768</v>
      </c>
      <c r="L269" s="37">
        <f>IF('2017 Hourly Load - RC2016'!L250="",0,$P$19+$Q$19*(WLEF!L249))</f>
        <v>294.11987437869942</v>
      </c>
      <c r="M269" s="37">
        <f>IF('2017 Hourly Load - RC2016'!M250="",0,$P$19+$Q$19*(WLEF!M249))</f>
        <v>329.32630823940951</v>
      </c>
      <c r="N269" s="37">
        <f>IF('2017 Hourly Load - RC2016'!N250="",0,$P$19+$Q$19*(WLEF!N249))</f>
        <v>359.17640817649436</v>
      </c>
      <c r="O269" s="37">
        <f>IF('2017 Hourly Load - RC2016'!O250="",0,$P$19+$Q$19*(WLEF!O249))</f>
        <v>384.47071992277648</v>
      </c>
      <c r="P269" s="37">
        <f>IF('2017 Hourly Load - RC2016'!P250="",0,$P$19+$Q$19*(WLEF!P249))</f>
        <v>404.56418581100809</v>
      </c>
      <c r="Q269" s="37">
        <f>IF('2017 Hourly Load - RC2016'!Q250="",0,$P$19+$Q$19*(WLEF!Q249))</f>
        <v>419.2363511211085</v>
      </c>
      <c r="R269" s="37">
        <f>IF('2017 Hourly Load - RC2016'!R250="",0,$P$19+$Q$19*(WLEF!R249))</f>
        <v>427.99339911057245</v>
      </c>
      <c r="S269" s="37">
        <f>IF('2017 Hourly Load - RC2016'!S250="",0,$P$19+$Q$19*(WLEF!S249))</f>
        <v>422.53067456333173</v>
      </c>
      <c r="T269" s="37">
        <f>IF('2017 Hourly Load - RC2016'!T250="",0,$P$19+$Q$19*(WLEF!T249))</f>
        <v>404.47236345428701</v>
      </c>
      <c r="U269" s="37">
        <f>IF('2017 Hourly Load - RC2016'!U250="",0,$P$19+$Q$19*(WLEF!U249))</f>
        <v>375.58549500988795</v>
      </c>
      <c r="V269" s="37">
        <f>IF('2017 Hourly Load - RC2016'!V250="",0,$P$19+$Q$19*(WLEF!V249))</f>
        <v>366.43022544967039</v>
      </c>
      <c r="W269" s="37">
        <f>IF('2017 Hourly Load - RC2016'!W250="",0,$P$19+$Q$19*(WLEF!W249))</f>
        <v>334.90543655142756</v>
      </c>
      <c r="X269" s="37">
        <f>IF('2017 Hourly Load - RC2016'!X250="",0,$P$19+$Q$19*(WLEF!X249))</f>
        <v>292.46016917349982</v>
      </c>
      <c r="Y269" s="37">
        <f>IF('2017 Hourly Load - RC2016'!Y250="",0,$P$19+$Q$19*(WLEF!Y249))</f>
        <v>257.23545669950033</v>
      </c>
      <c r="Z269" s="25">
        <f t="shared" si="3"/>
        <v>7082.9344396442057</v>
      </c>
    </row>
    <row r="270" spans="1:26" x14ac:dyDescent="0.25">
      <c r="A270" s="36">
        <f>IF('2017 Hourly Load - RC2016'!A251="","",'2017 Hourly Load - RC2016'!A251)</f>
        <v>42975</v>
      </c>
      <c r="B270" s="37">
        <f>IF('2017 Hourly Load - RC2016'!B251="",0,$P$19+$Q$19*(WLEF!B250))</f>
        <v>227.46757202410532</v>
      </c>
      <c r="C270" s="37">
        <f>IF('2017 Hourly Load - RC2016'!C251="",0,$P$19+$Q$19*(WLEF!C250))</f>
        <v>208.44522749942638</v>
      </c>
      <c r="D270" s="37">
        <f>IF('2017 Hourly Load - RC2016'!D251="",0,$P$19+$Q$19*(WLEF!D250))</f>
        <v>195.1349801356339</v>
      </c>
      <c r="E270" s="37">
        <f>IF('2017 Hourly Load - RC2016'!E251="",0,$P$19+$Q$19*(WLEF!E250))</f>
        <v>186.63807188287987</v>
      </c>
      <c r="F270" s="37">
        <f>IF('2017 Hourly Load - RC2016'!F251="",0,$P$19+$Q$19*(WLEF!F250))</f>
        <v>183.21565650363152</v>
      </c>
      <c r="G270" s="37">
        <f>IF('2017 Hourly Load - RC2016'!G251="",0,$P$19+$Q$19*(WLEF!G250))</f>
        <v>191.12963577900734</v>
      </c>
      <c r="H270" s="37">
        <f>IF('2017 Hourly Load - RC2016'!H251="",0,$P$19+$Q$19*(WLEF!H250))</f>
        <v>210.90966456240392</v>
      </c>
      <c r="I270" s="37">
        <f>IF('2017 Hourly Load - RC2016'!I251="",0,$P$19+$Q$19*(WLEF!I250))</f>
        <v>218.5453271809078</v>
      </c>
      <c r="J270" s="37">
        <f>IF('2017 Hourly Load - RC2016'!J251="",0,$P$19+$Q$19*(WLEF!J250))</f>
        <v>237.62749995163603</v>
      </c>
      <c r="K270" s="37">
        <f>IF('2017 Hourly Load - RC2016'!K251="",0,$P$19+$Q$19*(WLEF!K250))</f>
        <v>267.27860096578451</v>
      </c>
      <c r="L270" s="37">
        <f>IF('2017 Hourly Load - RC2016'!L251="",0,$P$19+$Q$19*(WLEF!L250))</f>
        <v>292.18830349280904</v>
      </c>
      <c r="M270" s="37">
        <f>IF('2017 Hourly Load - RC2016'!M251="",0,$P$19+$Q$19*(WLEF!M250))</f>
        <v>314.51902109165553</v>
      </c>
      <c r="N270" s="37">
        <f>IF('2017 Hourly Load - RC2016'!N251="",0,$P$19+$Q$19*(WLEF!N250))</f>
        <v>341.28723525625333</v>
      </c>
      <c r="O270" s="37">
        <f>IF('2017 Hourly Load - RC2016'!O251="",0,$P$19+$Q$19*(WLEF!O250))</f>
        <v>369.68744106966733</v>
      </c>
      <c r="P270" s="37">
        <f>IF('2017 Hourly Load - RC2016'!P251="",0,$P$19+$Q$19*(WLEF!P250))</f>
        <v>396.44319709976639</v>
      </c>
      <c r="Q270" s="37">
        <f>IF('2017 Hourly Load - RC2016'!Q251="",0,$P$19+$Q$19*(WLEF!Q250))</f>
        <v>413.65724024219787</v>
      </c>
      <c r="R270" s="37">
        <f>IF('2017 Hourly Load - RC2016'!R251="",0,$P$19+$Q$19*(WLEF!R250))</f>
        <v>421.30519901257605</v>
      </c>
      <c r="S270" s="37">
        <f>IF('2017 Hourly Load - RC2016'!S251="",0,$P$19+$Q$19*(WLEF!S250))</f>
        <v>408.27858612984454</v>
      </c>
      <c r="T270" s="37">
        <f>IF('2017 Hourly Load - RC2016'!T251="",0,$P$19+$Q$19*(WLEF!T250))</f>
        <v>382.31082399511575</v>
      </c>
      <c r="U270" s="37">
        <f>IF('2017 Hourly Load - RC2016'!U251="",0,$P$19+$Q$19*(WLEF!U250))</f>
        <v>361.82145731857617</v>
      </c>
      <c r="V270" s="37">
        <f>IF('2017 Hourly Load - RC2016'!V251="",0,$P$19+$Q$19*(WLEF!V250))</f>
        <v>349.61327363151804</v>
      </c>
      <c r="W270" s="37">
        <f>IF('2017 Hourly Load - RC2016'!W251="",0,$P$19+$Q$19*(WLEF!W250))</f>
        <v>317.1772474839234</v>
      </c>
      <c r="X270" s="37">
        <f>IF('2017 Hourly Load - RC2016'!X251="",0,$P$19+$Q$19*(WLEF!X250))</f>
        <v>280.40023953875345</v>
      </c>
      <c r="Y270" s="37">
        <f>IF('2017 Hourly Load - RC2016'!Y251="",0,$P$19+$Q$19*(WLEF!Y250))</f>
        <v>247.40653409096058</v>
      </c>
      <c r="Z270" s="25">
        <f t="shared" si="3"/>
        <v>7022.4880359390354</v>
      </c>
    </row>
    <row r="271" spans="1:26" x14ac:dyDescent="0.25">
      <c r="A271" s="36">
        <f>IF('2017 Hourly Load - RC2016'!A252="","",'2017 Hourly Load - RC2016'!A252)</f>
        <v>42976</v>
      </c>
      <c r="B271" s="37">
        <f>IF('2017 Hourly Load - RC2016'!B252="",0,$P$19+$Q$19*(WLEF!B251))</f>
        <v>218.04799330895008</v>
      </c>
      <c r="C271" s="37">
        <f>IF('2017 Hourly Load - RC2016'!C252="",0,$P$19+$Q$19*(WLEF!C251))</f>
        <v>200.71155231825426</v>
      </c>
      <c r="D271" s="37">
        <f>IF('2017 Hourly Load - RC2016'!D252="",0,$P$19+$Q$19*(WLEF!D251))</f>
        <v>189.55126037890892</v>
      </c>
      <c r="E271" s="37">
        <f>IF('2017 Hourly Load - RC2016'!E252="",0,$P$19+$Q$19*(WLEF!E251))</f>
        <v>182.15570031909931</v>
      </c>
      <c r="F271" s="37">
        <f>IF('2017 Hourly Load - RC2016'!F252="",0,$P$19+$Q$19*(WLEF!F251))</f>
        <v>180.22132270288984</v>
      </c>
      <c r="G271" s="37">
        <f>IF('2017 Hourly Load - RC2016'!G252="",0,$P$19+$Q$19*(WLEF!G251))</f>
        <v>188.21254299326159</v>
      </c>
      <c r="H271" s="37">
        <f>IF('2017 Hourly Load - RC2016'!H252="",0,$P$19+$Q$19*(WLEF!H251))</f>
        <v>207.85195197270411</v>
      </c>
      <c r="I271" s="37">
        <f>IF('2017 Hourly Load - RC2016'!I252="",0,$P$19+$Q$19*(WLEF!I251))</f>
        <v>217.96850414945681</v>
      </c>
      <c r="J271" s="37">
        <f>IF('2017 Hourly Load - RC2016'!J252="",0,$P$19+$Q$19*(WLEF!J251))</f>
        <v>239.82480296986978</v>
      </c>
      <c r="K271" s="37">
        <f>IF('2017 Hourly Load - RC2016'!K252="",0,$P$19+$Q$19*(WLEF!K251))</f>
        <v>279.01045476999144</v>
      </c>
      <c r="L271" s="37">
        <f>IF('2017 Hourly Load - RC2016'!L252="",0,$P$19+$Q$19*(WLEF!L251))</f>
        <v>318.669310115673</v>
      </c>
      <c r="M271" s="37">
        <f>IF('2017 Hourly Load - RC2016'!M252="",0,$P$19+$Q$19*(WLEF!M251))</f>
        <v>350.42240153792227</v>
      </c>
      <c r="N271" s="37">
        <f>IF('2017 Hourly Load - RC2016'!N252="",0,$P$19+$Q$19*(WLEF!N251))</f>
        <v>374.50601882953123</v>
      </c>
      <c r="O271" s="37">
        <f>IF('2017 Hourly Load - RC2016'!O252="",0,$P$19+$Q$19*(WLEF!O251))</f>
        <v>398.13789273100178</v>
      </c>
      <c r="P271" s="37">
        <f>IF('2017 Hourly Load - RC2016'!P252="",0,$P$19+$Q$19*(WLEF!P251))</f>
        <v>415.27319052652967</v>
      </c>
      <c r="Q271" s="37">
        <f>IF('2017 Hourly Load - RC2016'!Q252="",0,$P$19+$Q$19*(WLEF!Q251))</f>
        <v>425.11452260214298</v>
      </c>
      <c r="R271" s="37">
        <f>IF('2017 Hourly Load - RC2016'!R252="",0,$P$19+$Q$19*(WLEF!R251))</f>
        <v>421.80769090523671</v>
      </c>
      <c r="S271" s="37">
        <f>IF('2017 Hourly Load - RC2016'!S252="",0,$P$19+$Q$19*(WLEF!S251))</f>
        <v>400.38429972860996</v>
      </c>
      <c r="T271" s="37">
        <f>IF('2017 Hourly Load - RC2016'!T252="",0,$P$19+$Q$19*(WLEF!T251))</f>
        <v>373.89422788980841</v>
      </c>
      <c r="U271" s="37">
        <f>IF('2017 Hourly Load - RC2016'!U252="",0,$P$19+$Q$19*(WLEF!U251))</f>
        <v>348.52706246060274</v>
      </c>
      <c r="V271" s="37">
        <f>IF('2017 Hourly Load - RC2016'!V252="",0,$P$19+$Q$19*(WLEF!V251))</f>
        <v>339.12380186051456</v>
      </c>
      <c r="W271" s="37">
        <f>IF('2017 Hourly Load - RC2016'!W252="",0,$P$19+$Q$19*(WLEF!W251))</f>
        <v>311.35942433664746</v>
      </c>
      <c r="X271" s="37">
        <f>IF('2017 Hourly Load - RC2016'!X252="",0,$P$19+$Q$19*(WLEF!X251))</f>
        <v>280.78448847378786</v>
      </c>
      <c r="Y271" s="37">
        <f>IF('2017 Hourly Load - RC2016'!Y252="",0,$P$19+$Q$19*(WLEF!Y251))</f>
        <v>253.97975485434421</v>
      </c>
      <c r="Z271" s="25">
        <f t="shared" si="3"/>
        <v>7115.5401727357394</v>
      </c>
    </row>
    <row r="272" spans="1:26" x14ac:dyDescent="0.25">
      <c r="A272" s="36">
        <f>IF('2017 Hourly Load - RC2016'!A253="","",'2017 Hourly Load - RC2016'!A253)</f>
        <v>42977</v>
      </c>
      <c r="B272" s="37">
        <f>IF('2017 Hourly Load - RC2016'!B253="",0,$P$19+$Q$19*(WLEF!B252))</f>
        <v>229.09572766287613</v>
      </c>
      <c r="C272" s="37">
        <f>IF('2017 Hourly Load - RC2016'!C253="",0,$P$19+$Q$19*(WLEF!C252))</f>
        <v>211.00641467753212</v>
      </c>
      <c r="D272" s="37">
        <f>IF('2017 Hourly Load - RC2016'!D253="",0,$P$19+$Q$19*(WLEF!D252))</f>
        <v>198.51262656825736</v>
      </c>
      <c r="E272" s="37">
        <f>IF('2017 Hourly Load - RC2016'!E253="",0,$P$19+$Q$19*(WLEF!E252))</f>
        <v>189.79878145125463</v>
      </c>
      <c r="F272" s="37">
        <f>IF('2017 Hourly Load - RC2016'!F253="",0,$P$19+$Q$19*(WLEF!F252))</f>
        <v>186.09847870540824</v>
      </c>
      <c r="G272" s="37">
        <f>IF('2017 Hourly Load - RC2016'!G253="",0,$P$19+$Q$19*(WLEF!G252))</f>
        <v>189.6219516301141</v>
      </c>
      <c r="H272" s="37">
        <f>IF('2017 Hourly Load - RC2016'!H253="",0,$P$19+$Q$19*(WLEF!H252))</f>
        <v>190.89836890033428</v>
      </c>
      <c r="I272" s="37">
        <f>IF('2017 Hourly Load - RC2016'!I253="",0,$P$19+$Q$19*(WLEF!I252))</f>
        <v>195.40699109222112</v>
      </c>
      <c r="J272" s="37">
        <f>IF('2017 Hourly Load - RC2016'!J253="",0,$P$19+$Q$19*(WLEF!J252))</f>
        <v>220.04277664289714</v>
      </c>
      <c r="K272" s="37">
        <f>IF('2017 Hourly Load - RC2016'!K253="",0,$P$19+$Q$19*(WLEF!K252))</f>
        <v>262.59970525396324</v>
      </c>
      <c r="L272" s="37">
        <f>IF('2017 Hourly Load - RC2016'!L253="",0,$P$19+$Q$19*(WLEF!L252))</f>
        <v>302.69340695026898</v>
      </c>
      <c r="M272" s="37">
        <f>IF('2017 Hourly Load - RC2016'!M253="",0,$P$19+$Q$19*(WLEF!M252))</f>
        <v>343.43217866227343</v>
      </c>
      <c r="N272" s="37">
        <f>IF('2017 Hourly Load - RC2016'!N253="",0,$P$19+$Q$19*(WLEF!N252))</f>
        <v>372.23688196516696</v>
      </c>
      <c r="O272" s="37">
        <f>IF('2017 Hourly Load - RC2016'!O253="",0,$P$19+$Q$19*(WLEF!O252))</f>
        <v>395.32598695806973</v>
      </c>
      <c r="P272" s="37">
        <f>IF('2017 Hourly Load - RC2016'!P253="",0,$P$19+$Q$19*(WLEF!P252))</f>
        <v>412.91274195022015</v>
      </c>
      <c r="Q272" s="37">
        <f>IF('2017 Hourly Load - RC2016'!Q253="",0,$P$19+$Q$19*(WLEF!Q252))</f>
        <v>420.61487991341488</v>
      </c>
      <c r="R272" s="37">
        <f>IF('2017 Hourly Load - RC2016'!R253="",0,$P$19+$Q$19*(WLEF!R252))</f>
        <v>419.54940615033598</v>
      </c>
      <c r="S272" s="37">
        <f>IF('2017 Hourly Load - RC2016'!S253="",0,$P$19+$Q$19*(WLEF!S252))</f>
        <v>401.20591555107154</v>
      </c>
      <c r="T272" s="37">
        <f>IF('2017 Hourly Load - RC2016'!T253="",0,$P$19+$Q$19*(WLEF!T252))</f>
        <v>370.00550593818338</v>
      </c>
      <c r="U272" s="37">
        <f>IF('2017 Hourly Load - RC2016'!U253="",0,$P$19+$Q$19*(WLEF!U252))</f>
        <v>344.36992004617082</v>
      </c>
      <c r="V272" s="37">
        <f>IF('2017 Hourly Load - RC2016'!V253="",0,$P$19+$Q$19*(WLEF!V252))</f>
        <v>335.1223044096256</v>
      </c>
      <c r="W272" s="37">
        <f>IF('2017 Hourly Load - RC2016'!W253="",0,$P$19+$Q$19*(WLEF!W252))</f>
        <v>308.83704834065372</v>
      </c>
      <c r="X272" s="37">
        <f>IF('2017 Hourly Load - RC2016'!X253="",0,$P$19+$Q$19*(WLEF!X252))</f>
        <v>280.95271432996202</v>
      </c>
      <c r="Y272" s="37">
        <f>IF('2017 Hourly Load - RC2016'!Y253="",0,$P$19+$Q$19*(WLEF!Y252))</f>
        <v>255.65992507507457</v>
      </c>
      <c r="Z272" s="25">
        <f t="shared" si="3"/>
        <v>7036.0006388253496</v>
      </c>
    </row>
    <row r="273" spans="1:26" x14ac:dyDescent="0.25">
      <c r="A273" s="36">
        <f>IF('2017 Hourly Load - RC2016'!A254="","",'2017 Hourly Load - RC2016'!A254)</f>
        <v>42978</v>
      </c>
      <c r="B273" s="37">
        <f>IF('2017 Hourly Load - RC2016'!B254="",0,$P$19+$Q$19*(WLEF!B253))</f>
        <v>229.92356783112058</v>
      </c>
      <c r="C273" s="37">
        <f>IF('2017 Hourly Load - RC2016'!C254="",0,$P$19+$Q$19*(WLEF!C253))</f>
        <v>210.36853509232748</v>
      </c>
      <c r="D273" s="37">
        <f>IF('2017 Hourly Load - RC2016'!D254="",0,$P$19+$Q$19*(WLEF!D253))</f>
        <v>196.46184228175255</v>
      </c>
      <c r="E273" s="37">
        <f>IF('2017 Hourly Load - RC2016'!E254="",0,$P$19+$Q$19*(WLEF!E253))</f>
        <v>188.38821060723066</v>
      </c>
      <c r="F273" s="37">
        <f>IF('2017 Hourly Load - RC2016'!F254="",0,$P$19+$Q$19*(WLEF!F253))</f>
        <v>182.8389038048532</v>
      </c>
      <c r="G273" s="37">
        <f>IF('2017 Hourly Load - RC2016'!G254="",0,$P$19+$Q$19*(WLEF!G253))</f>
        <v>180.4578609174651</v>
      </c>
      <c r="H273" s="37">
        <f>IF('2017 Hourly Load - RC2016'!H254="",0,$P$19+$Q$19*(WLEF!H253))</f>
        <v>181.90009827501441</v>
      </c>
      <c r="I273" s="37">
        <f>IF('2017 Hourly Load - RC2016'!I254="",0,$P$19+$Q$19*(WLEF!I253))</f>
        <v>185.90734574588424</v>
      </c>
      <c r="J273" s="37">
        <f>IF('2017 Hourly Load - RC2016'!J254="",0,$P$19+$Q$19*(WLEF!J253))</f>
        <v>213.88666622232148</v>
      </c>
      <c r="K273" s="37">
        <f>IF('2017 Hourly Load - RC2016'!K254="",0,$P$19+$Q$19*(WLEF!K253))</f>
        <v>259.22622460767002</v>
      </c>
      <c r="L273" s="37">
        <f>IF('2017 Hourly Load - RC2016'!L254="",0,$P$19+$Q$19*(WLEF!L253))</f>
        <v>296.88388704685377</v>
      </c>
      <c r="M273" s="37">
        <f>IF('2017 Hourly Load - RC2016'!M254="",0,$P$19+$Q$19*(WLEF!M253))</f>
        <v>332.82283756998305</v>
      </c>
      <c r="N273" s="37">
        <f>IF('2017 Hourly Load - RC2016'!N254="",0,$P$19+$Q$19*(WLEF!N253))</f>
        <v>364.19270352588813</v>
      </c>
      <c r="O273" s="37">
        <f>IF('2017 Hourly Load - RC2016'!O254="",0,$P$19+$Q$19*(WLEF!O253))</f>
        <v>386.4301663476748</v>
      </c>
      <c r="P273" s="37">
        <f>IF('2017 Hourly Load - RC2016'!P254="",0,$P$19+$Q$19*(WLEF!P253))</f>
        <v>396.56409570077949</v>
      </c>
      <c r="Q273" s="37">
        <f>IF('2017 Hourly Load - RC2016'!Q254="",0,$P$19+$Q$19*(WLEF!Q253))</f>
        <v>399.86752939446819</v>
      </c>
      <c r="R273" s="37">
        <f>IF('2017 Hourly Load - RC2016'!R254="",0,$P$19+$Q$19*(WLEF!R253))</f>
        <v>392.97730282385356</v>
      </c>
      <c r="S273" s="37">
        <f>IF('2017 Hourly Load - RC2016'!S254="",0,$P$19+$Q$19*(WLEF!S253))</f>
        <v>379.6879991596706</v>
      </c>
      <c r="T273" s="37">
        <f>IF('2017 Hourly Load - RC2016'!T254="",0,$P$19+$Q$19*(WLEF!T253))</f>
        <v>352.46458040670166</v>
      </c>
      <c r="U273" s="37">
        <f>IF('2017 Hourly Load - RC2016'!U254="",0,$P$19+$Q$19*(WLEF!U253))</f>
        <v>327.85439828001336</v>
      </c>
      <c r="V273" s="37">
        <f>IF('2017 Hourly Load - RC2016'!V254="",0,$P$19+$Q$19*(WLEF!V253))</f>
        <v>320.74506079135966</v>
      </c>
      <c r="W273" s="37">
        <f>IF('2017 Hourly Load - RC2016'!W254="",0,$P$19+$Q$19*(WLEF!W253))</f>
        <v>296.63414325329262</v>
      </c>
      <c r="X273" s="37">
        <f>IF('2017 Hourly Load - RC2016'!X254="",0,$P$19+$Q$19*(WLEF!X253))</f>
        <v>268.90589439210999</v>
      </c>
      <c r="Y273" s="37">
        <f>IF('2017 Hourly Load - RC2016'!Y254="",0,$P$19+$Q$19*(WLEF!Y253))</f>
        <v>241.60665905430972</v>
      </c>
      <c r="Z273" s="25">
        <f t="shared" si="3"/>
        <v>6786.9965131325989</v>
      </c>
    </row>
    <row r="274" spans="1:26" x14ac:dyDescent="0.25">
      <c r="A274" s="36">
        <f>IF('2017 Hourly Load - RC2016'!A255="","",'2017 Hourly Load - RC2016'!A255)</f>
        <v>42979</v>
      </c>
      <c r="B274" s="37">
        <f>IF('2017 Hourly Load - RC2016'!B255="",0,$P$19+$Q$19*(WLEF!B254))</f>
        <v>217.69047513885977</v>
      </c>
      <c r="C274" s="37">
        <f>IF('2017 Hourly Load - RC2016'!C255="",0,$P$19+$Q$19*(WLEF!C254))</f>
        <v>202.25743531135609</v>
      </c>
      <c r="D274" s="37">
        <f>IF('2017 Hourly Load - RC2016'!D255="",0,$P$19+$Q$19*(WLEF!D254))</f>
        <v>191.0228667116815</v>
      </c>
      <c r="E274" s="37">
        <f>IF('2017 Hourly Load - RC2016'!E255="",0,$P$19+$Q$19*(WLEF!E254))</f>
        <v>182.97582343172513</v>
      </c>
      <c r="F274" s="37">
        <f>IF('2017 Hourly Load - RC2016'!F255="",0,$P$19+$Q$19*(WLEF!F254))</f>
        <v>180.40715018667606</v>
      </c>
      <c r="G274" s="37">
        <f>IF('2017 Hourly Load - RC2016'!G255="",0,$P$19+$Q$19*(WLEF!G254))</f>
        <v>181.93415966169252</v>
      </c>
      <c r="H274" s="37">
        <f>IF('2017 Hourly Load - RC2016'!H255="",0,$P$19+$Q$19*(WLEF!H254))</f>
        <v>186.65550135855466</v>
      </c>
      <c r="I274" s="37">
        <f>IF('2017 Hourly Load - RC2016'!I255="",0,$P$19+$Q$19*(WLEF!I254))</f>
        <v>188.82801522420016</v>
      </c>
      <c r="J274" s="37">
        <f>IF('2017 Hourly Load - RC2016'!J255="",0,$P$19+$Q$19*(WLEF!J254))</f>
        <v>215.35840185064188</v>
      </c>
      <c r="K274" s="37">
        <f>IF('2017 Hourly Load - RC2016'!K255="",0,$P$19+$Q$19*(WLEF!K254))</f>
        <v>260.31683981738581</v>
      </c>
      <c r="L274" s="37">
        <f>IF('2017 Hourly Load - RC2016'!L255="",0,$P$19+$Q$19*(WLEF!L254))</f>
        <v>302.18735289262776</v>
      </c>
      <c r="M274" s="37">
        <f>IF('2017 Hourly Load - RC2016'!M255="",0,$P$19+$Q$19*(WLEF!M254))</f>
        <v>345.66897493295289</v>
      </c>
      <c r="N274" s="37">
        <f>IF('2017 Hourly Load - RC2016'!N255="",0,$P$19+$Q$19*(WLEF!N254))</f>
        <v>371.13460691200322</v>
      </c>
      <c r="O274" s="37">
        <f>IF('2017 Hourly Load - RC2016'!O255="",0,$P$19+$Q$19*(WLEF!O254))</f>
        <v>391.23657507207378</v>
      </c>
      <c r="P274" s="37">
        <f>IF('2017 Hourly Load - RC2016'!P255="",0,$P$19+$Q$19*(WLEF!P254))</f>
        <v>408.98703493450142</v>
      </c>
      <c r="Q274" s="37">
        <f>IF('2017 Hourly Load - RC2016'!Q255="",0,$P$19+$Q$19*(WLEF!Q254))</f>
        <v>415.1487471936436</v>
      </c>
      <c r="R274" s="37">
        <f>IF('2017 Hourly Load - RC2016'!R255="",0,$P$19+$Q$19*(WLEF!R254))</f>
        <v>410.19007407581176</v>
      </c>
      <c r="S274" s="37">
        <f>IF('2017 Hourly Load - RC2016'!S255="",0,$P$19+$Q$19*(WLEF!S254))</f>
        <v>397.86522367460373</v>
      </c>
      <c r="T274" s="37">
        <f>IF('2017 Hourly Load - RC2016'!T255="",0,$P$19+$Q$19*(WLEF!T254))</f>
        <v>377.31093610546526</v>
      </c>
      <c r="U274" s="37">
        <f>IF('2017 Hourly Load - RC2016'!U255="",0,$P$19+$Q$19*(WLEF!U254))</f>
        <v>352.80102194973728</v>
      </c>
      <c r="V274" s="37">
        <f>IF('2017 Hourly Load - RC2016'!V255="",0,$P$19+$Q$19*(WLEF!V254))</f>
        <v>345.41997132008419</v>
      </c>
      <c r="W274" s="37">
        <f>IF('2017 Hourly Load - RC2016'!W255="",0,$P$19+$Q$19*(WLEF!W254))</f>
        <v>315.48153274227462</v>
      </c>
      <c r="X274" s="37">
        <f>IF('2017 Hourly Load - RC2016'!X255="",0,$P$19+$Q$19*(WLEF!X254))</f>
        <v>277.95939528135693</v>
      </c>
      <c r="Y274" s="37">
        <f>IF('2017 Hourly Load - RC2016'!Y255="",0,$P$19+$Q$19*(WLEF!Y254))</f>
        <v>245.87595082889175</v>
      </c>
      <c r="Z274" s="25">
        <f t="shared" si="3"/>
        <v>6964.7140666088017</v>
      </c>
    </row>
    <row r="275" spans="1:26" x14ac:dyDescent="0.25">
      <c r="A275" s="36">
        <f>IF('2017 Hourly Load - RC2016'!A256="","",'2017 Hourly Load - RC2016'!A256)</f>
        <v>42980</v>
      </c>
      <c r="B275" s="37">
        <f>IF('2017 Hourly Load - RC2016'!B256="",0,$P$19+$Q$19*(WLEF!B255))</f>
        <v>218.22692890420944</v>
      </c>
      <c r="C275" s="37">
        <f>IF('2017 Hourly Load - RC2016'!C256="",0,$P$19+$Q$19*(WLEF!C255))</f>
        <v>200.2664153495061</v>
      </c>
      <c r="D275" s="37">
        <f>IF('2017 Hourly Load - RC2016'!D256="",0,$P$19+$Q$19*(WLEF!D255))</f>
        <v>188.31792612853548</v>
      </c>
      <c r="E275" s="37">
        <f>IF('2017 Hourly Load - RC2016'!E256="",0,$P$19+$Q$19*(WLEF!E255))</f>
        <v>181.54280455618402</v>
      </c>
      <c r="F275" s="37">
        <f>IF('2017 Hourly Load - RC2016'!F256="",0,$P$19+$Q$19*(WLEF!F255))</f>
        <v>179.29482204147908</v>
      </c>
      <c r="G275" s="37">
        <f>IF('2017 Hourly Load - RC2016'!G256="",0,$P$19+$Q$19*(WLEF!G255))</f>
        <v>187.23148905360119</v>
      </c>
      <c r="H275" s="37">
        <f>IF('2017 Hourly Load - RC2016'!H256="",0,$P$19+$Q$19*(WLEF!H255))</f>
        <v>205.60644859117178</v>
      </c>
      <c r="I275" s="37">
        <f>IF('2017 Hourly Load - RC2016'!I256="",0,$P$19+$Q$19*(WLEF!I255))</f>
        <v>213.30026006636211</v>
      </c>
      <c r="J275" s="37">
        <f>IF('2017 Hourly Load - RC2016'!J256="",0,$P$19+$Q$19*(WLEF!J255))</f>
        <v>230.89925019451039</v>
      </c>
      <c r="K275" s="37">
        <f>IF('2017 Hourly Load - RC2016'!K256="",0,$P$19+$Q$19*(WLEF!K255))</f>
        <v>265.93566476810474</v>
      </c>
      <c r="L275" s="37">
        <f>IF('2017 Hourly Load - RC2016'!L256="",0,$P$19+$Q$19*(WLEF!L255))</f>
        <v>299.79153181467484</v>
      </c>
      <c r="M275" s="37">
        <f>IF('2017 Hourly Load - RC2016'!M256="",0,$P$19+$Q$19*(WLEF!M255))</f>
        <v>337.05108091364804</v>
      </c>
      <c r="N275" s="37">
        <f>IF('2017 Hourly Load - RC2016'!N256="",0,$P$19+$Q$19*(WLEF!N255))</f>
        <v>365.02357051743491</v>
      </c>
      <c r="O275" s="37">
        <f>IF('2017 Hourly Load - RC2016'!O256="",0,$P$19+$Q$19*(WLEF!O255))</f>
        <v>382.81312194445468</v>
      </c>
      <c r="P275" s="37">
        <f>IF('2017 Hourly Load - RC2016'!P256="",0,$P$19+$Q$19*(WLEF!P255))</f>
        <v>402.45557953858378</v>
      </c>
      <c r="Q275" s="37">
        <f>IF('2017 Hourly Load - RC2016'!Q256="",0,$P$19+$Q$19*(WLEF!Q255))</f>
        <v>414.06085953888345</v>
      </c>
      <c r="R275" s="37">
        <f>IF('2017 Hourly Load - RC2016'!R256="",0,$P$19+$Q$19*(WLEF!R255))</f>
        <v>416.51890228327943</v>
      </c>
      <c r="S275" s="37">
        <f>IF('2017 Hourly Load - RC2016'!S256="",0,$P$19+$Q$19*(WLEF!S255))</f>
        <v>405.8817430359602</v>
      </c>
      <c r="T275" s="37">
        <f>IF('2017 Hourly Load - RC2016'!T256="",0,$P$19+$Q$19*(WLEF!T255))</f>
        <v>382.66534367070363</v>
      </c>
      <c r="U275" s="37">
        <f>IF('2017 Hourly Load - RC2016'!U256="",0,$P$19+$Q$19*(WLEF!U255))</f>
        <v>357.81613765885209</v>
      </c>
      <c r="V275" s="37">
        <f>IF('2017 Hourly Load - RC2016'!V256="",0,$P$19+$Q$19*(WLEF!V255))</f>
        <v>343.62510577911843</v>
      </c>
      <c r="W275" s="37">
        <f>IF('2017 Hourly Load - RC2016'!W256="",0,$P$19+$Q$19*(WLEF!W255))</f>
        <v>306.50733505937347</v>
      </c>
      <c r="X275" s="37">
        <f>IF('2017 Hourly Load - RC2016'!X256="",0,$P$19+$Q$19*(WLEF!X255))</f>
        <v>266.46762369721876</v>
      </c>
      <c r="Y275" s="37">
        <f>IF('2017 Hourly Load - RC2016'!Y256="",0,$P$19+$Q$19*(WLEF!Y255))</f>
        <v>231.02403637851205</v>
      </c>
      <c r="Z275" s="25">
        <f t="shared" si="3"/>
        <v>6982.3239814843637</v>
      </c>
    </row>
    <row r="276" spans="1:26" x14ac:dyDescent="0.25">
      <c r="A276" s="36">
        <f>IF('2017 Hourly Load - RC2016'!A257="","",'2017 Hourly Load - RC2016'!A257)</f>
        <v>42981</v>
      </c>
      <c r="B276" s="37">
        <f>IF('2017 Hourly Load - RC2016'!B257="",0,$P$19+$Q$19*(WLEF!B256))</f>
        <v>204.20857195497831</v>
      </c>
      <c r="C276" s="37">
        <f>IF('2017 Hourly Load - RC2016'!C257="",0,$P$19+$Q$19*(WLEF!C256))</f>
        <v>187.4763254273808</v>
      </c>
      <c r="D276" s="37">
        <f>IF('2017 Hourly Load - RC2016'!D257="",0,$P$19+$Q$19*(WLEF!D256))</f>
        <v>177.25536055834237</v>
      </c>
      <c r="E276" s="37">
        <f>IF('2017 Hourly Load - RC2016'!E257="",0,$P$19+$Q$19*(WLEF!E256))</f>
        <v>170.8326354543525</v>
      </c>
      <c r="F276" s="37">
        <f>IF('2017 Hourly Load - RC2016'!F257="",0,$P$19+$Q$19*(WLEF!F256))</f>
        <v>169.15462258068419</v>
      </c>
      <c r="G276" s="37">
        <f>IF('2017 Hourly Load - RC2016'!G257="",0,$P$19+$Q$19*(WLEF!G256))</f>
        <v>176.77375134941479</v>
      </c>
      <c r="H276" s="37">
        <f>IF('2017 Hourly Load - RC2016'!H257="",0,$P$19+$Q$19*(WLEF!H256))</f>
        <v>195.71566532679159</v>
      </c>
      <c r="I276" s="37">
        <f>IF('2017 Hourly Load - RC2016'!I257="",0,$P$19+$Q$19*(WLEF!I256))</f>
        <v>203.08099855720945</v>
      </c>
      <c r="J276" s="37">
        <f>IF('2017 Hourly Load - RC2016'!J257="",0,$P$19+$Q$19*(WLEF!J256))</f>
        <v>218.80429962579001</v>
      </c>
      <c r="K276" s="37">
        <f>IF('2017 Hourly Load - RC2016'!K257="",0,$P$19+$Q$19*(WLEF!K256))</f>
        <v>248.08663811546398</v>
      </c>
      <c r="L276" s="37">
        <f>IF('2017 Hourly Load - RC2016'!L257="",0,$P$19+$Q$19*(WLEF!L256))</f>
        <v>270.09597637621732</v>
      </c>
      <c r="M276" s="37">
        <f>IF('2017 Hourly Load - RC2016'!M257="",0,$P$19+$Q$19*(WLEF!M256))</f>
        <v>294.49234361767134</v>
      </c>
      <c r="N276" s="37">
        <f>IF('2017 Hourly Load - RC2016'!N257="",0,$P$19+$Q$19*(WLEF!N256))</f>
        <v>318.82664391151195</v>
      </c>
      <c r="O276" s="37">
        <f>IF('2017 Hourly Load - RC2016'!O257="",0,$P$19+$Q$19*(WLEF!O256))</f>
        <v>345.6413020538206</v>
      </c>
      <c r="P276" s="37">
        <f>IF('2017 Hourly Load - RC2016'!P257="",0,$P$19+$Q$19*(WLEF!P256))</f>
        <v>365.68340274334969</v>
      </c>
      <c r="Q276" s="37">
        <f>IF('2017 Hourly Load - RC2016'!Q257="",0,$P$19+$Q$19*(WLEF!Q256))</f>
        <v>372.52730300972991</v>
      </c>
      <c r="R276" s="37">
        <f>IF('2017 Hourly Load - RC2016'!R257="",0,$P$19+$Q$19*(WLEF!R256))</f>
        <v>376.69621640367029</v>
      </c>
      <c r="S276" s="37">
        <f>IF('2017 Hourly Load - RC2016'!S257="",0,$P$19+$Q$19*(WLEF!S256))</f>
        <v>367.00537272365602</v>
      </c>
      <c r="T276" s="37">
        <f>IF('2017 Hourly Load - RC2016'!T257="",0,$P$19+$Q$19*(WLEF!T256))</f>
        <v>350.11534712959696</v>
      </c>
      <c r="U276" s="37">
        <f>IF('2017 Hourly Load - RC2016'!U257="",0,$P$19+$Q$19*(WLEF!U256))</f>
        <v>328.790559788537</v>
      </c>
      <c r="V276" s="37">
        <f>IF('2017 Hourly Load - RC2016'!V257="",0,$P$19+$Q$19*(WLEF!V256))</f>
        <v>322.40690445775476</v>
      </c>
      <c r="W276" s="37">
        <f>IF('2017 Hourly Load - RC2016'!W257="",0,$P$19+$Q$19*(WLEF!W256))</f>
        <v>295.03922310772867</v>
      </c>
      <c r="X276" s="37">
        <f>IF('2017 Hourly Load - RC2016'!X257="",0,$P$19+$Q$19*(WLEF!X256))</f>
        <v>260.36235475573886</v>
      </c>
      <c r="Y276" s="37">
        <f>IF('2017 Hourly Load - RC2016'!Y257="",0,$P$19+$Q$19*(WLEF!Y256))</f>
        <v>226.13474920795591</v>
      </c>
      <c r="Z276" s="25">
        <f t="shared" si="3"/>
        <v>6445.2065682373477</v>
      </c>
    </row>
    <row r="277" spans="1:26" x14ac:dyDescent="0.25">
      <c r="A277" s="36">
        <f>IF('2017 Hourly Load - RC2016'!A258="","",'2017 Hourly Load - RC2016'!A258)</f>
        <v>42982</v>
      </c>
      <c r="B277" s="37">
        <f>IF('2017 Hourly Load - RC2016'!B258="",0,$P$19+$Q$19*(WLEF!B257))</f>
        <v>200.78582316754762</v>
      </c>
      <c r="C277" s="37">
        <f>IF('2017 Hourly Load - RC2016'!C258="",0,$P$19+$Q$19*(WLEF!C257))</f>
        <v>184.43633649704597</v>
      </c>
      <c r="D277" s="37">
        <f>IF('2017 Hourly Load - RC2016'!D258="",0,$P$19+$Q$19*(WLEF!D257))</f>
        <v>174.4167857627223</v>
      </c>
      <c r="E277" s="37">
        <f>IF('2017 Hourly Load - RC2016'!E258="",0,$P$19+$Q$19*(WLEF!E257))</f>
        <v>168.48790209813981</v>
      </c>
      <c r="F277" s="37">
        <f>IF('2017 Hourly Load - RC2016'!F258="",0,$P$19+$Q$19*(WLEF!F257))</f>
        <v>166.89508917945369</v>
      </c>
      <c r="G277" s="37">
        <f>IF('2017 Hourly Load - RC2016'!G258="",0,$P$19+$Q$19*(WLEF!G257))</f>
        <v>174.35128376653773</v>
      </c>
      <c r="H277" s="37">
        <f>IF('2017 Hourly Load - RC2016'!H258="",0,$P$19+$Q$19*(WLEF!H257))</f>
        <v>193.7798284142024</v>
      </c>
      <c r="I277" s="37">
        <f>IF('2017 Hourly Load - RC2016'!I258="",0,$P$19+$Q$19*(WLEF!I257))</f>
        <v>200.78582316754762</v>
      </c>
      <c r="J277" s="37">
        <f>IF('2017 Hourly Load - RC2016'!J258="",0,$P$19+$Q$19*(WLEF!J257))</f>
        <v>212.0147688636506</v>
      </c>
      <c r="K277" s="37">
        <f>IF('2017 Hourly Load - RC2016'!K258="",0,$P$19+$Q$19*(WLEF!K257))</f>
        <v>237.1813976245561</v>
      </c>
      <c r="L277" s="37">
        <f>IF('2017 Hourly Load - RC2016'!L258="",0,$P$19+$Q$19*(WLEF!L257))</f>
        <v>265.86633547842865</v>
      </c>
      <c r="M277" s="37">
        <f>IF('2017 Hourly Load - RC2016'!M258="",0,$P$19+$Q$19*(WLEF!M257))</f>
        <v>291.20118283171348</v>
      </c>
      <c r="N277" s="37">
        <f>IF('2017 Hourly Load - RC2016'!N258="",0,$P$19+$Q$19*(WLEF!N257))</f>
        <v>313.42885042618281</v>
      </c>
      <c r="O277" s="37">
        <f>IF('2017 Hourly Load - RC2016'!O258="",0,$P$19+$Q$19*(WLEF!O257))</f>
        <v>335.20365382697275</v>
      </c>
      <c r="P277" s="37">
        <f>IF('2017 Hourly Load - RC2016'!P258="",0,$P$19+$Q$19*(WLEF!P257))</f>
        <v>344.59080914118215</v>
      </c>
      <c r="Q277" s="37">
        <f>IF('2017 Hourly Load - RC2016'!Q258="",0,$P$19+$Q$19*(WLEF!Q257))</f>
        <v>348.58271184549108</v>
      </c>
      <c r="R277" s="37">
        <f>IF('2017 Hourly Load - RC2016'!R258="",0,$P$19+$Q$19*(WLEF!R257))</f>
        <v>353.39029803103062</v>
      </c>
      <c r="S277" s="37">
        <f>IF('2017 Hourly Load - RC2016'!S258="",0,$P$19+$Q$19*(WLEF!S257))</f>
        <v>346.1396361503252</v>
      </c>
      <c r="T277" s="37">
        <f>IF('2017 Hourly Load - RC2016'!T258="",0,$P$19+$Q$19*(WLEF!T257))</f>
        <v>333.22786313734599</v>
      </c>
      <c r="U277" s="37">
        <f>IF('2017 Hourly Load - RC2016'!U258="",0,$P$19+$Q$19*(WLEF!U257))</f>
        <v>321.64121259162579</v>
      </c>
      <c r="V277" s="37">
        <f>IF('2017 Hourly Load - RC2016'!V258="",0,$P$19+$Q$19*(WLEF!V257))</f>
        <v>318.38100065626486</v>
      </c>
      <c r="W277" s="37">
        <f>IF('2017 Hourly Load - RC2016'!W258="",0,$P$19+$Q$19*(WLEF!W257))</f>
        <v>291.1518878145352</v>
      </c>
      <c r="X277" s="37">
        <f>IF('2017 Hourly Load - RC2016'!X258="",0,$P$19+$Q$19*(WLEF!X257))</f>
        <v>256.40178878867039</v>
      </c>
      <c r="Y277" s="37">
        <f>IF('2017 Hourly Load - RC2016'!Y258="",0,$P$19+$Q$19*(WLEF!Y257))</f>
        <v>226.2779890627022</v>
      </c>
      <c r="Z277" s="25">
        <f t="shared" si="3"/>
        <v>6258.6202583238737</v>
      </c>
    </row>
    <row r="278" spans="1:26" x14ac:dyDescent="0.25">
      <c r="A278" s="36">
        <f>IF('2017 Hourly Load - RC2016'!A259="","",'2017 Hourly Load - RC2016'!A259)</f>
        <v>42983</v>
      </c>
      <c r="B278" s="37">
        <f>IF('2017 Hourly Load - RC2016'!B259="",0,$P$19+$Q$19*(WLEF!B258))</f>
        <v>201.26915026395056</v>
      </c>
      <c r="C278" s="37">
        <f>IF('2017 Hourly Load - RC2016'!C259="",0,$P$19+$Q$19*(WLEF!C258))</f>
        <v>185.62964796433107</v>
      </c>
      <c r="D278" s="37">
        <f>IF('2017 Hourly Load - RC2016'!D259="",0,$P$19+$Q$19*(WLEF!D258))</f>
        <v>176.24373839093357</v>
      </c>
      <c r="E278" s="37">
        <f>IF('2017 Hourly Load - RC2016'!E259="",0,$P$19+$Q$19*(WLEF!E258))</f>
        <v>170.59193871724182</v>
      </c>
      <c r="F278" s="37">
        <f>IF('2017 Hourly Load - RC2016'!F259="",0,$P$19+$Q$19*(WLEF!F258))</f>
        <v>169.71218057550897</v>
      </c>
      <c r="G278" s="37">
        <f>IF('2017 Hourly Load - RC2016'!G259="",0,$P$19+$Q$19*(WLEF!G258))</f>
        <v>177.60487475291868</v>
      </c>
      <c r="H278" s="37">
        <f>IF('2017 Hourly Load - RC2016'!H259="",0,$P$19+$Q$19*(WLEF!H258))</f>
        <v>198.27365425603739</v>
      </c>
      <c r="I278" s="37">
        <f>IF('2017 Hourly Load - RC2016'!I259="",0,$P$19+$Q$19*(WLEF!I258))</f>
        <v>205.96664637517185</v>
      </c>
      <c r="J278" s="37">
        <f>IF('2017 Hourly Load - RC2016'!J259="",0,$P$19+$Q$19*(WLEF!J258))</f>
        <v>222.96101710822478</v>
      </c>
      <c r="K278" s="37">
        <f>IF('2017 Hourly Load - RC2016'!K259="",0,$P$19+$Q$19*(WLEF!K258))</f>
        <v>256.78457842732513</v>
      </c>
      <c r="L278" s="37">
        <f>IF('2017 Hourly Load - RC2016'!L259="",0,$P$19+$Q$19*(WLEF!L258))</f>
        <v>292.48489295193463</v>
      </c>
      <c r="M278" s="37">
        <f>IF('2017 Hourly Load - RC2016'!M259="",0,$P$19+$Q$19*(WLEF!M258))</f>
        <v>326.89334592577399</v>
      </c>
      <c r="N278" s="37">
        <f>IF('2017 Hourly Load - RC2016'!N259="",0,$P$19+$Q$19*(WLEF!N258))</f>
        <v>357.67463530382702</v>
      </c>
      <c r="O278" s="37">
        <f>IF('2017 Hourly Load - RC2016'!O259="",0,$P$19+$Q$19*(WLEF!O258))</f>
        <v>381.98603139983584</v>
      </c>
      <c r="P278" s="37">
        <f>IF('2017 Hourly Load - RC2016'!P259="",0,$P$19+$Q$19*(WLEF!P258))</f>
        <v>396.14105229036119</v>
      </c>
      <c r="Q278" s="37">
        <f>IF('2017 Hourly Load - RC2016'!Q259="",0,$P$19+$Q$19*(WLEF!Q258))</f>
        <v>397.01767247273108</v>
      </c>
      <c r="R278" s="37">
        <f>IF('2017 Hourly Load - RC2016'!R259="",0,$P$19+$Q$19*(WLEF!R258))</f>
        <v>383.3158397411342</v>
      </c>
      <c r="S278" s="37">
        <f>IF('2017 Hourly Load - RC2016'!S259="",0,$P$19+$Q$19*(WLEF!S258))</f>
        <v>356.60040430971122</v>
      </c>
      <c r="T278" s="37">
        <f>IF('2017 Hourly Load - RC2016'!T259="",0,$P$19+$Q$19*(WLEF!T258))</f>
        <v>329.59440037869041</v>
      </c>
      <c r="U278" s="37">
        <f>IF('2017 Hourly Load - RC2016'!U259="",0,$P$19+$Q$19*(WLEF!U258))</f>
        <v>311.97927590948404</v>
      </c>
      <c r="V278" s="37">
        <f>IF('2017 Hourly Load - RC2016'!V259="",0,$P$19+$Q$19*(WLEF!V258))</f>
        <v>301.93454377765181</v>
      </c>
      <c r="W278" s="37">
        <f>IF('2017 Hourly Load - RC2016'!W259="",0,$P$19+$Q$19*(WLEF!W258))</f>
        <v>277.55405737081662</v>
      </c>
      <c r="X278" s="37">
        <f>IF('2017 Hourly Load - RC2016'!X259="",0,$P$19+$Q$19*(WLEF!X258))</f>
        <v>252.32999596339408</v>
      </c>
      <c r="Y278" s="37">
        <f>IF('2017 Hourly Load - RC2016'!Y259="",0,$P$19+$Q$19*(WLEF!Y258))</f>
        <v>229.13706446644773</v>
      </c>
      <c r="Z278" s="25">
        <f t="shared" si="3"/>
        <v>6559.6806390934389</v>
      </c>
    </row>
    <row r="279" spans="1:26" x14ac:dyDescent="0.25">
      <c r="A279" s="36">
        <f>IF('2017 Hourly Load - RC2016'!A260="","",'2017 Hourly Load - RC2016'!A260)</f>
        <v>42984</v>
      </c>
      <c r="B279" s="37">
        <f>IF('2017 Hourly Load - RC2016'!B260="",0,$P$19+$Q$19*(WLEF!B259))</f>
        <v>206.53644749616865</v>
      </c>
      <c r="C279" s="37">
        <f>IF('2017 Hourly Load - RC2016'!C260="",0,$P$19+$Q$19*(WLEF!C259))</f>
        <v>192.64781611141802</v>
      </c>
      <c r="D279" s="37">
        <f>IF('2017 Hourly Load - RC2016'!D260="",0,$P$19+$Q$19*(WLEF!D259))</f>
        <v>182.4116292339512</v>
      </c>
      <c r="E279" s="37">
        <f>IF('2017 Hourly Load - RC2016'!E260="",0,$P$19+$Q$19*(WLEF!E259))</f>
        <v>175.6327653545076</v>
      </c>
      <c r="F279" s="37">
        <f>IF('2017 Hourly Load - RC2016'!F260="",0,$P$19+$Q$19*(WLEF!F259))</f>
        <v>172.44563373246879</v>
      </c>
      <c r="G279" s="37">
        <f>IF('2017 Hourly Load - RC2016'!G260="",0,$P$19+$Q$19*(WLEF!G259))</f>
        <v>172.39703240769597</v>
      </c>
      <c r="H279" s="37">
        <f>IF('2017 Hourly Load - RC2016'!H260="",0,$P$19+$Q$19*(WLEF!H259))</f>
        <v>176.37610216569328</v>
      </c>
      <c r="I279" s="37">
        <f>IF('2017 Hourly Load - RC2016'!I260="",0,$P$19+$Q$19*(WLEF!I259))</f>
        <v>183.04431811137624</v>
      </c>
      <c r="J279" s="37">
        <f>IF('2017 Hourly Load - RC2016'!J260="",0,$P$19+$Q$19*(WLEF!J259))</f>
        <v>205.54962319790178</v>
      </c>
      <c r="K279" s="37">
        <f>IF('2017 Hourly Load - RC2016'!K260="",0,$P$19+$Q$19*(WLEF!K259))</f>
        <v>238.32981230242746</v>
      </c>
      <c r="L279" s="37">
        <f>IF('2017 Hourly Load - RC2016'!L260="",0,$P$19+$Q$19*(WLEF!L259))</f>
        <v>266.02812415963177</v>
      </c>
      <c r="M279" s="37">
        <f>IF('2017 Hourly Load - RC2016'!M260="",0,$P$19+$Q$19*(WLEF!M259))</f>
        <v>288.40064126578005</v>
      </c>
      <c r="N279" s="37">
        <f>IF('2017 Hourly Load - RC2016'!N260="",0,$P$19+$Q$19*(WLEF!N259))</f>
        <v>301.98509397857532</v>
      </c>
      <c r="O279" s="37">
        <f>IF('2017 Hourly Load - RC2016'!O260="",0,$P$19+$Q$19*(WLEF!O259))</f>
        <v>300.19412037887514</v>
      </c>
      <c r="P279" s="37">
        <f>IF('2017 Hourly Load - RC2016'!P260="",0,$P$19+$Q$19*(WLEF!P259))</f>
        <v>295.88578352798771</v>
      </c>
      <c r="Q279" s="37">
        <f>IF('2017 Hourly Load - RC2016'!Q260="",0,$P$19+$Q$19*(WLEF!Q259))</f>
        <v>290.29016567534467</v>
      </c>
      <c r="R279" s="37">
        <f>IF('2017 Hourly Load - RC2016'!R260="",0,$P$19+$Q$19*(WLEF!R259))</f>
        <v>279.6328573875694</v>
      </c>
      <c r="S279" s="37">
        <f>IF('2017 Hourly Load - RC2016'!S260="",0,$P$19+$Q$19*(WLEF!S259))</f>
        <v>271.2663916358448</v>
      </c>
      <c r="T279" s="37">
        <f>IF('2017 Hourly Load - RC2016'!T260="",0,$P$19+$Q$19*(WLEF!T259))</f>
        <v>261.70765967691</v>
      </c>
      <c r="U279" s="37">
        <f>IF('2017 Hourly Load - RC2016'!U260="",0,$P$19+$Q$19*(WLEF!U259))</f>
        <v>256.85217312279781</v>
      </c>
      <c r="V279" s="37">
        <f>IF('2017 Hourly Load - RC2016'!V260="",0,$P$19+$Q$19*(WLEF!V259))</f>
        <v>256.89724351690774</v>
      </c>
      <c r="W279" s="37">
        <f>IF('2017 Hourly Load - RC2016'!W260="",0,$P$19+$Q$19*(WLEF!W259))</f>
        <v>243.57176179623571</v>
      </c>
      <c r="X279" s="37">
        <f>IF('2017 Hourly Load - RC2016'!X260="",0,$P$19+$Q$19*(WLEF!X259))</f>
        <v>227.83774663029305</v>
      </c>
      <c r="Y279" s="37">
        <f>IF('2017 Hourly Load - RC2016'!Y260="",0,$P$19+$Q$19*(WLEF!Y259))</f>
        <v>210.94836025017833</v>
      </c>
      <c r="Z279" s="25">
        <f t="shared" si="3"/>
        <v>5656.8693031165403</v>
      </c>
    </row>
    <row r="280" spans="1:26" x14ac:dyDescent="0.25">
      <c r="A280" s="36">
        <f>IF('2017 Hourly Load - RC2016'!A261="","",'2017 Hourly Load - RC2016'!A261)</f>
        <v>42985</v>
      </c>
      <c r="B280" s="37">
        <f>IF('2017 Hourly Load - RC2016'!B261="",0,$P$19+$Q$19*(WLEF!B260))</f>
        <v>193.29397424358098</v>
      </c>
      <c r="C280" s="37">
        <f>IF('2017 Hourly Load - RC2016'!C261="",0,$P$19+$Q$19*(WLEF!C260))</f>
        <v>178.57352794205948</v>
      </c>
      <c r="D280" s="37">
        <f>IF('2017 Hourly Load - RC2016'!D261="",0,$P$19+$Q$19*(WLEF!D260))</f>
        <v>169.10691470267446</v>
      </c>
      <c r="E280" s="37">
        <f>IF('2017 Hourly Load - RC2016'!E261="",0,$P$19+$Q$19*(WLEF!E260))</f>
        <v>162.81700518148222</v>
      </c>
      <c r="F280" s="37">
        <f>IF('2017 Hourly Load - RC2016'!F261="",0,$P$19+$Q$19*(WLEF!F260))</f>
        <v>160.49081629344948</v>
      </c>
      <c r="G280" s="37">
        <f>IF('2017 Hourly Load - RC2016'!G261="",0,$P$19+$Q$19*(WLEF!G260))</f>
        <v>160.89884907186865</v>
      </c>
      <c r="H280" s="37">
        <f>IF('2017 Hourly Load - RC2016'!H261="",0,$P$19+$Q$19*(WLEF!H260))</f>
        <v>164.09315296491445</v>
      </c>
      <c r="I280" s="37">
        <f>IF('2017 Hourly Load - RC2016'!I261="",0,$P$19+$Q$19*(WLEF!I260))</f>
        <v>168.31370830814012</v>
      </c>
      <c r="J280" s="37">
        <f>IF('2017 Hourly Load - RC2016'!J261="",0,$P$19+$Q$19*(WLEF!J260))</f>
        <v>188.19498422203907</v>
      </c>
      <c r="K280" s="37">
        <f>IF('2017 Hourly Load - RC2016'!K261="",0,$P$19+$Q$19*(WLEF!K260))</f>
        <v>216.89767551683542</v>
      </c>
      <c r="L280" s="37">
        <f>IF('2017 Hourly Load - RC2016'!L261="",0,$P$19+$Q$19*(WLEF!L260))</f>
        <v>245.41816396146157</v>
      </c>
      <c r="M280" s="37">
        <f>IF('2017 Hourly Load - RC2016'!M261="",0,$P$19+$Q$19*(WLEF!M260))</f>
        <v>276.24554647593567</v>
      </c>
      <c r="N280" s="37">
        <f>IF('2017 Hourly Load - RC2016'!N261="",0,$P$19+$Q$19*(WLEF!N260))</f>
        <v>303.14935244571188</v>
      </c>
      <c r="O280" s="37">
        <f>IF('2017 Hourly Load - RC2016'!O261="",0,$P$19+$Q$19*(WLEF!O260))</f>
        <v>322.4597558288778</v>
      </c>
      <c r="P280" s="37">
        <f>IF('2017 Hourly Load - RC2016'!P261="",0,$P$19+$Q$19*(WLEF!P260))</f>
        <v>331.69050493384697</v>
      </c>
      <c r="Q280" s="37">
        <f>IF('2017 Hourly Load - RC2016'!Q261="",0,$P$19+$Q$19*(WLEF!Q260))</f>
        <v>325.37553023586332</v>
      </c>
      <c r="R280" s="37">
        <f>IF('2017 Hourly Load - RC2016'!R261="",0,$P$19+$Q$19*(WLEF!R260))</f>
        <v>314.44106677200807</v>
      </c>
      <c r="S280" s="37">
        <f>IF('2017 Hourly Load - RC2016'!S261="",0,$P$19+$Q$19*(WLEF!S260))</f>
        <v>299.69094278398336</v>
      </c>
      <c r="T280" s="37">
        <f>IF('2017 Hourly Load - RC2016'!T261="",0,$P$19+$Q$19*(WLEF!T260))</f>
        <v>278.50846190003512</v>
      </c>
      <c r="U280" s="37">
        <f>IF('2017 Hourly Load - RC2016'!U261="",0,$P$19+$Q$19*(WLEF!U260))</f>
        <v>271.80600224642404</v>
      </c>
      <c r="V280" s="37">
        <f>IF('2017 Hourly Load - RC2016'!V261="",0,$P$19+$Q$19*(WLEF!V260))</f>
        <v>271.50091051545962</v>
      </c>
      <c r="W280" s="37">
        <f>IF('2017 Hourly Load - RC2016'!W261="",0,$P$19+$Q$19*(WLEF!W260))</f>
        <v>252.4189687334067</v>
      </c>
      <c r="X280" s="37">
        <f>IF('2017 Hourly Load - RC2016'!X261="",0,$P$19+$Q$19*(WLEF!X260))</f>
        <v>227.15945274345916</v>
      </c>
      <c r="Y280" s="37">
        <f>IF('2017 Hourly Load - RC2016'!Y261="",0,$P$19+$Q$19*(WLEF!Y260))</f>
        <v>202.59400760269847</v>
      </c>
      <c r="Z280" s="25">
        <f t="shared" si="3"/>
        <v>5685.1392756262157</v>
      </c>
    </row>
    <row r="281" spans="1:26" x14ac:dyDescent="0.25">
      <c r="A281" s="36">
        <f>IF('2017 Hourly Load - RC2016'!A262="","",'2017 Hourly Load - RC2016'!A262)</f>
        <v>42986</v>
      </c>
      <c r="B281" s="37">
        <f>IF('2017 Hourly Load - RC2016'!B262="",0,$P$19+$Q$19*(WLEF!B261))</f>
        <v>184.07452760335445</v>
      </c>
      <c r="C281" s="37">
        <f>IF('2017 Hourly Load - RC2016'!C262="",0,$P$19+$Q$19*(WLEF!C261))</f>
        <v>172.34844415775387</v>
      </c>
      <c r="D281" s="37">
        <f>IF('2017 Hourly Load - RC2016'!D262="",0,$P$19+$Q$19*(WLEF!D261))</f>
        <v>163.7231178235873</v>
      </c>
      <c r="E281" s="37">
        <f>IF('2017 Hourly Load - RC2016'!E262="",0,$P$19+$Q$19*(WLEF!E261))</f>
        <v>158.73491229514866</v>
      </c>
      <c r="F281" s="37">
        <f>IF('2017 Hourly Load - RC2016'!F262="",0,$P$19+$Q$19*(WLEF!F261))</f>
        <v>158.42185508678273</v>
      </c>
      <c r="G281" s="37">
        <f>IF('2017 Hourly Load - RC2016'!G262="",0,$P$19+$Q$19*(WLEF!G261))</f>
        <v>167.42962893486782</v>
      </c>
      <c r="H281" s="37">
        <f>IF('2017 Hourly Load - RC2016'!H262="",0,$P$19+$Q$19*(WLEF!H261))</f>
        <v>186.06371418339137</v>
      </c>
      <c r="I281" s="37">
        <f>IF('2017 Hourly Load - RC2016'!I262="",0,$P$19+$Q$19*(WLEF!I261))</f>
        <v>193.43782062519495</v>
      </c>
      <c r="J281" s="37">
        <f>IF('2017 Hourly Load - RC2016'!J262="",0,$P$19+$Q$19*(WLEF!J261))</f>
        <v>205.92870612205894</v>
      </c>
      <c r="K281" s="37">
        <f>IF('2017 Hourly Load - RC2016'!K262="",0,$P$19+$Q$19*(WLEF!K261))</f>
        <v>237.79761221532544</v>
      </c>
      <c r="L281" s="37">
        <f>IF('2017 Hourly Load - RC2016'!L262="",0,$P$19+$Q$19*(WLEF!L261))</f>
        <v>273.40586758350264</v>
      </c>
      <c r="M281" s="37">
        <f>IF('2017 Hourly Load - RC2016'!M262="",0,$P$19+$Q$19*(WLEF!M261))</f>
        <v>307.24846512969236</v>
      </c>
      <c r="N281" s="37">
        <f>IF('2017 Hourly Load - RC2016'!N262="",0,$P$19+$Q$19*(WLEF!N261))</f>
        <v>335.74631741051553</v>
      </c>
      <c r="O281" s="37">
        <f>IF('2017 Hourly Load - RC2016'!O262="",0,$P$19+$Q$19*(WLEF!O261))</f>
        <v>358.32584685804756</v>
      </c>
      <c r="P281" s="37">
        <f>IF('2017 Hourly Load - RC2016'!P262="",0,$P$19+$Q$19*(WLEF!P261))</f>
        <v>375.38111724688588</v>
      </c>
      <c r="Q281" s="37">
        <f>IF('2017 Hourly Load - RC2016'!Q262="",0,$P$19+$Q$19*(WLEF!Q261))</f>
        <v>382.66534367070363</v>
      </c>
      <c r="R281" s="37">
        <f>IF('2017 Hourly Load - RC2016'!R262="",0,$P$19+$Q$19*(WLEF!R261))</f>
        <v>381.86796858432115</v>
      </c>
      <c r="S281" s="37">
        <f>IF('2017 Hourly Load - RC2016'!S262="",0,$P$19+$Q$19*(WLEF!S261))</f>
        <v>375.3227366751446</v>
      </c>
      <c r="T281" s="37">
        <f>IF('2017 Hourly Load - RC2016'!T262="",0,$P$19+$Q$19*(WLEF!T261))</f>
        <v>351.82031885136666</v>
      </c>
      <c r="U281" s="37">
        <f>IF('2017 Hourly Load - RC2016'!U262="",0,$P$19+$Q$19*(WLEF!U261))</f>
        <v>338.85059600967912</v>
      </c>
      <c r="V281" s="37">
        <f>IF('2017 Hourly Load - RC2016'!V262="",0,$P$19+$Q$19*(WLEF!V261))</f>
        <v>329.99681097991748</v>
      </c>
      <c r="W281" s="37">
        <f>IF('2017 Hourly Load - RC2016'!W262="",0,$P$19+$Q$19*(WLEF!W261))</f>
        <v>299.11300693916559</v>
      </c>
      <c r="X281" s="37">
        <f>IF('2017 Hourly Load - RC2016'!X262="",0,$P$19+$Q$19*(WLEF!X261))</f>
        <v>263.60876838645635</v>
      </c>
      <c r="Y281" s="37">
        <f>IF('2017 Hourly Load - RC2016'!Y262="",0,$P$19+$Q$19*(WLEF!Y261))</f>
        <v>231.21131371574467</v>
      </c>
      <c r="Z281" s="25">
        <f t="shared" si="3"/>
        <v>6432.5248170886089</v>
      </c>
    </row>
    <row r="282" spans="1:26" x14ac:dyDescent="0.25">
      <c r="A282" s="36">
        <f>IF('2017 Hourly Load - RC2016'!A263="","",'2017 Hourly Load - RC2016'!A263)</f>
        <v>42987</v>
      </c>
      <c r="B282" s="37">
        <f>IF('2017 Hourly Load - RC2016'!B263="",0,$P$19+$Q$19*(WLEF!B262))</f>
        <v>205.54962319790178</v>
      </c>
      <c r="C282" s="37">
        <f>IF('2017 Hourly Load - RC2016'!C263="",0,$P$19+$Q$19*(WLEF!C262))</f>
        <v>188.51126437616736</v>
      </c>
      <c r="D282" s="37">
        <f>IF('2017 Hourly Load - RC2016'!D263="",0,$P$19+$Q$19*(WLEF!D262))</f>
        <v>178.40617010936649</v>
      </c>
      <c r="E282" s="37">
        <f>IF('2017 Hourly Load - RC2016'!E263="",0,$P$19+$Q$19*(WLEF!E262))</f>
        <v>172.21893941263599</v>
      </c>
      <c r="F282" s="37">
        <f>IF('2017 Hourly Load - RC2016'!F263="",0,$P$19+$Q$19*(WLEF!F262))</f>
        <v>169.72813695359389</v>
      </c>
      <c r="G282" s="37">
        <f>IF('2017 Hourly Load - RC2016'!G263="",0,$P$19+$Q$19*(WLEF!G262))</f>
        <v>177.07253738009445</v>
      </c>
      <c r="H282" s="37">
        <f>IF('2017 Hourly Load - RC2016'!H263="",0,$P$19+$Q$19*(WLEF!H262))</f>
        <v>196.13395167798114</v>
      </c>
      <c r="I282" s="37">
        <f>IF('2017 Hourly Load - RC2016'!I263="",0,$P$19+$Q$19*(WLEF!I262))</f>
        <v>203.381173425459</v>
      </c>
      <c r="J282" s="37">
        <f>IF('2017 Hourly Load - RC2016'!J263="",0,$P$19+$Q$19*(WLEF!J262))</f>
        <v>216.50214736120188</v>
      </c>
      <c r="K282" s="37">
        <f>IF('2017 Hourly Load - RC2016'!K263="",0,$P$19+$Q$19*(WLEF!K262))</f>
        <v>246.11599963550441</v>
      </c>
      <c r="L282" s="37">
        <f>IF('2017 Hourly Load - RC2016'!L263="",0,$P$19+$Q$19*(WLEF!L262))</f>
        <v>279.84853325703716</v>
      </c>
      <c r="M282" s="37">
        <f>IF('2017 Hourly Load - RC2016'!M263="",0,$P$19+$Q$19*(WLEF!M262))</f>
        <v>312.3929751742437</v>
      </c>
      <c r="N282" s="37">
        <f>IF('2017 Hourly Load - RC2016'!N263="",0,$P$19+$Q$19*(WLEF!N262))</f>
        <v>341.34212339544439</v>
      </c>
      <c r="O282" s="37">
        <f>IF('2017 Hourly Load - RC2016'!O263="",0,$P$19+$Q$19*(WLEF!O262))</f>
        <v>367.72512399305549</v>
      </c>
      <c r="P282" s="37">
        <f>IF('2017 Hourly Load - RC2016'!P263="",0,$P$19+$Q$19*(WLEF!P262))</f>
        <v>380.09981564881241</v>
      </c>
      <c r="Q282" s="37">
        <f>IF('2017 Hourly Load - RC2016'!Q263="",0,$P$19+$Q$19*(WLEF!Q262))</f>
        <v>393.42828642105366</v>
      </c>
      <c r="R282" s="37">
        <f>IF('2017 Hourly Load - RC2016'!R263="",0,$P$19+$Q$19*(WLEF!R262))</f>
        <v>390.15858143224023</v>
      </c>
      <c r="S282" s="37">
        <f>IF('2017 Hourly Load - RC2016'!S263="",0,$P$19+$Q$19*(WLEF!S262))</f>
        <v>376.11136469980278</v>
      </c>
      <c r="T282" s="37">
        <f>IF('2017 Hourly Load - RC2016'!T263="",0,$P$19+$Q$19*(WLEF!T262))</f>
        <v>353.86780029036612</v>
      </c>
      <c r="U282" s="37">
        <f>IF('2017 Hourly Load - RC2016'!U263="",0,$P$19+$Q$19*(WLEF!U262))</f>
        <v>336.42546406686142</v>
      </c>
      <c r="V282" s="37">
        <f>IF('2017 Hourly Load - RC2016'!V263="",0,$P$19+$Q$19*(WLEF!V262))</f>
        <v>324.57857572320097</v>
      </c>
      <c r="W282" s="37">
        <f>IF('2017 Hourly Load - RC2016'!W263="",0,$P$19+$Q$19*(WLEF!W262))</f>
        <v>290.85623974321851</v>
      </c>
      <c r="X282" s="37">
        <f>IF('2017 Hourly Load - RC2016'!X263="",0,$P$19+$Q$19*(WLEF!X262))</f>
        <v>254.78521672350189</v>
      </c>
      <c r="Y282" s="37">
        <f>IF('2017 Hourly Load - RC2016'!Y263="",0,$P$19+$Q$19*(WLEF!Y262))</f>
        <v>223.56860448988425</v>
      </c>
      <c r="Z282" s="25">
        <f t="shared" si="3"/>
        <v>6578.8086485886297</v>
      </c>
    </row>
    <row r="283" spans="1:26" x14ac:dyDescent="0.25">
      <c r="A283" s="36">
        <f>IF('2017 Hourly Load - RC2016'!A264="","",'2017 Hourly Load - RC2016'!A264)</f>
        <v>42988</v>
      </c>
      <c r="B283" s="37">
        <f>IF('2017 Hourly Load - RC2016'!B264="",0,$P$19+$Q$19*(WLEF!B263))</f>
        <v>200.21083206515067</v>
      </c>
      <c r="C283" s="37">
        <f>IF('2017 Hourly Load - RC2016'!C264="",0,$P$19+$Q$19*(WLEF!C263))</f>
        <v>185.94208411823973</v>
      </c>
      <c r="D283" s="37">
        <f>IF('2017 Hourly Load - RC2016'!D264="",0,$P$19+$Q$19*(WLEF!D263))</f>
        <v>176.85670025438168</v>
      </c>
      <c r="E283" s="37">
        <f>IF('2017 Hourly Load - RC2016'!E264="",0,$P$19+$Q$19*(WLEF!E263))</f>
        <v>170.64005191500257</v>
      </c>
      <c r="F283" s="37">
        <f>IF('2017 Hourly Load - RC2016'!F264="",0,$P$19+$Q$19*(WLEF!F263))</f>
        <v>169.32966332916013</v>
      </c>
      <c r="G283" s="37">
        <f>IF('2017 Hourly Load - RC2016'!G264="",0,$P$19+$Q$19*(WLEF!G263))</f>
        <v>177.77153526130871</v>
      </c>
      <c r="H283" s="37">
        <f>IF('2017 Hourly Load - RC2016'!H264="",0,$P$19+$Q$19*(WLEF!H263))</f>
        <v>197.28362807701308</v>
      </c>
      <c r="I283" s="37">
        <f>IF('2017 Hourly Load - RC2016'!I264="",0,$P$19+$Q$19*(WLEF!I263))</f>
        <v>204.03910253713062</v>
      </c>
      <c r="J283" s="37">
        <f>IF('2017 Hourly Load - RC2016'!J264="",0,$P$19+$Q$19*(WLEF!J263))</f>
        <v>216.97685088039242</v>
      </c>
      <c r="K283" s="37">
        <f>IF('2017 Hourly Load - RC2016'!K264="",0,$P$19+$Q$19*(WLEF!K263))</f>
        <v>243.11720877026011</v>
      </c>
      <c r="L283" s="37">
        <f>IF('2017 Hourly Load - RC2016'!L264="",0,$P$19+$Q$19*(WLEF!L263))</f>
        <v>275.67593711912212</v>
      </c>
      <c r="M283" s="37">
        <f>IF('2017 Hourly Load - RC2016'!M264="",0,$P$19+$Q$19*(WLEF!M263))</f>
        <v>304.0118670649174</v>
      </c>
      <c r="N283" s="37">
        <f>IF('2017 Hourly Load - RC2016'!N264="",0,$P$19+$Q$19*(WLEF!N263))</f>
        <v>330.34583123644592</v>
      </c>
      <c r="O283" s="37">
        <f>IF('2017 Hourly Load - RC2016'!O264="",0,$P$19+$Q$19*(WLEF!O263))</f>
        <v>354.06454089949239</v>
      </c>
      <c r="P283" s="37">
        <f>IF('2017 Hourly Load - RC2016'!P264="",0,$P$19+$Q$19*(WLEF!P263))</f>
        <v>368.24390712474235</v>
      </c>
      <c r="Q283" s="37">
        <f>IF('2017 Hourly Load - RC2016'!Q264="",0,$P$19+$Q$19*(WLEF!Q263))</f>
        <v>374.91423538195937</v>
      </c>
      <c r="R283" s="37">
        <f>IF('2017 Hourly Load - RC2016'!R264="",0,$P$19+$Q$19*(WLEF!R263))</f>
        <v>372.29495455200782</v>
      </c>
      <c r="S283" s="37">
        <f>IF('2017 Hourly Load - RC2016'!S264="",0,$P$19+$Q$19*(WLEF!S263))</f>
        <v>360.4262632018104</v>
      </c>
      <c r="T283" s="37">
        <f>IF('2017 Hourly Load - RC2016'!T264="",0,$P$19+$Q$19*(WLEF!T263))</f>
        <v>341.15004033155765</v>
      </c>
      <c r="U283" s="37">
        <f>IF('2017 Hourly Load - RC2016'!U264="",0,$P$19+$Q$19*(WLEF!U263))</f>
        <v>327.02671283059857</v>
      </c>
      <c r="V283" s="37">
        <f>IF('2017 Hourly Load - RC2016'!V264="",0,$P$19+$Q$19*(WLEF!V263))</f>
        <v>318.72174890325016</v>
      </c>
      <c r="W283" s="37">
        <f>IF('2017 Hourly Load - RC2016'!W264="",0,$P$19+$Q$19*(WLEF!W263))</f>
        <v>285.88656270261123</v>
      </c>
      <c r="X283" s="37">
        <f>IF('2017 Hourly Load - RC2016'!X264="",0,$P$19+$Q$19*(WLEF!X263))</f>
        <v>251.75223953430856</v>
      </c>
      <c r="Y283" s="37">
        <f>IF('2017 Hourly Load - RC2016'!Y264="",0,$P$19+$Q$19*(WLEF!Y263))</f>
        <v>220.32320561130331</v>
      </c>
      <c r="Z283" s="25">
        <f t="shared" si="3"/>
        <v>6427.0057037021679</v>
      </c>
    </row>
    <row r="284" spans="1:26" x14ac:dyDescent="0.25">
      <c r="A284" s="36">
        <f>IF('2017 Hourly Load - RC2016'!A265="","",'2017 Hourly Load - RC2016'!A265)</f>
        <v>42989</v>
      </c>
      <c r="B284" s="37">
        <f>IF('2017 Hourly Load - RC2016'!B265="",0,$P$19+$Q$19*(WLEF!B264))</f>
        <v>196.40716116071397</v>
      </c>
      <c r="C284" s="37">
        <f>IF('2017 Hourly Load - RC2016'!C265="",0,$P$19+$Q$19*(WLEF!C264))</f>
        <v>181.98526263740195</v>
      </c>
      <c r="D284" s="37">
        <f>IF('2017 Hourly Load - RC2016'!D265="",0,$P$19+$Q$19*(WLEF!D264))</f>
        <v>172.25130688236166</v>
      </c>
      <c r="E284" s="37">
        <f>IF('2017 Hourly Load - RC2016'!E265="",0,$P$19+$Q$19*(WLEF!E264))</f>
        <v>166.37787720658679</v>
      </c>
      <c r="F284" s="37">
        <f>IF('2017 Hourly Load - RC2016'!F265="",0,$P$19+$Q$19*(WLEF!F264))</f>
        <v>165.06847649684011</v>
      </c>
      <c r="G284" s="37">
        <f>IF('2017 Hourly Load - RC2016'!G265="",0,$P$19+$Q$19*(WLEF!G264))</f>
        <v>172.86739290396264</v>
      </c>
      <c r="H284" s="37">
        <f>IF('2017 Hourly Load - RC2016'!H265="",0,$P$19+$Q$19*(WLEF!H264))</f>
        <v>192.23597855727121</v>
      </c>
      <c r="I284" s="37">
        <f>IF('2017 Hourly Load - RC2016'!I265="",0,$P$19+$Q$19*(WLEF!I264))</f>
        <v>199.61875724371242</v>
      </c>
      <c r="J284" s="37">
        <f>IF('2017 Hourly Load - RC2016'!J265="",0,$P$19+$Q$19*(WLEF!J264))</f>
        <v>211.25813494966428</v>
      </c>
      <c r="K284" s="37">
        <f>IF('2017 Hourly Load - RC2016'!K265="",0,$P$19+$Q$19*(WLEF!K264))</f>
        <v>239.03370670773108</v>
      </c>
      <c r="L284" s="37">
        <f>IF('2017 Hourly Load - RC2016'!L265="",0,$P$19+$Q$19*(WLEF!L264))</f>
        <v>266.51391731437667</v>
      </c>
      <c r="M284" s="37">
        <f>IF('2017 Hourly Load - RC2016'!M265="",0,$P$19+$Q$19*(WLEF!M264))</f>
        <v>291.59575216643054</v>
      </c>
      <c r="N284" s="37">
        <f>IF('2017 Hourly Load - RC2016'!N265="",0,$P$19+$Q$19*(WLEF!N264))</f>
        <v>310.89508479990855</v>
      </c>
      <c r="O284" s="37">
        <f>IF('2017 Hourly Load - RC2016'!O265="",0,$P$19+$Q$19*(WLEF!O264))</f>
        <v>325.05659153283023</v>
      </c>
      <c r="P284" s="37">
        <f>IF('2017 Hourly Load - RC2016'!P265="",0,$P$19+$Q$19*(WLEF!P264))</f>
        <v>329.99681097991748</v>
      </c>
      <c r="Q284" s="37">
        <f>IF('2017 Hourly Load - RC2016'!Q265="",0,$P$19+$Q$19*(WLEF!Q264))</f>
        <v>331.52895232597558</v>
      </c>
      <c r="R284" s="37">
        <f>IF('2017 Hourly Load - RC2016'!R265="",0,$P$19+$Q$19*(WLEF!R264))</f>
        <v>322.27480145322914</v>
      </c>
      <c r="S284" s="37">
        <f>IF('2017 Hourly Load - RC2016'!S265="",0,$P$19+$Q$19*(WLEF!S264))</f>
        <v>304.46917234275094</v>
      </c>
      <c r="T284" s="37">
        <f>IF('2017 Hourly Load - RC2016'!T265="",0,$P$19+$Q$19*(WLEF!T264))</f>
        <v>288.69454602633948</v>
      </c>
      <c r="U284" s="37">
        <f>IF('2017 Hourly Load - RC2016'!U265="",0,$P$19+$Q$19*(WLEF!U264))</f>
        <v>280.01636251001401</v>
      </c>
      <c r="V284" s="37">
        <f>IF('2017 Hourly Load - RC2016'!V265="",0,$P$19+$Q$19*(WLEF!V264))</f>
        <v>275.72337260482601</v>
      </c>
      <c r="W284" s="37">
        <f>IF('2017 Hourly Load - RC2016'!W265="",0,$P$19+$Q$19*(WLEF!W264))</f>
        <v>253.8010190134425</v>
      </c>
      <c r="X284" s="37">
        <f>IF('2017 Hourly Load - RC2016'!X265="",0,$P$19+$Q$19*(WLEF!X264))</f>
        <v>230.4836739651688</v>
      </c>
      <c r="Y284" s="37">
        <f>IF('2017 Hourly Load - RC2016'!Y265="",0,$P$19+$Q$19*(WLEF!Y264))</f>
        <v>204.64219508255448</v>
      </c>
      <c r="Z284" s="25">
        <f t="shared" si="3"/>
        <v>5912.7963068640111</v>
      </c>
    </row>
    <row r="285" spans="1:26" x14ac:dyDescent="0.25">
      <c r="A285" s="36">
        <f>IF('2017 Hourly Load - RC2016'!A266="","",'2017 Hourly Load - RC2016'!A266)</f>
        <v>42990</v>
      </c>
      <c r="B285" s="37">
        <f>IF('2017 Hourly Load - RC2016'!B266="",0,$P$19+$Q$19*(WLEF!B265))</f>
        <v>180.93179156888661</v>
      </c>
      <c r="C285" s="37">
        <f>IF('2017 Hourly Load - RC2016'!C266="",0,$P$19+$Q$19*(WLEF!C265))</f>
        <v>169.855840277596</v>
      </c>
      <c r="D285" s="37">
        <f>IF('2017 Hourly Load - RC2016'!D266="",0,$P$19+$Q$19*(WLEF!D265))</f>
        <v>162.32766947400273</v>
      </c>
      <c r="E285" s="37">
        <f>IF('2017 Hourly Load - RC2016'!E266="",0,$P$19+$Q$19*(WLEF!E265))</f>
        <v>158.61557686278118</v>
      </c>
      <c r="F285" s="37">
        <f>IF('2017 Hourly Load - RC2016'!F266="",0,$P$19+$Q$19*(WLEF!F265))</f>
        <v>158.61557686278118</v>
      </c>
      <c r="G285" s="37">
        <f>IF('2017 Hourly Load - RC2016'!G266="",0,$P$19+$Q$19*(WLEF!G265))</f>
        <v>167.11499039836923</v>
      </c>
      <c r="H285" s="37">
        <f>IF('2017 Hourly Load - RC2016'!H266="",0,$P$19+$Q$19*(WLEF!H265))</f>
        <v>187.61635976947224</v>
      </c>
      <c r="I285" s="37">
        <f>IF('2017 Hourly Load - RC2016'!I266="",0,$P$19+$Q$19*(WLEF!I265))</f>
        <v>193.90596348490251</v>
      </c>
      <c r="J285" s="37">
        <f>IF('2017 Hourly Load - RC2016'!J266="",0,$P$19+$Q$19*(WLEF!J265))</f>
        <v>207.35544254145867</v>
      </c>
      <c r="K285" s="37">
        <f>IF('2017 Hourly Load - RC2016'!K266="",0,$P$19+$Q$19*(WLEF!K265))</f>
        <v>231.19049931168297</v>
      </c>
      <c r="L285" s="37">
        <f>IF('2017 Hourly Load - RC2016'!L266="",0,$P$19+$Q$19*(WLEF!L265))</f>
        <v>254.67323443063242</v>
      </c>
      <c r="M285" s="37">
        <f>IF('2017 Hourly Load - RC2016'!M266="",0,$P$19+$Q$19*(WLEF!M265))</f>
        <v>275.55737382814414</v>
      </c>
      <c r="N285" s="37">
        <f>IF('2017 Hourly Load - RC2016'!N266="",0,$P$19+$Q$19*(WLEF!N265))</f>
        <v>297.10878067195029</v>
      </c>
      <c r="O285" s="37">
        <f>IF('2017 Hourly Load - RC2016'!O266="",0,$P$19+$Q$19*(WLEF!O265))</f>
        <v>318.43340748314478</v>
      </c>
      <c r="P285" s="37">
        <f>IF('2017 Hourly Load - RC2016'!P266="",0,$P$19+$Q$19*(WLEF!P265))</f>
        <v>323.86243455982793</v>
      </c>
      <c r="Q285" s="37">
        <f>IF('2017 Hourly Load - RC2016'!Q266="",0,$P$19+$Q$19*(WLEF!Q265))</f>
        <v>321.77314126507554</v>
      </c>
      <c r="R285" s="37">
        <f>IF('2017 Hourly Load - RC2016'!R266="",0,$P$19+$Q$19*(WLEF!R265))</f>
        <v>323.27969516749465</v>
      </c>
      <c r="S285" s="37">
        <f>IF('2017 Hourly Load - RC2016'!S266="",0,$P$19+$Q$19*(WLEF!S265))</f>
        <v>325.08316176790879</v>
      </c>
      <c r="T285" s="37">
        <f>IF('2017 Hourly Load - RC2016'!T266="",0,$P$19+$Q$19*(WLEF!T265))</f>
        <v>308.65741251557358</v>
      </c>
      <c r="U285" s="37">
        <f>IF('2017 Hourly Load - RC2016'!U266="",0,$P$19+$Q$19*(WLEF!U265))</f>
        <v>290.75773687439982</v>
      </c>
      <c r="V285" s="37">
        <f>IF('2017 Hourly Load - RC2016'!V266="",0,$P$19+$Q$19*(WLEF!V265))</f>
        <v>283.72661592838671</v>
      </c>
      <c r="W285" s="37">
        <f>IF('2017 Hourly Load - RC2016'!W266="",0,$P$19+$Q$19*(WLEF!W265))</f>
        <v>263.49396047740134</v>
      </c>
      <c r="X285" s="37">
        <f>IF('2017 Hourly Load - RC2016'!X266="",0,$P$19+$Q$19*(WLEF!X265))</f>
        <v>242.03751830795619</v>
      </c>
      <c r="Y285" s="37">
        <f>IF('2017 Hourly Load - RC2016'!Y266="",0,$P$19+$Q$19*(WLEF!Y265))</f>
        <v>217.6110905780119</v>
      </c>
      <c r="Z285" s="25">
        <f t="shared" si="3"/>
        <v>5863.5852744078402</v>
      </c>
    </row>
    <row r="286" spans="1:26" x14ac:dyDescent="0.25">
      <c r="A286" s="36">
        <f>IF('2017 Hourly Load - RC2016'!A267="","",'2017 Hourly Load - RC2016'!A267)</f>
        <v>42991</v>
      </c>
      <c r="B286" s="37">
        <f>IF('2017 Hourly Load - RC2016'!B267="",0,$P$19+$Q$19*(WLEF!B266))</f>
        <v>193.1861504732471</v>
      </c>
      <c r="C286" s="37">
        <f>IF('2017 Hourly Load - RC2016'!C267="",0,$P$19+$Q$19*(WLEF!C266))</f>
        <v>178.22224428706463</v>
      </c>
      <c r="D286" s="37">
        <f>IF('2017 Hourly Load - RC2016'!D267="",0,$P$19+$Q$19*(WLEF!D266))</f>
        <v>168.26623141880572</v>
      </c>
      <c r="E286" s="37">
        <f>IF('2017 Hourly Load - RC2016'!E267="",0,$P$19+$Q$19*(WLEF!E266))</f>
        <v>160.61160448478125</v>
      </c>
      <c r="F286" s="37">
        <f>IF('2017 Hourly Load - RC2016'!F267="",0,$P$19+$Q$19*(WLEF!F266))</f>
        <v>157.59016801280069</v>
      </c>
      <c r="G286" s="37">
        <f>IF('2017 Hourly Load - RC2016'!G267="",0,$P$19+$Q$19*(WLEF!G266))</f>
        <v>157.3090235606046</v>
      </c>
      <c r="H286" s="37">
        <f>IF('2017 Hourly Load - RC2016'!H267="",0,$P$19+$Q$19*(WLEF!H266))</f>
        <v>161.4141746372203</v>
      </c>
      <c r="I286" s="37">
        <f>IF('2017 Hourly Load - RC2016'!I267="",0,$P$19+$Q$19*(WLEF!I266))</f>
        <v>167.16214913349043</v>
      </c>
      <c r="J286" s="37">
        <f>IF('2017 Hourly Load - RC2016'!J267="",0,$P$19+$Q$19*(WLEF!J266))</f>
        <v>185.59496189129828</v>
      </c>
      <c r="K286" s="37">
        <f>IF('2017 Hourly Load - RC2016'!K267="",0,$P$19+$Q$19*(WLEF!K266))</f>
        <v>215.00444003449627</v>
      </c>
      <c r="L286" s="37">
        <f>IF('2017 Hourly Load - RC2016'!L267="",0,$P$19+$Q$19*(WLEF!L266))</f>
        <v>249.49514023072277</v>
      </c>
      <c r="M286" s="37">
        <f>IF('2017 Hourly Load - RC2016'!M267="",0,$P$19+$Q$19*(WLEF!M266))</f>
        <v>283.2911717674487</v>
      </c>
      <c r="N286" s="37">
        <f>IF('2017 Hourly Load - RC2016'!N267="",0,$P$19+$Q$19*(WLEF!N266))</f>
        <v>310.97244203562173</v>
      </c>
      <c r="O286" s="37">
        <f>IF('2017 Hourly Load - RC2016'!O267="",0,$P$19+$Q$19*(WLEF!O266))</f>
        <v>328.87088501081428</v>
      </c>
      <c r="P286" s="37">
        <f>IF('2017 Hourly Load - RC2016'!P267="",0,$P$19+$Q$19*(WLEF!P266))</f>
        <v>336.23521147926982</v>
      </c>
      <c r="Q286" s="37">
        <f>IF('2017 Hourly Load - RC2016'!Q267="",0,$P$19+$Q$19*(WLEF!Q266))</f>
        <v>335.3935199806798</v>
      </c>
      <c r="R286" s="37">
        <f>IF('2017 Hourly Load - RC2016'!R267="",0,$P$19+$Q$19*(WLEF!R266))</f>
        <v>324.97688954414878</v>
      </c>
      <c r="S286" s="37">
        <f>IF('2017 Hourly Load - RC2016'!S267="",0,$P$19+$Q$19*(WLEF!S266))</f>
        <v>310.45697409989157</v>
      </c>
      <c r="T286" s="37">
        <f>IF('2017 Hourly Load - RC2016'!T267="",0,$P$19+$Q$19*(WLEF!T266))</f>
        <v>286.8366823192643</v>
      </c>
      <c r="U286" s="37">
        <f>IF('2017 Hourly Load - RC2016'!U267="",0,$P$19+$Q$19*(WLEF!U266))</f>
        <v>275.22558983034827</v>
      </c>
      <c r="V286" s="37">
        <f>IF('2017 Hourly Load - RC2016'!V267="",0,$P$19+$Q$19*(WLEF!V266))</f>
        <v>268.0913578640816</v>
      </c>
      <c r="W286" s="37">
        <f>IF('2017 Hourly Load - RC2016'!W267="",0,$P$19+$Q$19*(WLEF!W266))</f>
        <v>246.46547533196809</v>
      </c>
      <c r="X286" s="37">
        <f>IF('2017 Hourly Load - RC2016'!X267="",0,$P$19+$Q$19*(WLEF!X266))</f>
        <v>222.37492547458118</v>
      </c>
      <c r="Y286" s="37">
        <f>IF('2017 Hourly Load - RC2016'!Y267="",0,$P$19+$Q$19*(WLEF!Y266))</f>
        <v>199.36019229771978</v>
      </c>
      <c r="Z286" s="25">
        <f t="shared" si="3"/>
        <v>5722.4076052003702</v>
      </c>
    </row>
    <row r="287" spans="1:26" x14ac:dyDescent="0.25">
      <c r="A287" s="36">
        <f>IF('2017 Hourly Load - RC2016'!A268="","",'2017 Hourly Load - RC2016'!A268)</f>
        <v>42992</v>
      </c>
      <c r="B287" s="37">
        <f>IF('2017 Hourly Load - RC2016'!B268="",0,$P$19+$Q$19*(WLEF!B267))</f>
        <v>182.24097363840917</v>
      </c>
      <c r="C287" s="37">
        <f>IF('2017 Hourly Load - RC2016'!C268="",0,$P$19+$Q$19*(WLEF!C267))</f>
        <v>169.29782466369744</v>
      </c>
      <c r="D287" s="37">
        <f>IF('2017 Hourly Load - RC2016'!D268="",0,$P$19+$Q$19*(WLEF!D267))</f>
        <v>160.52100462472862</v>
      </c>
      <c r="E287" s="37">
        <f>IF('2017 Hourly Load - RC2016'!E268="",0,$P$19+$Q$19*(WLEF!E267))</f>
        <v>154.84593465794592</v>
      </c>
      <c r="F287" s="37">
        <f>IF('2017 Hourly Load - RC2016'!F268="",0,$P$19+$Q$19*(WLEF!F267))</f>
        <v>151.56875449788143</v>
      </c>
      <c r="G287" s="37">
        <f>IF('2017 Hourly Load - RC2016'!G268="",0,$P$19+$Q$19*(WLEF!G267))</f>
        <v>151.02990004834317</v>
      </c>
      <c r="H287" s="37">
        <f>IF('2017 Hourly Load - RC2016'!H268="",0,$P$19+$Q$19*(WLEF!H267))</f>
        <v>153.24103187915847</v>
      </c>
      <c r="I287" s="37">
        <f>IF('2017 Hourly Load - RC2016'!I268="",0,$P$19+$Q$19*(WLEF!I267))</f>
        <v>156.36586919680602</v>
      </c>
      <c r="J287" s="37">
        <f>IF('2017 Hourly Load - RC2016'!J268="",0,$P$19+$Q$19*(WLEF!J267))</f>
        <v>177.53825122681366</v>
      </c>
      <c r="K287" s="37">
        <f>IF('2017 Hourly Load - RC2016'!K268="",0,$P$19+$Q$19*(WLEF!K267))</f>
        <v>209.69372492149017</v>
      </c>
      <c r="L287" s="37">
        <f>IF('2017 Hourly Load - RC2016'!L268="",0,$P$19+$Q$19*(WLEF!L267))</f>
        <v>243.55010188645667</v>
      </c>
      <c r="M287" s="37">
        <f>IF('2017 Hourly Load - RC2016'!M268="",0,$P$19+$Q$19*(WLEF!M267))</f>
        <v>278.05482992324289</v>
      </c>
      <c r="N287" s="37">
        <f>IF('2017 Hourly Load - RC2016'!N268="",0,$P$19+$Q$19*(WLEF!N267))</f>
        <v>305.58901125179352</v>
      </c>
      <c r="O287" s="37">
        <f>IF('2017 Hourly Load - RC2016'!O268="",0,$P$19+$Q$19*(WLEF!O267))</f>
        <v>324.76441482905898</v>
      </c>
      <c r="P287" s="37">
        <f>IF('2017 Hourly Load - RC2016'!P268="",0,$P$19+$Q$19*(WLEF!P267))</f>
        <v>334.71575344535</v>
      </c>
      <c r="Q287" s="37">
        <f>IF('2017 Hourly Load - RC2016'!Q268="",0,$P$19+$Q$19*(WLEF!Q267))</f>
        <v>338.08639249510901</v>
      </c>
      <c r="R287" s="37">
        <f>IF('2017 Hourly Load - RC2016'!R268="",0,$P$19+$Q$19*(WLEF!R267))</f>
        <v>338.60483495481867</v>
      </c>
      <c r="S287" s="37">
        <f>IF('2017 Hourly Load - RC2016'!S268="",0,$P$19+$Q$19*(WLEF!S267))</f>
        <v>325.61487154886032</v>
      </c>
      <c r="T287" s="37">
        <f>IF('2017 Hourly Load - RC2016'!T268="",0,$P$19+$Q$19*(WLEF!T267))</f>
        <v>303.25073758831587</v>
      </c>
      <c r="U287" s="37">
        <f>IF('2017 Hourly Load - RC2016'!U268="",0,$P$19+$Q$19*(WLEF!U267))</f>
        <v>290.56080086919269</v>
      </c>
      <c r="V287" s="37">
        <f>IF('2017 Hourly Load - RC2016'!V268="",0,$P$19+$Q$19*(WLEF!V267))</f>
        <v>283.89608244071644</v>
      </c>
      <c r="W287" s="37">
        <f>IF('2017 Hourly Load - RC2016'!W268="",0,$P$19+$Q$19*(WLEF!W267))</f>
        <v>259.99839795791848</v>
      </c>
      <c r="X287" s="37">
        <f>IF('2017 Hourly Load - RC2016'!X268="",0,$P$19+$Q$19*(WLEF!X267))</f>
        <v>233.04867027727914</v>
      </c>
      <c r="Y287" s="37">
        <f>IF('2017 Hourly Load - RC2016'!Y268="",0,$P$19+$Q$19*(WLEF!Y267))</f>
        <v>204.77431987846455</v>
      </c>
      <c r="Z287" s="25">
        <f t="shared" si="3"/>
        <v>5730.8524887018521</v>
      </c>
    </row>
    <row r="288" spans="1:26" x14ac:dyDescent="0.25">
      <c r="A288" s="36">
        <f>IF('2017 Hourly Load - RC2016'!A269="","",'2017 Hourly Load - RC2016'!A269)</f>
        <v>42993</v>
      </c>
      <c r="B288" s="37">
        <f>IF('2017 Hourly Load - RC2016'!B269="",0,$P$19+$Q$19*(WLEF!B268))</f>
        <v>185.19648971962346</v>
      </c>
      <c r="C288" s="37">
        <f>IF('2017 Hourly Load - RC2016'!C269="",0,$P$19+$Q$19*(WLEF!C268))</f>
        <v>171.8309830367246</v>
      </c>
      <c r="D288" s="37">
        <f>IF('2017 Hourly Load - RC2016'!D269="",0,$P$19+$Q$19*(WLEF!D268))</f>
        <v>163.98513960953568</v>
      </c>
      <c r="E288" s="37">
        <f>IF('2017 Hourly Load - RC2016'!E269="",0,$P$19+$Q$19*(WLEF!E268))</f>
        <v>159.7229772495711</v>
      </c>
      <c r="F288" s="37">
        <f>IF('2017 Hourly Load - RC2016'!F269="",0,$P$19+$Q$19*(WLEF!F268))</f>
        <v>159.55786029758062</v>
      </c>
      <c r="G288" s="37">
        <f>IF('2017 Hourly Load - RC2016'!G269="",0,$P$19+$Q$19*(WLEF!G268))</f>
        <v>167.85531273470383</v>
      </c>
      <c r="H288" s="37">
        <f>IF('2017 Hourly Load - RC2016'!H269="",0,$P$19+$Q$19*(WLEF!H268))</f>
        <v>186.42903148998187</v>
      </c>
      <c r="I288" s="37">
        <f>IF('2017 Hourly Load - RC2016'!I269="",0,$P$19+$Q$19*(WLEF!I268))</f>
        <v>194.26674164610887</v>
      </c>
      <c r="J288" s="37">
        <f>IF('2017 Hourly Load - RC2016'!J269="",0,$P$19+$Q$19*(WLEF!J268))</f>
        <v>208.19626456380848</v>
      </c>
      <c r="K288" s="37">
        <f>IF('2017 Hourly Load - RC2016'!K269="",0,$P$19+$Q$19*(WLEF!K268))</f>
        <v>239.14049538730291</v>
      </c>
      <c r="L288" s="37">
        <f>IF('2017 Hourly Load - RC2016'!L269="",0,$P$19+$Q$19*(WLEF!L268))</f>
        <v>280.23224757677264</v>
      </c>
      <c r="M288" s="37">
        <f>IF('2017 Hourly Load - RC2016'!M269="",0,$P$19+$Q$19*(WLEF!M268))</f>
        <v>313.79195590725004</v>
      </c>
      <c r="N288" s="37">
        <f>IF('2017 Hourly Load - RC2016'!N269="",0,$P$19+$Q$19*(WLEF!N268))</f>
        <v>343.23932273061769</v>
      </c>
      <c r="O288" s="37">
        <f>IF('2017 Hourly Load - RC2016'!O269="",0,$P$19+$Q$19*(WLEF!O268))</f>
        <v>370.00550593818338</v>
      </c>
      <c r="P288" s="37">
        <f>IF('2017 Hourly Load - RC2016'!P269="",0,$P$19+$Q$19*(WLEF!P268))</f>
        <v>389.41108246662168</v>
      </c>
      <c r="Q288" s="37">
        <f>IF('2017 Hourly Load - RC2016'!Q269="",0,$P$19+$Q$19*(WLEF!Q268))</f>
        <v>402.63866203430683</v>
      </c>
      <c r="R288" s="37">
        <f>IF('2017 Hourly Load - RC2016'!R269="",0,$P$19+$Q$19*(WLEF!R268))</f>
        <v>405.02349371707402</v>
      </c>
      <c r="S288" s="37">
        <f>IF('2017 Hourly Load - RC2016'!S269="",0,$P$19+$Q$19*(WLEF!S268))</f>
        <v>396.26189278101566</v>
      </c>
      <c r="T288" s="37">
        <f>IF('2017 Hourly Load - RC2016'!T269="",0,$P$19+$Q$19*(WLEF!T268))</f>
        <v>374.47687140005002</v>
      </c>
      <c r="U288" s="37">
        <f>IF('2017 Hourly Load - RC2016'!U269="",0,$P$19+$Q$19*(WLEF!U268))</f>
        <v>358.3541778369908</v>
      </c>
      <c r="V288" s="37">
        <f>IF('2017 Hourly Load - RC2016'!V269="",0,$P$19+$Q$19*(WLEF!V268))</f>
        <v>346.63844094073431</v>
      </c>
      <c r="W288" s="37">
        <f>IF('2017 Hourly Load - RC2016'!W269="",0,$P$19+$Q$19*(WLEF!W268))</f>
        <v>311.20459219174512</v>
      </c>
      <c r="X288" s="37">
        <f>IF('2017 Hourly Load - RC2016'!X269="",0,$P$19+$Q$19*(WLEF!X268))</f>
        <v>274.49193856317794</v>
      </c>
      <c r="Y288" s="37">
        <f>IF('2017 Hourly Load - RC2016'!Y269="",0,$P$19+$Q$19*(WLEF!Y268))</f>
        <v>234.93942154178922</v>
      </c>
      <c r="Z288" s="25">
        <f t="shared" ref="Z288:Z351" si="4">SUM(B288:Y288)</f>
        <v>6636.890901361272</v>
      </c>
    </row>
    <row r="289" spans="1:26" x14ac:dyDescent="0.25">
      <c r="A289" s="36">
        <f>IF('2017 Hourly Load - RC2016'!A270="","",'2017 Hourly Load - RC2016'!A270)</f>
        <v>42994</v>
      </c>
      <c r="B289" s="37">
        <f>IF('2017 Hourly Load - RC2016'!B270="",0,$P$19+$Q$19*(WLEF!B269))</f>
        <v>207.08849808175958</v>
      </c>
      <c r="C289" s="37">
        <f>IF('2017 Hourly Load - RC2016'!C270="",0,$P$19+$Q$19*(WLEF!C269))</f>
        <v>190.91614994367839</v>
      </c>
      <c r="D289" s="37">
        <f>IF('2017 Hourly Load - RC2016'!D270="",0,$P$19+$Q$19*(WLEF!D269))</f>
        <v>179.14363123692087</v>
      </c>
      <c r="E289" s="37">
        <f>IF('2017 Hourly Load - RC2016'!E270="",0,$P$19+$Q$19*(WLEF!E269))</f>
        <v>171.99252983356018</v>
      </c>
      <c r="F289" s="37">
        <f>IF('2017 Hourly Load - RC2016'!F270="",0,$P$19+$Q$19*(WLEF!F269))</f>
        <v>170.03158416141065</v>
      </c>
      <c r="G289" s="37">
        <f>IF('2017 Hourly Load - RC2016'!G270="",0,$P$19+$Q$19*(WLEF!G269))</f>
        <v>177.18885906399038</v>
      </c>
      <c r="H289" s="37">
        <f>IF('2017 Hourly Load - RC2016'!H270="",0,$P$19+$Q$19*(WLEF!H269))</f>
        <v>196.40716116071397</v>
      </c>
      <c r="I289" s="37">
        <f>IF('2017 Hourly Load - RC2016'!I270="",0,$P$19+$Q$19*(WLEF!I269))</f>
        <v>203.71931469648285</v>
      </c>
      <c r="J289" s="37">
        <f>IF('2017 Hourly Load - RC2016'!J270="",0,$P$19+$Q$19*(WLEF!J269))</f>
        <v>217.37307636032887</v>
      </c>
      <c r="K289" s="37">
        <f>IF('2017 Hourly Load - RC2016'!K270="",0,$P$19+$Q$19*(WLEF!K269))</f>
        <v>246.6184878962676</v>
      </c>
      <c r="L289" s="37">
        <f>IF('2017 Hourly Load - RC2016'!L270="",0,$P$19+$Q$19*(WLEF!L269))</f>
        <v>281.45781900962004</v>
      </c>
      <c r="M289" s="37">
        <f>IF('2017 Hourly Load - RC2016'!M270="",0,$P$19+$Q$19*(WLEF!M269))</f>
        <v>315.82018465807437</v>
      </c>
      <c r="N289" s="37">
        <f>IF('2017 Hourly Load - RC2016'!N270="",0,$P$19+$Q$19*(WLEF!N269))</f>
        <v>343.37706970371988</v>
      </c>
      <c r="O289" s="37">
        <f>IF('2017 Hourly Load - RC2016'!O270="",0,$P$19+$Q$19*(WLEF!O269))</f>
        <v>364.65096181360235</v>
      </c>
      <c r="P289" s="37">
        <f>IF('2017 Hourly Load - RC2016'!P270="",0,$P$19+$Q$19*(WLEF!P269))</f>
        <v>360.82453416636861</v>
      </c>
      <c r="Q289" s="37">
        <f>IF('2017 Hourly Load - RC2016'!Q270="",0,$P$19+$Q$19*(WLEF!Q269))</f>
        <v>349.16738122810847</v>
      </c>
      <c r="R289" s="37">
        <f>IF('2017 Hourly Load - RC2016'!R270="",0,$P$19+$Q$19*(WLEF!R269))</f>
        <v>339.78008862817694</v>
      </c>
      <c r="S289" s="37">
        <f>IF('2017 Hourly Load - RC2016'!S270="",0,$P$19+$Q$19*(WLEF!S269))</f>
        <v>328.97800564580945</v>
      </c>
      <c r="T289" s="37">
        <f>IF('2017 Hourly Load - RC2016'!T270="",0,$P$19+$Q$19*(WLEF!T269))</f>
        <v>316.99433714013776</v>
      </c>
      <c r="U289" s="37">
        <f>IF('2017 Hourly Load - RC2016'!U270="",0,$P$19+$Q$19*(WLEF!U269))</f>
        <v>312.34124242752324</v>
      </c>
      <c r="V289" s="37">
        <f>IF('2017 Hourly Load - RC2016'!V270="",0,$P$19+$Q$19*(WLEF!V269))</f>
        <v>303.27608750586427</v>
      </c>
      <c r="W289" s="37">
        <f>IF('2017 Hourly Load - RC2016'!W270="",0,$P$19+$Q$19*(WLEF!W269))</f>
        <v>274.56287605702761</v>
      </c>
      <c r="X289" s="37">
        <f>IF('2017 Hourly Load - RC2016'!X270="",0,$P$19+$Q$19*(WLEF!X269))</f>
        <v>244.0269554889145</v>
      </c>
      <c r="Y289" s="37">
        <f>IF('2017 Hourly Load - RC2016'!Y270="",0,$P$19+$Q$19*(WLEF!Y269))</f>
        <v>214.67057495948399</v>
      </c>
      <c r="Z289" s="25">
        <f t="shared" si="4"/>
        <v>6310.407410867545</v>
      </c>
    </row>
    <row r="290" spans="1:26" x14ac:dyDescent="0.25">
      <c r="A290" s="36">
        <f>IF('2017 Hourly Load - RC2016'!A271="","",'2017 Hourly Load - RC2016'!A271)</f>
        <v>42995</v>
      </c>
      <c r="B290" s="37">
        <f>IF('2017 Hourly Load - RC2016'!B271="",0,$P$19+$Q$19*(WLEF!B270))</f>
        <v>189.99346204816956</v>
      </c>
      <c r="C290" s="37">
        <f>IF('2017 Hourly Load - RC2016'!C271="",0,$P$19+$Q$19*(WLEF!C270))</f>
        <v>175.97928977113526</v>
      </c>
      <c r="D290" s="37">
        <f>IF('2017 Hourly Load - RC2016'!D271="",0,$P$19+$Q$19*(WLEF!D270))</f>
        <v>166.64412216284455</v>
      </c>
      <c r="E290" s="37">
        <f>IF('2017 Hourly Load - RC2016'!E271="",0,$P$19+$Q$19*(WLEF!E270))</f>
        <v>161.00480822607187</v>
      </c>
      <c r="F290" s="37">
        <f>IF('2017 Hourly Load - RC2016'!F271="",0,$P$19+$Q$19*(WLEF!F270))</f>
        <v>160.55119876704367</v>
      </c>
      <c r="G290" s="37">
        <f>IF('2017 Hourly Load - RC2016'!G271="",0,$P$19+$Q$19*(WLEF!G270))</f>
        <v>169.12281587591872</v>
      </c>
      <c r="H290" s="37">
        <f>IF('2017 Hourly Load - RC2016'!H271="",0,$P$19+$Q$19*(WLEF!H270))</f>
        <v>189.14523676613743</v>
      </c>
      <c r="I290" s="37">
        <f>IF('2017 Hourly Load - RC2016'!I271="",0,$P$19+$Q$19*(WLEF!I270))</f>
        <v>196.31605501416223</v>
      </c>
      <c r="J290" s="37">
        <f>IF('2017 Hourly Load - RC2016'!J271="",0,$P$19+$Q$19*(WLEF!J270))</f>
        <v>207.48902154909206</v>
      </c>
      <c r="K290" s="37">
        <f>IF('2017 Hourly Load - RC2016'!K271="",0,$P$19+$Q$19*(WLEF!K270))</f>
        <v>229.73710113339007</v>
      </c>
      <c r="L290" s="37">
        <f>IF('2017 Hourly Load - RC2016'!L271="",0,$P$19+$Q$19*(WLEF!L270))</f>
        <v>260.11209450636585</v>
      </c>
      <c r="M290" s="37">
        <f>IF('2017 Hourly Load - RC2016'!M271="",0,$P$19+$Q$19*(WLEF!M270))</f>
        <v>284.86582810459845</v>
      </c>
      <c r="N290" s="37">
        <f>IF('2017 Hourly Load - RC2016'!N271="",0,$P$19+$Q$19*(WLEF!N270))</f>
        <v>303.63113889123321</v>
      </c>
      <c r="O290" s="37">
        <f>IF('2017 Hourly Load - RC2016'!O271="",0,$P$19+$Q$19*(WLEF!O270))</f>
        <v>313.89575262973489</v>
      </c>
      <c r="P290" s="37">
        <f>IF('2017 Hourly Load - RC2016'!P271="",0,$P$19+$Q$19*(WLEF!P270))</f>
        <v>325.40211790404936</v>
      </c>
      <c r="Q290" s="37">
        <f>IF('2017 Hourly Load - RC2016'!Q271="",0,$P$19+$Q$19*(WLEF!Q270))</f>
        <v>324.71131067787616</v>
      </c>
      <c r="R290" s="37">
        <f>IF('2017 Hourly Load - RC2016'!R271="",0,$P$19+$Q$19*(WLEF!R270))</f>
        <v>308.50349560881881</v>
      </c>
      <c r="S290" s="37">
        <f>IF('2017 Hourly Load - RC2016'!S271="",0,$P$19+$Q$19*(WLEF!S270))</f>
        <v>290.4623677328043</v>
      </c>
      <c r="T290" s="37">
        <f>IF('2017 Hourly Load - RC2016'!T271="",0,$P$19+$Q$19*(WLEF!T270))</f>
        <v>278.41291684846783</v>
      </c>
      <c r="U290" s="37">
        <f>IF('2017 Hourly Load - RC2016'!U271="",0,$P$19+$Q$19*(WLEF!U270))</f>
        <v>280.42424420150093</v>
      </c>
      <c r="V290" s="37">
        <f>IF('2017 Hourly Load - RC2016'!V271="",0,$P$19+$Q$19*(WLEF!V270))</f>
        <v>277.03012566136016</v>
      </c>
      <c r="W290" s="37">
        <f>IF('2017 Hourly Load - RC2016'!W271="",0,$P$19+$Q$19*(WLEF!W270))</f>
        <v>256.08686551141483</v>
      </c>
      <c r="X290" s="37">
        <f>IF('2017 Hourly Load - RC2016'!X271="",0,$P$19+$Q$19*(WLEF!X270))</f>
        <v>228.02301044360109</v>
      </c>
      <c r="Y290" s="37">
        <f>IF('2017 Hourly Load - RC2016'!Y271="",0,$P$19+$Q$19*(WLEF!Y270))</f>
        <v>200.11822231307087</v>
      </c>
      <c r="Z290" s="25">
        <f t="shared" si="4"/>
        <v>5777.6626023488616</v>
      </c>
    </row>
    <row r="291" spans="1:26" x14ac:dyDescent="0.25">
      <c r="A291" s="36">
        <f>IF('2017 Hourly Load - RC2016'!A272="","",'2017 Hourly Load - RC2016'!A272)</f>
        <v>42996</v>
      </c>
      <c r="B291" s="37">
        <f>IF('2017 Hourly Load - RC2016'!B272="",0,$P$19+$Q$19*(WLEF!B271))</f>
        <v>180.61007155881629</v>
      </c>
      <c r="C291" s="37">
        <f>IF('2017 Hourly Load - RC2016'!C272="",0,$P$19+$Q$19*(WLEF!C271))</f>
        <v>167.03642156167984</v>
      </c>
      <c r="D291" s="37">
        <f>IF('2017 Hourly Load - RC2016'!D272="",0,$P$19+$Q$19*(WLEF!D271))</f>
        <v>160.27966068349934</v>
      </c>
      <c r="E291" s="37">
        <f>IF('2017 Hourly Load - RC2016'!E272="",0,$P$19+$Q$19*(WLEF!E271))</f>
        <v>155.77941945807777</v>
      </c>
      <c r="F291" s="37">
        <f>IF('2017 Hourly Load - RC2016'!F272="",0,$P$19+$Q$19*(WLEF!F271))</f>
        <v>155.39947359509583</v>
      </c>
      <c r="G291" s="37">
        <f>IF('2017 Hourly Load - RC2016'!G272="",0,$P$19+$Q$19*(WLEF!G271))</f>
        <v>163.58457038029582</v>
      </c>
      <c r="H291" s="37">
        <f>IF('2017 Hourly Load - RC2016'!H272="",0,$P$19+$Q$19*(WLEF!H271))</f>
        <v>183.21565650363152</v>
      </c>
      <c r="I291" s="37">
        <f>IF('2017 Hourly Load - RC2016'!I272="",0,$P$19+$Q$19*(WLEF!I271))</f>
        <v>190.29467781821708</v>
      </c>
      <c r="J291" s="37">
        <f>IF('2017 Hourly Load - RC2016'!J272="",0,$P$19+$Q$19*(WLEF!J271))</f>
        <v>201.6043366232409</v>
      </c>
      <c r="K291" s="37">
        <f>IF('2017 Hourly Load - RC2016'!K272="",0,$P$19+$Q$19*(WLEF!K271))</f>
        <v>225.13406341003071</v>
      </c>
      <c r="L291" s="37">
        <f>IF('2017 Hourly Load - RC2016'!L272="",0,$P$19+$Q$19*(WLEF!L271))</f>
        <v>249.51719529094004</v>
      </c>
      <c r="M291" s="37">
        <f>IF('2017 Hourly Load - RC2016'!M272="",0,$P$19+$Q$19*(WLEF!M271))</f>
        <v>276.50689708724241</v>
      </c>
      <c r="N291" s="37">
        <f>IF('2017 Hourly Load - RC2016'!N272="",0,$P$19+$Q$19*(WLEF!N271))</f>
        <v>303.88492135471523</v>
      </c>
      <c r="O291" s="37">
        <f>IF('2017 Hourly Load - RC2016'!O272="",0,$P$19+$Q$19*(WLEF!O271))</f>
        <v>330.238414238622</v>
      </c>
      <c r="P291" s="37">
        <f>IF('2017 Hourly Load - RC2016'!P272="",0,$P$19+$Q$19*(WLEF!P271))</f>
        <v>349.61327363151804</v>
      </c>
      <c r="Q291" s="37">
        <f>IF('2017 Hourly Load - RC2016'!Q272="",0,$P$19+$Q$19*(WLEF!Q271))</f>
        <v>360.76762088118136</v>
      </c>
      <c r="R291" s="37">
        <f>IF('2017 Hourly Load - RC2016'!R272="",0,$P$19+$Q$19*(WLEF!R271))</f>
        <v>356.99592955982683</v>
      </c>
      <c r="S291" s="37">
        <f>IF('2017 Hourly Load - RC2016'!S272="",0,$P$19+$Q$19*(WLEF!S271))</f>
        <v>358.69426289950894</v>
      </c>
      <c r="T291" s="37">
        <f>IF('2017 Hourly Load - RC2016'!T272="",0,$P$19+$Q$19*(WLEF!T271))</f>
        <v>334.93253994904597</v>
      </c>
      <c r="U291" s="37">
        <f>IF('2017 Hourly Load - RC2016'!U272="",0,$P$19+$Q$19*(WLEF!U271))</f>
        <v>321.27200552290827</v>
      </c>
      <c r="V291" s="37">
        <f>IF('2017 Hourly Load - RC2016'!V272="",0,$P$19+$Q$19*(WLEF!V271))</f>
        <v>309.45348302440607</v>
      </c>
      <c r="W291" s="37">
        <f>IF('2017 Hourly Load - RC2016'!W272="",0,$P$19+$Q$19*(WLEF!W271))</f>
        <v>280.32823426706511</v>
      </c>
      <c r="X291" s="37">
        <f>IF('2017 Hourly Load - RC2016'!X272="",0,$P$19+$Q$19*(WLEF!X271))</f>
        <v>247.47228959358443</v>
      </c>
      <c r="Y291" s="37">
        <f>IF('2017 Hourly Load - RC2016'!Y272="",0,$P$19+$Q$19*(WLEF!Y271))</f>
        <v>216.06773756464645</v>
      </c>
      <c r="Z291" s="25">
        <f t="shared" si="4"/>
        <v>6078.6831564577978</v>
      </c>
    </row>
    <row r="292" spans="1:26" x14ac:dyDescent="0.25">
      <c r="A292" s="36">
        <f>IF('2017 Hourly Load - RC2016'!A273="","",'2017 Hourly Load - RC2016'!A273)</f>
        <v>42997</v>
      </c>
      <c r="B292" s="37">
        <f>IF('2017 Hourly Load - RC2016'!B273="",0,$P$19+$Q$19*(WLEF!B272))</f>
        <v>192.64781611141802</v>
      </c>
      <c r="C292" s="37">
        <f>IF('2017 Hourly Load - RC2016'!C273="",0,$P$19+$Q$19*(WLEF!C272))</f>
        <v>177.17223732229979</v>
      </c>
      <c r="D292" s="37">
        <f>IF('2017 Hourly Load - RC2016'!D273="",0,$P$19+$Q$19*(WLEF!D272))</f>
        <v>168.31370830814012</v>
      </c>
      <c r="E292" s="37">
        <f>IF('2017 Hourly Load - RC2016'!E273="",0,$P$19+$Q$19*(WLEF!E272))</f>
        <v>162.84763805700447</v>
      </c>
      <c r="F292" s="37">
        <f>IF('2017 Hourly Load - RC2016'!F273="",0,$P$19+$Q$19*(WLEF!F272))</f>
        <v>161.87026831407758</v>
      </c>
      <c r="G292" s="37">
        <f>IF('2017 Hourly Load - RC2016'!G273="",0,$P$19+$Q$19*(WLEF!G272))</f>
        <v>169.74409478443778</v>
      </c>
      <c r="H292" s="37">
        <f>IF('2017 Hourly Load - RC2016'!H273="",0,$P$19+$Q$19*(WLEF!H272))</f>
        <v>189.60427663817433</v>
      </c>
      <c r="I292" s="37">
        <f>IF('2017 Hourly Load - RC2016'!I273="",0,$P$19+$Q$19*(WLEF!I272))</f>
        <v>198.5310192231255</v>
      </c>
      <c r="J292" s="37">
        <f>IF('2017 Hourly Load - RC2016'!J273="",0,$P$19+$Q$19*(WLEF!J272))</f>
        <v>210.29132385889028</v>
      </c>
      <c r="K292" s="37">
        <f>IF('2017 Hourly Load - RC2016'!K273="",0,$P$19+$Q$19*(WLEF!K272))</f>
        <v>236.79953411974122</v>
      </c>
      <c r="L292" s="37">
        <f>IF('2017 Hourly Load - RC2016'!L273="",0,$P$19+$Q$19*(WLEF!L272))</f>
        <v>260.56724388989625</v>
      </c>
      <c r="M292" s="37">
        <f>IF('2017 Hourly Load - RC2016'!M273="",0,$P$19+$Q$19*(WLEF!M272))</f>
        <v>276.1030656877482</v>
      </c>
      <c r="N292" s="37">
        <f>IF('2017 Hourly Load - RC2016'!N273="",0,$P$19+$Q$19*(WLEF!N272))</f>
        <v>280.8325457403285</v>
      </c>
      <c r="O292" s="37">
        <f>IF('2017 Hourly Load - RC2016'!O273="",0,$P$19+$Q$19*(WLEF!O272))</f>
        <v>273.07593440062737</v>
      </c>
      <c r="P292" s="37">
        <f>IF('2017 Hourly Load - RC2016'!P273="",0,$P$19+$Q$19*(WLEF!P272))</f>
        <v>260.2258273737873</v>
      </c>
      <c r="Q292" s="37">
        <f>IF('2017 Hourly Load - RC2016'!Q273="",0,$P$19+$Q$19*(WLEF!Q272))</f>
        <v>254.35987722754032</v>
      </c>
      <c r="R292" s="37">
        <f>IF('2017 Hourly Load - RC2016'!R273="",0,$P$19+$Q$19*(WLEF!R272))</f>
        <v>249.07637011079805</v>
      </c>
      <c r="S292" s="37">
        <f>IF('2017 Hourly Load - RC2016'!S273="",0,$P$19+$Q$19*(WLEF!S272))</f>
        <v>243.94020253459945</v>
      </c>
      <c r="T292" s="37">
        <f>IF('2017 Hourly Load - RC2016'!T273="",0,$P$19+$Q$19*(WLEF!T272))</f>
        <v>237.92525742896896</v>
      </c>
      <c r="U292" s="37">
        <f>IF('2017 Hourly Load - RC2016'!U273="",0,$P$19+$Q$19*(WLEF!U272))</f>
        <v>240.18894644721701</v>
      </c>
      <c r="V292" s="37">
        <f>IF('2017 Hourly Load - RC2016'!V273="",0,$P$19+$Q$19*(WLEF!V272))</f>
        <v>237.60624245609017</v>
      </c>
      <c r="W292" s="37">
        <f>IF('2017 Hourly Load - RC2016'!W273="",0,$P$19+$Q$19*(WLEF!W272))</f>
        <v>224.68591051367258</v>
      </c>
      <c r="X292" s="37">
        <f>IF('2017 Hourly Load - RC2016'!X273="",0,$P$19+$Q$19*(WLEF!X272))</f>
        <v>207.12661557146617</v>
      </c>
      <c r="Y292" s="37">
        <f>IF('2017 Hourly Load - RC2016'!Y273="",0,$P$19+$Q$19*(WLEF!Y272))</f>
        <v>188.86323881804975</v>
      </c>
      <c r="Z292" s="25">
        <f t="shared" si="4"/>
        <v>5302.3991949380998</v>
      </c>
    </row>
    <row r="293" spans="1:26" x14ac:dyDescent="0.25">
      <c r="A293" s="36">
        <f>IF('2017 Hourly Load - RC2016'!A274="","",'2017 Hourly Load - RC2016'!A274)</f>
        <v>42998</v>
      </c>
      <c r="B293" s="37">
        <f>IF('2017 Hourly Load - RC2016'!B274="",0,$P$19+$Q$19*(WLEF!B273))</f>
        <v>171.84713117899281</v>
      </c>
      <c r="C293" s="37">
        <f>IF('2017 Hourly Load - RC2016'!C274="",0,$P$19+$Q$19*(WLEF!C273))</f>
        <v>161.06538827488521</v>
      </c>
      <c r="D293" s="37">
        <f>IF('2017 Hourly Load - RC2016'!D274="",0,$P$19+$Q$19*(WLEF!D273))</f>
        <v>154.29449350474056</v>
      </c>
      <c r="E293" s="37">
        <f>IF('2017 Hourly Load - RC2016'!E274="",0,$P$19+$Q$19*(WLEF!E273))</f>
        <v>150.67653458975241</v>
      </c>
      <c r="F293" s="37">
        <f>IF('2017 Hourly Load - RC2016'!F274="",0,$P$19+$Q$19*(WLEF!F273))</f>
        <v>148.86759907821701</v>
      </c>
      <c r="G293" s="37">
        <f>IF('2017 Hourly Load - RC2016'!G274="",0,$P$19+$Q$19*(WLEF!G273))</f>
        <v>150.66241885727533</v>
      </c>
      <c r="H293" s="37">
        <f>IF('2017 Hourly Load - RC2016'!H274="",0,$P$19+$Q$19*(WLEF!H273))</f>
        <v>156.24839329591293</v>
      </c>
      <c r="I293" s="37">
        <f>IF('2017 Hourly Load - RC2016'!I274="",0,$P$19+$Q$19*(WLEF!I273))</f>
        <v>163.80013947197966</v>
      </c>
      <c r="J293" s="37">
        <f>IF('2017 Hourly Load - RC2016'!J274="",0,$P$19+$Q$19*(WLEF!J273))</f>
        <v>178.89190805927078</v>
      </c>
      <c r="K293" s="37">
        <f>IF('2017 Hourly Load - RC2016'!K274="",0,$P$19+$Q$19*(WLEF!K273))</f>
        <v>204.18973620862599</v>
      </c>
      <c r="L293" s="37">
        <f>IF('2017 Hourly Load - RC2016'!L274="",0,$P$19+$Q$19*(WLEF!L273))</f>
        <v>228.95109461228299</v>
      </c>
      <c r="M293" s="37">
        <f>IF('2017 Hourly Load - RC2016'!M274="",0,$P$19+$Q$19*(WLEF!M273))</f>
        <v>249.98068714282323</v>
      </c>
      <c r="N293" s="37">
        <f>IF('2017 Hourly Load - RC2016'!N274="",0,$P$19+$Q$19*(WLEF!N273))</f>
        <v>266.32877771196007</v>
      </c>
      <c r="O293" s="37">
        <f>IF('2017 Hourly Load - RC2016'!O274="",0,$P$19+$Q$19*(WLEF!O273))</f>
        <v>277.41109717217097</v>
      </c>
      <c r="P293" s="37">
        <f>IF('2017 Hourly Load - RC2016'!P274="",0,$P$19+$Q$19*(WLEF!P273))</f>
        <v>278.69962173559998</v>
      </c>
      <c r="Q293" s="37">
        <f>IF('2017 Hourly Load - RC2016'!Q274="",0,$P$19+$Q$19*(WLEF!Q273))</f>
        <v>261.61629276012417</v>
      </c>
      <c r="R293" s="37">
        <f>IF('2017 Hourly Load - RC2016'!R274="",0,$P$19+$Q$19*(WLEF!R273))</f>
        <v>247.93294420721026</v>
      </c>
      <c r="S293" s="37">
        <f>IF('2017 Hourly Load - RC2016'!S274="",0,$P$19+$Q$19*(WLEF!S273))</f>
        <v>241.28389596330294</v>
      </c>
      <c r="T293" s="37">
        <f>IF('2017 Hourly Load - RC2016'!T274="",0,$P$19+$Q$19*(WLEF!T273))</f>
        <v>231.06564339525102</v>
      </c>
      <c r="U293" s="37">
        <f>IF('2017 Hourly Load - RC2016'!U274="",0,$P$19+$Q$19*(WLEF!U273))</f>
        <v>233.279130874727</v>
      </c>
      <c r="V293" s="37">
        <f>IF('2017 Hourly Load - RC2016'!V274="",0,$P$19+$Q$19*(WLEF!V273))</f>
        <v>231.06564339525102</v>
      </c>
      <c r="W293" s="37">
        <f>IF('2017 Hourly Load - RC2016'!W274="",0,$P$19+$Q$19*(WLEF!W273))</f>
        <v>216.26510939754286</v>
      </c>
      <c r="X293" s="37">
        <f>IF('2017 Hourly Load - RC2016'!X274="",0,$P$19+$Q$19*(WLEF!X273))</f>
        <v>199.28636889818739</v>
      </c>
      <c r="Y293" s="37">
        <f>IF('2017 Hourly Load - RC2016'!Y274="",0,$P$19+$Q$19*(WLEF!Y273))</f>
        <v>182.49701151018337</v>
      </c>
      <c r="Z293" s="25">
        <f t="shared" si="4"/>
        <v>4986.2070612962698</v>
      </c>
    </row>
    <row r="294" spans="1:26" x14ac:dyDescent="0.25">
      <c r="A294" s="36">
        <f>IF('2017 Hourly Load - RC2016'!A275="","",'2017 Hourly Load - RC2016'!A275)</f>
        <v>42999</v>
      </c>
      <c r="B294" s="37">
        <f>IF('2017 Hourly Load - RC2016'!B275="",0,$P$19+$Q$19*(WLEF!B274))</f>
        <v>167.71330046128239</v>
      </c>
      <c r="C294" s="37">
        <f>IF('2017 Hourly Load - RC2016'!C275="",0,$P$19+$Q$19*(WLEF!C274))</f>
        <v>156.33649150502899</v>
      </c>
      <c r="D294" s="37">
        <f>IF('2017 Hourly Load - RC2016'!D275="",0,$P$19+$Q$19*(WLEF!D274))</f>
        <v>149.31407258521236</v>
      </c>
      <c r="E294" s="37">
        <f>IF('2017 Hourly Load - RC2016'!E275="",0,$P$19+$Q$19*(WLEF!E274))</f>
        <v>144.94330487059096</v>
      </c>
      <c r="F294" s="37">
        <f>IF('2017 Hourly Load - RC2016'!F275="",0,$P$19+$Q$19*(WLEF!F274))</f>
        <v>143.10558003465911</v>
      </c>
      <c r="G294" s="37">
        <f>IF('2017 Hourly Load - RC2016'!G275="",0,$P$19+$Q$19*(WLEF!G274))</f>
        <v>143.57247860631369</v>
      </c>
      <c r="H294" s="37">
        <f>IF('2017 Hourly Load - RC2016'!H275="",0,$P$19+$Q$19*(WLEF!H274))</f>
        <v>147.01414885287554</v>
      </c>
      <c r="I294" s="37">
        <f>IF('2017 Hourly Load - RC2016'!I275="",0,$P$19+$Q$19*(WLEF!I274))</f>
        <v>151.04405355255332</v>
      </c>
      <c r="J294" s="37">
        <f>IF('2017 Hourly Load - RC2016'!J275="",0,$P$19+$Q$19*(WLEF!J274))</f>
        <v>167.55564705847132</v>
      </c>
      <c r="K294" s="37">
        <f>IF('2017 Hourly Load - RC2016'!K275="",0,$P$19+$Q$19*(WLEF!K274))</f>
        <v>196.20677557934602</v>
      </c>
      <c r="L294" s="37">
        <f>IF('2017 Hourly Load - RC2016'!L275="",0,$P$19+$Q$19*(WLEF!L274))</f>
        <v>225.84848305403102</v>
      </c>
      <c r="M294" s="37">
        <f>IF('2017 Hourly Load - RC2016'!M275="",0,$P$19+$Q$19*(WLEF!M274))</f>
        <v>256.199305423358</v>
      </c>
      <c r="N294" s="37">
        <f>IF('2017 Hourly Load - RC2016'!N275="",0,$P$19+$Q$19*(WLEF!N274))</f>
        <v>282.51821102184152</v>
      </c>
      <c r="O294" s="37">
        <f>IF('2017 Hourly Load - RC2016'!O275="",0,$P$19+$Q$19*(WLEF!O274))</f>
        <v>301.93454377765181</v>
      </c>
      <c r="P294" s="37">
        <f>IF('2017 Hourly Load - RC2016'!P275="",0,$P$19+$Q$19*(WLEF!P274))</f>
        <v>315.48153274227462</v>
      </c>
      <c r="Q294" s="37">
        <f>IF('2017 Hourly Load - RC2016'!Q275="",0,$P$19+$Q$19*(WLEF!Q274))</f>
        <v>320.69239827890203</v>
      </c>
      <c r="R294" s="37">
        <f>IF('2017 Hourly Load - RC2016'!R275="",0,$P$19+$Q$19*(WLEF!R274))</f>
        <v>319.95573326326019</v>
      </c>
      <c r="S294" s="37">
        <f>IF('2017 Hourly Load - RC2016'!S275="",0,$P$19+$Q$19*(WLEF!S274))</f>
        <v>310.30244703437171</v>
      </c>
      <c r="T294" s="37">
        <f>IF('2017 Hourly Load - RC2016'!T275="",0,$P$19+$Q$19*(WLEF!T274))</f>
        <v>289.30751951185925</v>
      </c>
      <c r="U294" s="37">
        <f>IF('2017 Hourly Load - RC2016'!U275="",0,$P$19+$Q$19*(WLEF!U274))</f>
        <v>279.9444269707559</v>
      </c>
      <c r="V294" s="37">
        <f>IF('2017 Hourly Load - RC2016'!V275="",0,$P$19+$Q$19*(WLEF!V274))</f>
        <v>269.88568733698941</v>
      </c>
      <c r="W294" s="37">
        <f>IF('2017 Hourly Load - RC2016'!W275="",0,$P$19+$Q$19*(WLEF!W274))</f>
        <v>244.24393956782961</v>
      </c>
      <c r="X294" s="37">
        <f>IF('2017 Hourly Load - RC2016'!X275="",0,$P$19+$Q$19*(WLEF!X274))</f>
        <v>218.68474337405996</v>
      </c>
      <c r="Y294" s="37">
        <f>IF('2017 Hourly Load - RC2016'!Y275="",0,$P$19+$Q$19*(WLEF!Y274))</f>
        <v>192.27176001056313</v>
      </c>
      <c r="Z294" s="25">
        <f t="shared" si="4"/>
        <v>5394.0765844740827</v>
      </c>
    </row>
    <row r="295" spans="1:26" x14ac:dyDescent="0.25">
      <c r="A295" s="36">
        <f>IF('2017 Hourly Load - RC2016'!A276="","",'2017 Hourly Load - RC2016'!A276)</f>
        <v>43000</v>
      </c>
      <c r="B295" s="37">
        <f>IF('2017 Hourly Load - RC2016'!B276="",0,$P$19+$Q$19*(WLEF!B275))</f>
        <v>173.0623822121575</v>
      </c>
      <c r="C295" s="37">
        <f>IF('2017 Hourly Load - RC2016'!C276="",0,$P$19+$Q$19*(WLEF!C275))</f>
        <v>160.85345979716601</v>
      </c>
      <c r="D295" s="37">
        <f>IF('2017 Hourly Load - RC2016'!D276="",0,$P$19+$Q$19*(WLEF!D275))</f>
        <v>153.24103187915847</v>
      </c>
      <c r="E295" s="37">
        <f>IF('2017 Hourly Load - RC2016'!E276="",0,$P$19+$Q$19*(WLEF!E275))</f>
        <v>150.18334834463792</v>
      </c>
      <c r="F295" s="37">
        <f>IF('2017 Hourly Load - RC2016'!F276="",0,$P$19+$Q$19*(WLEF!F275))</f>
        <v>150.93086619612296</v>
      </c>
      <c r="G295" s="37">
        <f>IF('2017 Hourly Load - RC2016'!G276="",0,$P$19+$Q$19*(WLEF!G275))</f>
        <v>160.55119876704367</v>
      </c>
      <c r="H295" s="37">
        <f>IF('2017 Hourly Load - RC2016'!H276="",0,$P$19+$Q$19*(WLEF!H275))</f>
        <v>179.36205572634913</v>
      </c>
      <c r="I295" s="37">
        <f>IF('2017 Hourly Load - RC2016'!I276="",0,$P$19+$Q$19*(WLEF!I275))</f>
        <v>188.54643567069422</v>
      </c>
      <c r="J295" s="37">
        <f>IF('2017 Hourly Load - RC2016'!J276="",0,$P$19+$Q$19*(WLEF!J275))</f>
        <v>200.95301756485708</v>
      </c>
      <c r="K295" s="37">
        <f>IF('2017 Hourly Load - RC2016'!K276="",0,$P$19+$Q$19*(WLEF!K275))</f>
        <v>224.88952921011565</v>
      </c>
      <c r="L295" s="37">
        <f>IF('2017 Hourly Load - RC2016'!L276="",0,$P$19+$Q$19*(WLEF!L275))</f>
        <v>250.97604131534928</v>
      </c>
      <c r="M295" s="37">
        <f>IF('2017 Hourly Load - RC2016'!M276="",0,$P$19+$Q$19*(WLEF!M275))</f>
        <v>275.62850744445404</v>
      </c>
      <c r="N295" s="37">
        <f>IF('2017 Hourly Load - RC2016'!N276="",0,$P$19+$Q$19*(WLEF!N275))</f>
        <v>295.1636119621536</v>
      </c>
      <c r="O295" s="37">
        <f>IF('2017 Hourly Load - RC2016'!O276="",0,$P$19+$Q$19*(WLEF!O275))</f>
        <v>299.33906422419255</v>
      </c>
      <c r="P295" s="37">
        <f>IF('2017 Hourly Load - RC2016'!P276="",0,$P$19+$Q$19*(WLEF!P275))</f>
        <v>294.07023651040561</v>
      </c>
      <c r="Q295" s="37">
        <f>IF('2017 Hourly Load - RC2016'!Q276="",0,$P$19+$Q$19*(WLEF!Q275))</f>
        <v>287.44689556275182</v>
      </c>
      <c r="R295" s="37">
        <f>IF('2017 Hourly Load - RC2016'!R276="",0,$P$19+$Q$19*(WLEF!R275))</f>
        <v>283.72661592838671</v>
      </c>
      <c r="S295" s="37">
        <f>IF('2017 Hourly Load - RC2016'!S276="",0,$P$19+$Q$19*(WLEF!S275))</f>
        <v>276.53066495027866</v>
      </c>
      <c r="T295" s="37">
        <f>IF('2017 Hourly Load - RC2016'!T276="",0,$P$19+$Q$19*(WLEF!T275))</f>
        <v>272.11133949365336</v>
      </c>
      <c r="U295" s="37">
        <f>IF('2017 Hourly Load - RC2016'!U276="",0,$P$19+$Q$19*(WLEF!U275))</f>
        <v>274.7757669875607</v>
      </c>
      <c r="V295" s="37">
        <f>IF('2017 Hourly Load - RC2016'!V276="",0,$P$19+$Q$19*(WLEF!V275))</f>
        <v>265.79701926358319</v>
      </c>
      <c r="W295" s="37">
        <f>IF('2017 Hourly Load - RC2016'!W276="",0,$P$19+$Q$19*(WLEF!W275))</f>
        <v>242.03751830795619</v>
      </c>
      <c r="X295" s="37">
        <f>IF('2017 Hourly Load - RC2016'!X276="",0,$P$19+$Q$19*(WLEF!X275))</f>
        <v>215.0437458810357</v>
      </c>
      <c r="Y295" s="37">
        <f>IF('2017 Hourly Load - RC2016'!Y276="",0,$P$19+$Q$19*(WLEF!Y275))</f>
        <v>190.082011338944</v>
      </c>
      <c r="Z295" s="25">
        <f t="shared" si="4"/>
        <v>5465.3023645390076</v>
      </c>
    </row>
    <row r="296" spans="1:26" x14ac:dyDescent="0.25">
      <c r="A296" s="36">
        <f>IF('2017 Hourly Load - RC2016'!A277="","",'2017 Hourly Load - RC2016'!A277)</f>
        <v>43001</v>
      </c>
      <c r="B296" s="37">
        <f>IF('2017 Hourly Load - RC2016'!B277="",0,$P$19+$Q$19*(WLEF!B276))</f>
        <v>171.00935413943222</v>
      </c>
      <c r="C296" s="37">
        <f>IF('2017 Hourly Load - RC2016'!C277="",0,$P$19+$Q$19*(WLEF!C276))</f>
        <v>158.98880880020943</v>
      </c>
      <c r="D296" s="37">
        <f>IF('2017 Hourly Load - RC2016'!D277="",0,$P$19+$Q$19*(WLEF!D276))</f>
        <v>151.41255458041414</v>
      </c>
      <c r="E296" s="37">
        <f>IF('2017 Hourly Load - RC2016'!E277="",0,$P$19+$Q$19*(WLEF!E276))</f>
        <v>147.6198679865069</v>
      </c>
      <c r="F296" s="37">
        <f>IF('2017 Hourly Load - RC2016'!F277="",0,$P$19+$Q$19*(WLEF!F276))</f>
        <v>148.02062970630953</v>
      </c>
      <c r="G296" s="37">
        <f>IF('2017 Hourly Load - RC2016'!G277="",0,$P$19+$Q$19*(WLEF!G276))</f>
        <v>157.99059123976463</v>
      </c>
      <c r="H296" s="37">
        <f>IF('2017 Hourly Load - RC2016'!H277="",0,$P$19+$Q$19*(WLEF!H276))</f>
        <v>178.92545226375759</v>
      </c>
      <c r="I296" s="37">
        <f>IF('2017 Hourly Load - RC2016'!I277="",0,$P$19+$Q$19*(WLEF!I276))</f>
        <v>188.68717895916035</v>
      </c>
      <c r="J296" s="37">
        <f>IF('2017 Hourly Load - RC2016'!J277="",0,$P$19+$Q$19*(WLEF!J276))</f>
        <v>193.76181492942399</v>
      </c>
      <c r="K296" s="37">
        <f>IF('2017 Hourly Load - RC2016'!K277="",0,$P$19+$Q$19*(WLEF!K276))</f>
        <v>208.92469243612257</v>
      </c>
      <c r="L296" s="37">
        <f>IF('2017 Hourly Load - RC2016'!L277="",0,$P$19+$Q$19*(WLEF!L276))</f>
        <v>220.42342782035632</v>
      </c>
      <c r="M296" s="37">
        <f>IF('2017 Hourly Load - RC2016'!M277="",0,$P$19+$Q$19*(WLEF!M276))</f>
        <v>234.72875696436904</v>
      </c>
      <c r="N296" s="37">
        <f>IF('2017 Hourly Load - RC2016'!N277="",0,$P$19+$Q$19*(WLEF!N276))</f>
        <v>245.50531206621491</v>
      </c>
      <c r="O296" s="37">
        <f>IF('2017 Hourly Load - RC2016'!O277="",0,$P$19+$Q$19*(WLEF!O276))</f>
        <v>247.86709718077162</v>
      </c>
      <c r="P296" s="37">
        <f>IF('2017 Hourly Load - RC2016'!P277="",0,$P$19+$Q$19*(WLEF!P276))</f>
        <v>249.07637011079805</v>
      </c>
      <c r="Q296" s="37">
        <f>IF('2017 Hourly Load - RC2016'!Q277="",0,$P$19+$Q$19*(WLEF!Q276))</f>
        <v>251.77444277594014</v>
      </c>
      <c r="R296" s="37">
        <f>IF('2017 Hourly Load - RC2016'!R277="",0,$P$19+$Q$19*(WLEF!R276))</f>
        <v>255.45787317917456</v>
      </c>
      <c r="S296" s="37">
        <f>IF('2017 Hourly Load - RC2016'!S277="",0,$P$19+$Q$19*(WLEF!S276))</f>
        <v>261.50211680121856</v>
      </c>
      <c r="T296" s="37">
        <f>IF('2017 Hourly Load - RC2016'!T277="",0,$P$19+$Q$19*(WLEF!T276))</f>
        <v>257.52883919321215</v>
      </c>
      <c r="U296" s="37">
        <f>IF('2017 Hourly Load - RC2016'!U277="",0,$P$19+$Q$19*(WLEF!U276))</f>
        <v>262.80587572152717</v>
      </c>
      <c r="V296" s="37">
        <f>IF('2017 Hourly Load - RC2016'!V277="",0,$P$19+$Q$19*(WLEF!V276))</f>
        <v>258.18419256323995</v>
      </c>
      <c r="W296" s="37">
        <f>IF('2017 Hourly Load - RC2016'!W277="",0,$P$19+$Q$19*(WLEF!W276))</f>
        <v>237.09649839067959</v>
      </c>
      <c r="X296" s="37">
        <f>IF('2017 Hourly Load - RC2016'!X277="",0,$P$19+$Q$19*(WLEF!X276))</f>
        <v>212.63724702469477</v>
      </c>
      <c r="Y296" s="37">
        <f>IF('2017 Hourly Load - RC2016'!Y277="",0,$P$19+$Q$19*(WLEF!Y276))</f>
        <v>187.61635976947224</v>
      </c>
      <c r="Z296" s="25">
        <f t="shared" si="4"/>
        <v>5087.5453546027711</v>
      </c>
    </row>
    <row r="297" spans="1:26" x14ac:dyDescent="0.25">
      <c r="A297" s="36">
        <f>IF('2017 Hourly Load - RC2016'!A278="","",'2017 Hourly Load - RC2016'!A278)</f>
        <v>43002</v>
      </c>
      <c r="B297" s="37">
        <f>IF('2017 Hourly Load - RC2016'!B278="",0,$P$19+$Q$19*(WLEF!B277))</f>
        <v>168.53544000335069</v>
      </c>
      <c r="C297" s="37">
        <f>IF('2017 Hourly Load - RC2016'!C278="",0,$P$19+$Q$19*(WLEF!C277))</f>
        <v>157.05791780551436</v>
      </c>
      <c r="D297" s="37">
        <f>IF('2017 Hourly Load - RC2016'!D278="",0,$P$19+$Q$19*(WLEF!D277))</f>
        <v>151.68246484753894</v>
      </c>
      <c r="E297" s="37">
        <f>IF('2017 Hourly Load - RC2016'!E278="",0,$P$19+$Q$19*(WLEF!E277))</f>
        <v>147.606070408243</v>
      </c>
      <c r="F297" s="37">
        <f>IF('2017 Hourly Load - RC2016'!F278="",0,$P$19+$Q$19*(WLEF!F277))</f>
        <v>147.1928185932444</v>
      </c>
      <c r="G297" s="37">
        <f>IF('2017 Hourly Load - RC2016'!G278="",0,$P$19+$Q$19*(WLEF!G277))</f>
        <v>156.86617904550218</v>
      </c>
      <c r="H297" s="37">
        <f>IF('2017 Hourly Load - RC2016'!H278="",0,$P$19+$Q$19*(WLEF!H277))</f>
        <v>177.20548225843993</v>
      </c>
      <c r="I297" s="37">
        <f>IF('2017 Hourly Load - RC2016'!I278="",0,$P$19+$Q$19*(WLEF!I277))</f>
        <v>186.6903646681811</v>
      </c>
      <c r="J297" s="37">
        <f>IF('2017 Hourly Load - RC2016'!J278="",0,$P$19+$Q$19*(WLEF!J277))</f>
        <v>194.64618412810967</v>
      </c>
      <c r="K297" s="37">
        <f>IF('2017 Hourly Load - RC2016'!K278="",0,$P$19+$Q$19*(WLEF!K277))</f>
        <v>210.05982962343927</v>
      </c>
      <c r="L297" s="37">
        <f>IF('2017 Hourly Load - RC2016'!L278="",0,$P$19+$Q$19*(WLEF!L277))</f>
        <v>225.664605172775</v>
      </c>
      <c r="M297" s="37">
        <f>IF('2017 Hourly Load - RC2016'!M278="",0,$P$19+$Q$19*(WLEF!M277))</f>
        <v>241.9944062329302</v>
      </c>
      <c r="N297" s="37">
        <f>IF('2017 Hourly Load - RC2016'!N278="",0,$P$19+$Q$19*(WLEF!N277))</f>
        <v>253.39920331701126</v>
      </c>
      <c r="O297" s="37">
        <f>IF('2017 Hourly Load - RC2016'!O278="",0,$P$19+$Q$19*(WLEF!O277))</f>
        <v>267.78926898589646</v>
      </c>
      <c r="P297" s="37">
        <f>IF('2017 Hourly Load - RC2016'!P278="",0,$P$19+$Q$19*(WLEF!P277))</f>
        <v>284.72021807360181</v>
      </c>
      <c r="Q297" s="37">
        <f>IF('2017 Hourly Load - RC2016'!Q278="",0,$P$19+$Q$19*(WLEF!Q277))</f>
        <v>298.56091785546215</v>
      </c>
      <c r="R297" s="37">
        <f>IF('2017 Hourly Load - RC2016'!R278="",0,$P$19+$Q$19*(WLEF!R277))</f>
        <v>299.86698884166259</v>
      </c>
      <c r="S297" s="37">
        <f>IF('2017 Hourly Load - RC2016'!S278="",0,$P$19+$Q$19*(WLEF!S277))</f>
        <v>294.19434207683241</v>
      </c>
      <c r="T297" s="37">
        <f>IF('2017 Hourly Load - RC2016'!T278="",0,$P$19+$Q$19*(WLEF!T277))</f>
        <v>284.40490908884112</v>
      </c>
      <c r="U297" s="37">
        <f>IF('2017 Hourly Load - RC2016'!U278="",0,$P$19+$Q$19*(WLEF!U277))</f>
        <v>284.23522902094368</v>
      </c>
      <c r="V297" s="37">
        <f>IF('2017 Hourly Load - RC2016'!V278="",0,$P$19+$Q$19*(WLEF!V277))</f>
        <v>278.77133064445962</v>
      </c>
      <c r="W297" s="37">
        <f>IF('2017 Hourly Load - RC2016'!W278="",0,$P$19+$Q$19*(WLEF!W277))</f>
        <v>256.94231972205358</v>
      </c>
      <c r="X297" s="37">
        <f>IF('2017 Hourly Load - RC2016'!X278="",0,$P$19+$Q$19*(WLEF!X277))</f>
        <v>227.61147288418039</v>
      </c>
      <c r="Y297" s="37">
        <f>IF('2017 Hourly Load - RC2016'!Y278="",0,$P$19+$Q$19*(WLEF!Y277))</f>
        <v>202.38826860454691</v>
      </c>
      <c r="Z297" s="25">
        <f t="shared" si="4"/>
        <v>5398.086231902761</v>
      </c>
    </row>
    <row r="298" spans="1:26" x14ac:dyDescent="0.25">
      <c r="A298" s="36">
        <f>IF('2017 Hourly Load - RC2016'!A279="","",'2017 Hourly Load - RC2016'!A279)</f>
        <v>43003</v>
      </c>
      <c r="B298" s="37">
        <f>IF('2017 Hourly Load - RC2016'!B279="",0,$P$19+$Q$19*(WLEF!B278))</f>
        <v>182.51409232370673</v>
      </c>
      <c r="C298" s="37">
        <f>IF('2017 Hourly Load - RC2016'!C279="",0,$P$19+$Q$19*(WLEF!C278))</f>
        <v>169.09101498218917</v>
      </c>
      <c r="D298" s="37">
        <f>IF('2017 Hourly Load - RC2016'!D279="",0,$P$19+$Q$19*(WLEF!D278))</f>
        <v>160.85345979716601</v>
      </c>
      <c r="E298" s="37">
        <f>IF('2017 Hourly Load - RC2016'!E279="",0,$P$19+$Q$19*(WLEF!E278))</f>
        <v>155.88188036869485</v>
      </c>
      <c r="F298" s="37">
        <f>IF('2017 Hourly Load - RC2016'!F279="",0,$P$19+$Q$19*(WLEF!F278))</f>
        <v>155.58932376845431</v>
      </c>
      <c r="G298" s="37">
        <f>IF('2017 Hourly Load - RC2016'!G279="",0,$P$19+$Q$19*(WLEF!G278))</f>
        <v>162.29713538609008</v>
      </c>
      <c r="H298" s="37">
        <f>IF('2017 Hourly Load - RC2016'!H279="",0,$P$19+$Q$19*(WLEF!H278))</f>
        <v>178.05519153375417</v>
      </c>
      <c r="I298" s="37">
        <f>IF('2017 Hourly Load - RC2016'!I279="",0,$P$19+$Q$19*(WLEF!I278))</f>
        <v>188.56402349709612</v>
      </c>
      <c r="J298" s="37">
        <f>IF('2017 Hourly Load - RC2016'!J279="",0,$P$19+$Q$19*(WLEF!J278))</f>
        <v>201.75345942541338</v>
      </c>
      <c r="K298" s="37">
        <f>IF('2017 Hourly Load - RC2016'!K279="",0,$P$19+$Q$19*(WLEF!K278))</f>
        <v>227.20051642834545</v>
      </c>
      <c r="L298" s="37">
        <f>IF('2017 Hourly Load - RC2016'!L279="",0,$P$19+$Q$19*(WLEF!L278))</f>
        <v>254.44937880181595</v>
      </c>
      <c r="M298" s="37">
        <f>IF('2017 Hourly Load - RC2016'!M279="",0,$P$19+$Q$19*(WLEF!M278))</f>
        <v>273.59452867364877</v>
      </c>
      <c r="N298" s="37">
        <f>IF('2017 Hourly Load - RC2016'!N279="",0,$P$19+$Q$19*(WLEF!N278))</f>
        <v>284.23522902094368</v>
      </c>
      <c r="O298" s="37">
        <f>IF('2017 Hourly Load - RC2016'!O279="",0,$P$19+$Q$19*(WLEF!O278))</f>
        <v>293.87174314758869</v>
      </c>
      <c r="P298" s="37">
        <f>IF('2017 Hourly Load - RC2016'!P279="",0,$P$19+$Q$19*(WLEF!P278))</f>
        <v>307.04389342336862</v>
      </c>
      <c r="Q298" s="37">
        <f>IF('2017 Hourly Load - RC2016'!Q279="",0,$P$19+$Q$19*(WLEF!Q278))</f>
        <v>318.06668172673835</v>
      </c>
      <c r="R298" s="37">
        <f>IF('2017 Hourly Load - RC2016'!R279="",0,$P$19+$Q$19*(WLEF!R278))</f>
        <v>310.12223155846476</v>
      </c>
      <c r="S298" s="37">
        <f>IF('2017 Hourly Load - RC2016'!S279="",0,$P$19+$Q$19*(WLEF!S278))</f>
        <v>289.47931479680886</v>
      </c>
      <c r="T298" s="37">
        <f>IF('2017 Hourly Load - RC2016'!T279="",0,$P$19+$Q$19*(WLEF!T278))</f>
        <v>275.93690420206235</v>
      </c>
      <c r="U298" s="37">
        <f>IF('2017 Hourly Load - RC2016'!U279="",0,$P$19+$Q$19*(WLEF!U278))</f>
        <v>273.83048578463831</v>
      </c>
      <c r="V298" s="37">
        <f>IF('2017 Hourly Load - RC2016'!V279="",0,$P$19+$Q$19*(WLEF!V278))</f>
        <v>266.62967678055338</v>
      </c>
      <c r="W298" s="37">
        <f>IF('2017 Hourly Load - RC2016'!W279="",0,$P$19+$Q$19*(WLEF!W278))</f>
        <v>244.67834355334912</v>
      </c>
      <c r="X298" s="37">
        <f>IF('2017 Hourly Load - RC2016'!X279="",0,$P$19+$Q$19*(WLEF!X278))</f>
        <v>218.90396978643651</v>
      </c>
      <c r="Y298" s="37">
        <f>IF('2017 Hourly Load - RC2016'!Y279="",0,$P$19+$Q$19*(WLEF!Y278))</f>
        <v>196.44361378864738</v>
      </c>
      <c r="Z298" s="25">
        <f t="shared" si="4"/>
        <v>5589.0860925559755</v>
      </c>
    </row>
    <row r="299" spans="1:26" x14ac:dyDescent="0.25">
      <c r="A299" s="36">
        <f>IF('2017 Hourly Load - RC2016'!A280="","",'2017 Hourly Load - RC2016'!A280)</f>
        <v>43004</v>
      </c>
      <c r="B299" s="37">
        <f>IF('2017 Hourly Load - RC2016'!B280="",0,$P$19+$Q$19*(WLEF!B279))</f>
        <v>177.57156008434822</v>
      </c>
      <c r="C299" s="37">
        <f>IF('2017 Hourly Load - RC2016'!C280="",0,$P$19+$Q$19*(WLEF!C279))</f>
        <v>165.84664683609344</v>
      </c>
      <c r="D299" s="37">
        <f>IF('2017 Hourly Load - RC2016'!D280="",0,$P$19+$Q$19*(WLEF!D279))</f>
        <v>158.61557686278118</v>
      </c>
      <c r="E299" s="37">
        <f>IF('2017 Hourly Load - RC2016'!E280="",0,$P$19+$Q$19*(WLEF!E279))</f>
        <v>154.46840618588067</v>
      </c>
      <c r="F299" s="37">
        <f>IF('2017 Hourly Load - RC2016'!F280="",0,$P$19+$Q$19*(WLEF!F279))</f>
        <v>154.38142369564923</v>
      </c>
      <c r="G299" s="37">
        <f>IF('2017 Hourly Load - RC2016'!G280="",0,$P$19+$Q$19*(WLEF!G279))</f>
        <v>163.43076678874024</v>
      </c>
      <c r="H299" s="37">
        <f>IF('2017 Hourly Load - RC2016'!H280="",0,$P$19+$Q$19*(WLEF!H279))</f>
        <v>183.07857416775556</v>
      </c>
      <c r="I299" s="37">
        <f>IF('2017 Hourly Load - RC2016'!I280="",0,$P$19+$Q$19*(WLEF!I279))</f>
        <v>193.36588581231624</v>
      </c>
      <c r="J299" s="37">
        <f>IF('2017 Hourly Load - RC2016'!J280="",0,$P$19+$Q$19*(WLEF!J279))</f>
        <v>202.2013856913731</v>
      </c>
      <c r="K299" s="37">
        <f>IF('2017 Hourly Load - RC2016'!K280="",0,$P$19+$Q$19*(WLEF!K279))</f>
        <v>219.78263327428971</v>
      </c>
      <c r="L299" s="37">
        <f>IF('2017 Hourly Load - RC2016'!L280="",0,$P$19+$Q$19*(WLEF!L279))</f>
        <v>244.0269554889145</v>
      </c>
      <c r="M299" s="37">
        <f>IF('2017 Hourly Load - RC2016'!M280="",0,$P$19+$Q$19*(WLEF!M279))</f>
        <v>273.59452867364877</v>
      </c>
      <c r="N299" s="37">
        <f>IF('2017 Hourly Load - RC2016'!N280="",0,$P$19+$Q$19*(WLEF!N279))</f>
        <v>297.40882188637505</v>
      </c>
      <c r="O299" s="37">
        <f>IF('2017 Hourly Load - RC2016'!O280="",0,$P$19+$Q$19*(WLEF!O279))</f>
        <v>322.06351218945429</v>
      </c>
      <c r="P299" s="37">
        <f>IF('2017 Hourly Load - RC2016'!P280="",0,$P$19+$Q$19*(WLEF!P279))</f>
        <v>330.91015182424974</v>
      </c>
      <c r="Q299" s="37">
        <f>IF('2017 Hourly Load - RC2016'!Q280="",0,$P$19+$Q$19*(WLEF!Q279))</f>
        <v>331.74436742520919</v>
      </c>
      <c r="R299" s="37">
        <f>IF('2017 Hourly Load - RC2016'!R280="",0,$P$19+$Q$19*(WLEF!R279))</f>
        <v>322.75054224232031</v>
      </c>
      <c r="S299" s="37">
        <f>IF('2017 Hourly Load - RC2016'!S280="",0,$P$19+$Q$19*(WLEF!S279))</f>
        <v>305.69095425383983</v>
      </c>
      <c r="T299" s="37">
        <f>IF('2017 Hourly Load - RC2016'!T280="",0,$P$19+$Q$19*(WLEF!T279))</f>
        <v>288.59655452867622</v>
      </c>
      <c r="U299" s="37">
        <f>IF('2017 Hourly Load - RC2016'!U280="",0,$P$19+$Q$19*(WLEF!U279))</f>
        <v>286.00824942536235</v>
      </c>
      <c r="V299" s="37">
        <f>IF('2017 Hourly Load - RC2016'!V280="",0,$P$19+$Q$19*(WLEF!V279))</f>
        <v>276.45936571944685</v>
      </c>
      <c r="W299" s="37">
        <f>IF('2017 Hourly Load - RC2016'!W280="",0,$P$19+$Q$19*(WLEF!W279))</f>
        <v>256.98740173823523</v>
      </c>
      <c r="X299" s="37">
        <f>IF('2017 Hourly Load - RC2016'!X280="",0,$P$19+$Q$19*(WLEF!X279))</f>
        <v>233.06961397688866</v>
      </c>
      <c r="Y299" s="37">
        <f>IF('2017 Hourly Load - RC2016'!Y280="",0,$P$19+$Q$19*(WLEF!Y279))</f>
        <v>225.74631414796579</v>
      </c>
      <c r="Z299" s="25">
        <f t="shared" si="4"/>
        <v>5767.8001929198135</v>
      </c>
    </row>
    <row r="300" spans="1:26" x14ac:dyDescent="0.25">
      <c r="A300" s="36">
        <f>IF('2017 Hourly Load - RC2016'!A281="","",'2017 Hourly Load - RC2016'!A281)</f>
        <v>43005</v>
      </c>
      <c r="B300" s="37">
        <f>IF('2017 Hourly Load - RC2016'!B281="",0,$P$19+$Q$19*(WLEF!B280))</f>
        <v>200.24788613529535</v>
      </c>
      <c r="C300" s="37">
        <f>IF('2017 Hourly Load - RC2016'!C281="",0,$P$19+$Q$19*(WLEF!C280))</f>
        <v>178.92545226375759</v>
      </c>
      <c r="D300" s="37">
        <f>IF('2017 Hourly Load - RC2016'!D281="",0,$P$19+$Q$19*(WLEF!D280))</f>
        <v>170.91294033800426</v>
      </c>
      <c r="E300" s="37">
        <f>IF('2017 Hourly Load - RC2016'!E281="",0,$P$19+$Q$19*(WLEF!E280))</f>
        <v>165.34819942438958</v>
      </c>
      <c r="F300" s="37">
        <f>IF('2017 Hourly Load - RC2016'!F281="",0,$P$19+$Q$19*(WLEF!F280))</f>
        <v>163.23103930718312</v>
      </c>
      <c r="G300" s="37">
        <f>IF('2017 Hourly Load - RC2016'!G281="",0,$P$19+$Q$19*(WLEF!G280))</f>
        <v>164.154906842971</v>
      </c>
      <c r="H300" s="37">
        <f>IF('2017 Hourly Load - RC2016'!H281="",0,$P$19+$Q$19*(WLEF!H280))</f>
        <v>168.93209767907905</v>
      </c>
      <c r="I300" s="37">
        <f>IF('2017 Hourly Load - RC2016'!I281="",0,$P$19+$Q$19*(WLEF!I280))</f>
        <v>175.05664836391327</v>
      </c>
      <c r="J300" s="37">
        <f>IF('2017 Hourly Load - RC2016'!J281="",0,$P$19+$Q$19*(WLEF!J280))</f>
        <v>196.17036072314568</v>
      </c>
      <c r="K300" s="37">
        <f>IF('2017 Hourly Load - RC2016'!K281="",0,$P$19+$Q$19*(WLEF!K280))</f>
        <v>230.56674272275023</v>
      </c>
      <c r="L300" s="37">
        <f>IF('2017 Hourly Load - RC2016'!L281="",0,$P$19+$Q$19*(WLEF!L280))</f>
        <v>262.9433880740566</v>
      </c>
      <c r="M300" s="37">
        <f>IF('2017 Hourly Load - RC2016'!M281="",0,$P$19+$Q$19*(WLEF!M280))</f>
        <v>295.86086072157485</v>
      </c>
      <c r="N300" s="37">
        <f>IF('2017 Hourly Load - RC2016'!N281="",0,$P$19+$Q$19*(WLEF!N280))</f>
        <v>323.49151904656838</v>
      </c>
      <c r="O300" s="37">
        <f>IF('2017 Hourly Load - RC2016'!O281="",0,$P$19+$Q$19*(WLEF!O280))</f>
        <v>343.15669197986404</v>
      </c>
      <c r="P300" s="37">
        <f>IF('2017 Hourly Load - RC2016'!P281="",0,$P$19+$Q$19*(WLEF!P280))</f>
        <v>357.27862192669937</v>
      </c>
      <c r="Q300" s="37">
        <f>IF('2017 Hourly Load - RC2016'!Q281="",0,$P$19+$Q$19*(WLEF!Q280))</f>
        <v>357.98598842592787</v>
      </c>
      <c r="R300" s="37">
        <f>IF('2017 Hourly Load - RC2016'!R281="",0,$P$19+$Q$19*(WLEF!R280))</f>
        <v>340.30024243794662</v>
      </c>
      <c r="S300" s="37">
        <f>IF('2017 Hourly Load - RC2016'!S281="",0,$P$19+$Q$19*(WLEF!S280))</f>
        <v>322.27480145322914</v>
      </c>
      <c r="T300" s="37">
        <f>IF('2017 Hourly Load - RC2016'!T281="",0,$P$19+$Q$19*(WLEF!T280))</f>
        <v>298.91216591786235</v>
      </c>
      <c r="U300" s="37">
        <f>IF('2017 Hourly Load - RC2016'!U281="",0,$P$19+$Q$19*(WLEF!U280))</f>
        <v>293.2272818378961</v>
      </c>
      <c r="V300" s="37">
        <f>IF('2017 Hourly Load - RC2016'!V281="",0,$P$19+$Q$19*(WLEF!V280))</f>
        <v>280.08831112410292</v>
      </c>
      <c r="W300" s="37">
        <f>IF('2017 Hourly Load - RC2016'!W281="",0,$P$19+$Q$19*(WLEF!W280))</f>
        <v>260.61279078894654</v>
      </c>
      <c r="X300" s="37">
        <f>IF('2017 Hourly Load - RC2016'!X281="",0,$P$19+$Q$19*(WLEF!X280))</f>
        <v>236.84194015391051</v>
      </c>
      <c r="Y300" s="37">
        <f>IF('2017 Hourly Load - RC2016'!Y281="",0,$P$19+$Q$19*(WLEF!Y280))</f>
        <v>212.28692001147795</v>
      </c>
      <c r="Z300" s="25">
        <f t="shared" si="4"/>
        <v>5998.8077977005532</v>
      </c>
    </row>
    <row r="301" spans="1:26" x14ac:dyDescent="0.25">
      <c r="A301" s="36">
        <f>IF('2017 Hourly Load - RC2016'!A282="","",'2017 Hourly Load - RC2016'!A282)</f>
        <v>43006</v>
      </c>
      <c r="B301" s="37">
        <f>IF('2017 Hourly Load - RC2016'!B282="",0,$P$19+$Q$19*(WLEF!B281))</f>
        <v>192.23597855727121</v>
      </c>
      <c r="C301" s="37">
        <f>IF('2017 Hourly Load - RC2016'!C282="",0,$P$19+$Q$19*(WLEF!C281))</f>
        <v>178.70751880685927</v>
      </c>
      <c r="D301" s="37">
        <f>IF('2017 Hourly Load - RC2016'!D282="",0,$P$19+$Q$19*(WLEF!D281))</f>
        <v>169.31374327004932</v>
      </c>
      <c r="E301" s="37">
        <f>IF('2017 Hourly Load - RC2016'!E282="",0,$P$19+$Q$19*(WLEF!E281))</f>
        <v>163.07756985018932</v>
      </c>
      <c r="F301" s="37">
        <f>IF('2017 Hourly Load - RC2016'!F282="",0,$P$19+$Q$19*(WLEF!F281))</f>
        <v>160.26458903562369</v>
      </c>
      <c r="G301" s="37">
        <f>IF('2017 Hourly Load - RC2016'!G282="",0,$P$19+$Q$19*(WLEF!G281))</f>
        <v>160.64181606020387</v>
      </c>
      <c r="H301" s="37">
        <f>IF('2017 Hourly Load - RC2016'!H282="",0,$P$19+$Q$19*(WLEF!H281))</f>
        <v>163.80013947197966</v>
      </c>
      <c r="I301" s="37">
        <f>IF('2017 Hourly Load - RC2016'!I282="",0,$P$19+$Q$19*(WLEF!I281))</f>
        <v>169.3455848410299</v>
      </c>
      <c r="J301" s="37">
        <f>IF('2017 Hourly Load - RC2016'!J282="",0,$P$19+$Q$19*(WLEF!J281))</f>
        <v>187.84411387696957</v>
      </c>
      <c r="K301" s="37">
        <f>IF('2017 Hourly Load - RC2016'!K282="",0,$P$19+$Q$19*(WLEF!K281))</f>
        <v>220.76445499706284</v>
      </c>
      <c r="L301" s="37">
        <f>IF('2017 Hourly Load - RC2016'!L282="",0,$P$19+$Q$19*(WLEF!L281))</f>
        <v>254.09151196957419</v>
      </c>
      <c r="M301" s="37">
        <f>IF('2017 Hourly Load - RC2016'!M282="",0,$P$19+$Q$19*(WLEF!M281))</f>
        <v>287.30036157705382</v>
      </c>
      <c r="N301" s="37">
        <f>IF('2017 Hourly Load - RC2016'!N282="",0,$P$19+$Q$19*(WLEF!N281))</f>
        <v>317.33408443619658</v>
      </c>
      <c r="O301" s="37">
        <f>IF('2017 Hourly Load - RC2016'!O282="",0,$P$19+$Q$19*(WLEF!O281))</f>
        <v>339.75272663946288</v>
      </c>
      <c r="P301" s="37">
        <f>IF('2017 Hourly Load - RC2016'!P282="",0,$P$19+$Q$19*(WLEF!P281))</f>
        <v>354.23323236491461</v>
      </c>
      <c r="Q301" s="37">
        <f>IF('2017 Hourly Load - RC2016'!Q282="",0,$P$19+$Q$19*(WLEF!Q281))</f>
        <v>358.77931685221523</v>
      </c>
      <c r="R301" s="37">
        <f>IF('2017 Hourly Load - RC2016'!R282="",0,$P$19+$Q$19*(WLEF!R281))</f>
        <v>352.52063946961795</v>
      </c>
      <c r="S301" s="37">
        <f>IF('2017 Hourly Load - RC2016'!S282="",0,$P$19+$Q$19*(WLEF!S281))</f>
        <v>334.66157134701569</v>
      </c>
      <c r="T301" s="37">
        <f>IF('2017 Hourly Load - RC2016'!T282="",0,$P$19+$Q$19*(WLEF!T281))</f>
        <v>308.78571655540742</v>
      </c>
      <c r="U301" s="37">
        <f>IF('2017 Hourly Load - RC2016'!U282="",0,$P$19+$Q$19*(WLEF!U281))</f>
        <v>308.27271830991663</v>
      </c>
      <c r="V301" s="37">
        <f>IF('2017 Hourly Load - RC2016'!V282="",0,$P$19+$Q$19*(WLEF!V281))</f>
        <v>298.53583960384015</v>
      </c>
      <c r="W301" s="37">
        <f>IF('2017 Hourly Load - RC2016'!W282="",0,$P$19+$Q$19*(WLEF!W281))</f>
        <v>272.58156851523376</v>
      </c>
      <c r="X301" s="37">
        <f>IF('2017 Hourly Load - RC2016'!X282="",0,$P$19+$Q$19*(WLEF!X281))</f>
        <v>241.60665905430972</v>
      </c>
      <c r="Y301" s="37">
        <f>IF('2017 Hourly Load - RC2016'!Y282="",0,$P$19+$Q$19*(WLEF!Y281))</f>
        <v>211.8788000675209</v>
      </c>
      <c r="Z301" s="25">
        <f t="shared" si="4"/>
        <v>6006.3302555295195</v>
      </c>
    </row>
    <row r="302" spans="1:26" x14ac:dyDescent="0.25">
      <c r="A302" s="36">
        <f>IF('2017 Hourly Load - RC2016'!A283="","",'2017 Hourly Load - RC2016'!A283)</f>
        <v>43007</v>
      </c>
      <c r="B302" s="37">
        <f>IF('2017 Hourly Load - RC2016'!B283="",0,$P$19+$Q$19*(WLEF!B282))</f>
        <v>191.4680828557932</v>
      </c>
      <c r="C302" s="37">
        <f>IF('2017 Hourly Load - RC2016'!C283="",0,$P$19+$Q$19*(WLEF!C282))</f>
        <v>176.34300250544956</v>
      </c>
      <c r="D302" s="37">
        <f>IF('2017 Hourly Load - RC2016'!D283="",0,$P$19+$Q$19*(WLEF!D282))</f>
        <v>168.10806955035707</v>
      </c>
      <c r="E302" s="37">
        <f>IF('2017 Hourly Load - RC2016'!E283="",0,$P$19+$Q$19*(WLEF!E282))</f>
        <v>163.07756985018932</v>
      </c>
      <c r="F302" s="37">
        <f>IF('2017 Hourly Load - RC2016'!F283="",0,$P$19+$Q$19*(WLEF!F282))</f>
        <v>163.09291025847335</v>
      </c>
      <c r="G302" s="37">
        <f>IF('2017 Hourly Load - RC2016'!G283="",0,$P$19+$Q$19*(WLEF!G282))</f>
        <v>171.62118938830355</v>
      </c>
      <c r="H302" s="37">
        <f>IF('2017 Hourly Load - RC2016'!H283="",0,$P$19+$Q$19*(WLEF!H282))</f>
        <v>191.41460897745401</v>
      </c>
      <c r="I302" s="37">
        <f>IF('2017 Hourly Load - RC2016'!I283="",0,$P$19+$Q$19*(WLEF!I282))</f>
        <v>200.43324365155658</v>
      </c>
      <c r="J302" s="37">
        <f>IF('2017 Hourly Load - RC2016'!J283="",0,$P$19+$Q$19*(WLEF!J282))</f>
        <v>212.1896904858915</v>
      </c>
      <c r="K302" s="37">
        <f>IF('2017 Hourly Load - RC2016'!K283="",0,$P$19+$Q$19*(WLEF!K282))</f>
        <v>241.00443235322859</v>
      </c>
      <c r="L302" s="37">
        <f>IF('2017 Hourly Load - RC2016'!L283="",0,$P$19+$Q$19*(WLEF!L282))</f>
        <v>274.7047902692189</v>
      </c>
      <c r="M302" s="37">
        <f>IF('2017 Hourly Load - RC2016'!M283="",0,$P$19+$Q$19*(WLEF!M282))</f>
        <v>310.5857866053629</v>
      </c>
      <c r="N302" s="37">
        <f>IF('2017 Hourly Load - RC2016'!N283="",0,$P$19+$Q$19*(WLEF!N282))</f>
        <v>333.98478542398681</v>
      </c>
      <c r="O302" s="37">
        <f>IF('2017 Hourly Load - RC2016'!O283="",0,$P$19+$Q$19*(WLEF!O282))</f>
        <v>354.37384853697137</v>
      </c>
      <c r="P302" s="37">
        <f>IF('2017 Hourly Load - RC2016'!P283="",0,$P$19+$Q$19*(WLEF!P282))</f>
        <v>364.85156676157391</v>
      </c>
      <c r="Q302" s="37">
        <f>IF('2017 Hourly Load - RC2016'!Q283="",0,$P$19+$Q$19*(WLEF!Q282))</f>
        <v>364.76558449588941</v>
      </c>
      <c r="R302" s="37">
        <f>IF('2017 Hourly Load - RC2016'!R283="",0,$P$19+$Q$19*(WLEF!R282))</f>
        <v>357.61804453112978</v>
      </c>
      <c r="S302" s="37">
        <f>IF('2017 Hourly Load - RC2016'!S283="",0,$P$19+$Q$19*(WLEF!S282))</f>
        <v>338.74135434659598</v>
      </c>
      <c r="T302" s="37">
        <f>IF('2017 Hourly Load - RC2016'!T283="",0,$P$19+$Q$19*(WLEF!T282))</f>
        <v>318.43340748314478</v>
      </c>
      <c r="U302" s="37">
        <f>IF('2017 Hourly Load - RC2016'!U283="",0,$P$19+$Q$19*(WLEF!U282))</f>
        <v>310.32819791339426</v>
      </c>
      <c r="V302" s="37">
        <f>IF('2017 Hourly Load - RC2016'!V283="",0,$P$19+$Q$19*(WLEF!V282))</f>
        <v>286.8366823192643</v>
      </c>
      <c r="W302" s="37">
        <f>IF('2017 Hourly Load - RC2016'!W283="",0,$P$19+$Q$19*(WLEF!W282))</f>
        <v>260.04387221902056</v>
      </c>
      <c r="X302" s="37">
        <f>IF('2017 Hourly Load - RC2016'!X283="",0,$P$19+$Q$19*(WLEF!X282))</f>
        <v>229.21975550669845</v>
      </c>
      <c r="Y302" s="37">
        <f>IF('2017 Hourly Load - RC2016'!Y283="",0,$P$19+$Q$19*(WLEF!Y282))</f>
        <v>202.27612142353505</v>
      </c>
      <c r="Z302" s="25">
        <f t="shared" si="4"/>
        <v>6185.5165977124843</v>
      </c>
    </row>
    <row r="303" spans="1:26" x14ac:dyDescent="0.25">
      <c r="A303" s="36">
        <f>IF('2017 Hourly Load - RC2016'!A284="","",'2017 Hourly Load - RC2016'!A284)</f>
        <v>43008</v>
      </c>
      <c r="B303" s="37">
        <f>IF('2017 Hourly Load - RC2016'!B284="",0,$P$19+$Q$19*(WLEF!B283))</f>
        <v>181.08436830549678</v>
      </c>
      <c r="C303" s="37">
        <f>IF('2017 Hourly Load - RC2016'!C284="",0,$P$19+$Q$19*(WLEF!C283))</f>
        <v>168.218767604302</v>
      </c>
      <c r="D303" s="37">
        <f>IF('2017 Hourly Load - RC2016'!D284="",0,$P$19+$Q$19*(WLEF!D283))</f>
        <v>160.68714431902998</v>
      </c>
      <c r="E303" s="37">
        <f>IF('2017 Hourly Load - RC2016'!E284="",0,$P$19+$Q$19*(WLEF!E283))</f>
        <v>156.35117962453802</v>
      </c>
      <c r="F303" s="37">
        <f>IF('2017 Hourly Load - RC2016'!F284="",0,$P$19+$Q$19*(WLEF!F283))</f>
        <v>156.30711962428779</v>
      </c>
      <c r="G303" s="37">
        <f>IF('2017 Hourly Load - RC2016'!G284="",0,$P$19+$Q$19*(WLEF!G283))</f>
        <v>165.14613009538192</v>
      </c>
      <c r="H303" s="37">
        <f>IF('2017 Hourly Load - RC2016'!H284="",0,$P$19+$Q$19*(WLEF!H283))</f>
        <v>187.02185593504566</v>
      </c>
      <c r="I303" s="37">
        <f>IF('2017 Hourly Load - RC2016'!I284="",0,$P$19+$Q$19*(WLEF!I283))</f>
        <v>194.93571317866846</v>
      </c>
      <c r="J303" s="37">
        <f>IF('2017 Hourly Load - RC2016'!J284="",0,$P$19+$Q$19*(WLEF!J283))</f>
        <v>208.44522749942638</v>
      </c>
      <c r="K303" s="37">
        <f>IF('2017 Hourly Load - RC2016'!K284="",0,$P$19+$Q$19*(WLEF!K283))</f>
        <v>236.26994899877496</v>
      </c>
      <c r="L303" s="37">
        <f>IF('2017 Hourly Load - RC2016'!L284="",0,$P$19+$Q$19*(WLEF!L283))</f>
        <v>266.21311267511607</v>
      </c>
      <c r="M303" s="37">
        <f>IF('2017 Hourly Load - RC2016'!M284="",0,$P$19+$Q$19*(WLEF!M283))</f>
        <v>293.62375719237434</v>
      </c>
      <c r="N303" s="37">
        <f>IF('2017 Hourly Load - RC2016'!N284="",0,$P$19+$Q$19*(WLEF!N283))</f>
        <v>316.78538391277749</v>
      </c>
      <c r="O303" s="37">
        <f>IF('2017 Hourly Load - RC2016'!O284="",0,$P$19+$Q$19*(WLEF!O283))</f>
        <v>324.71131067787616</v>
      </c>
      <c r="P303" s="37">
        <f>IF('2017 Hourly Load - RC2016'!P284="",0,$P$19+$Q$19*(WLEF!P283))</f>
        <v>332.04071499996718</v>
      </c>
      <c r="Q303" s="37">
        <f>IF('2017 Hourly Load - RC2016'!Q284="",0,$P$19+$Q$19*(WLEF!Q283))</f>
        <v>320.58709068709436</v>
      </c>
      <c r="R303" s="37">
        <f>IF('2017 Hourly Load - RC2016'!R284="",0,$P$19+$Q$19*(WLEF!R283))</f>
        <v>319.03650366046594</v>
      </c>
      <c r="S303" s="37">
        <f>IF('2017 Hourly Load - RC2016'!S284="",0,$P$19+$Q$19*(WLEF!S283))</f>
        <v>315.61175442394136</v>
      </c>
      <c r="T303" s="37">
        <f>IF('2017 Hourly Load - RC2016'!T284="",0,$P$19+$Q$19*(WLEF!T283))</f>
        <v>302.94665189293426</v>
      </c>
      <c r="U303" s="37">
        <f>IF('2017 Hourly Load - RC2016'!U284="",0,$P$19+$Q$19*(WLEF!U283))</f>
        <v>304.46917234275094</v>
      </c>
      <c r="V303" s="37">
        <f>IF('2017 Hourly Load - RC2016'!V284="",0,$P$19+$Q$19*(WLEF!V283))</f>
        <v>294.66627445829857</v>
      </c>
      <c r="W303" s="37">
        <f>IF('2017 Hourly Load - RC2016'!W284="",0,$P$19+$Q$19*(WLEF!W283))</f>
        <v>269.93240806528286</v>
      </c>
      <c r="X303" s="37">
        <f>IF('2017 Hourly Load - RC2016'!X284="",0,$P$19+$Q$19*(WLEF!X283))</f>
        <v>239.01235333009362</v>
      </c>
      <c r="Y303" s="37">
        <f>IF('2017 Hourly Load - RC2016'!Y284="",0,$P$19+$Q$19*(WLEF!Y283))</f>
        <v>209.65521809238112</v>
      </c>
      <c r="Z303" s="25">
        <f t="shared" si="4"/>
        <v>5923.7591615963056</v>
      </c>
    </row>
    <row r="304" spans="1:26" x14ac:dyDescent="0.25">
      <c r="A304" s="36">
        <f>IF('2017 Hourly Load - RC2016'!A285="","",'2017 Hourly Load - RC2016'!A285)</f>
        <v>43009</v>
      </c>
      <c r="B304" s="37">
        <f>IF('2017 Hourly Load - RC2016'!B285="",0,$P$19+$Q$19*(WLEF!B284))</f>
        <v>188.17742690357539</v>
      </c>
      <c r="C304" s="37">
        <f>IF('2017 Hourly Load - RC2016'!C285="",0,$P$19+$Q$19*(WLEF!C284))</f>
        <v>174.17127312964482</v>
      </c>
      <c r="D304" s="37">
        <f>IF('2017 Hourly Load - RC2016'!D285="",0,$P$19+$Q$19*(WLEF!D284))</f>
        <v>166.5971072508608</v>
      </c>
      <c r="E304" s="37">
        <f>IF('2017 Hourly Load - RC2016'!E285="",0,$P$19+$Q$19*(WLEF!E284))</f>
        <v>162.12930177483625</v>
      </c>
      <c r="F304" s="37">
        <f>IF('2017 Hourly Load - RC2016'!F285="",0,$P$19+$Q$19*(WLEF!F284))</f>
        <v>161.39899403242237</v>
      </c>
      <c r="G304" s="37">
        <f>IF('2017 Hourly Load - RC2016'!G285="",0,$P$19+$Q$19*(WLEF!G284))</f>
        <v>170.88081402626665</v>
      </c>
      <c r="H304" s="37">
        <f>IF('2017 Hourly Load - RC2016'!H285="",0,$P$19+$Q$19*(WLEF!H284))</f>
        <v>192.77331051541481</v>
      </c>
      <c r="I304" s="37">
        <f>IF('2017 Hourly Load - RC2016'!I285="",0,$P$19+$Q$19*(WLEF!I284))</f>
        <v>200.84154155848674</v>
      </c>
      <c r="J304" s="37">
        <f>IF('2017 Hourly Load - RC2016'!J285="",0,$P$19+$Q$19*(WLEF!J284))</f>
        <v>215.06340098344384</v>
      </c>
      <c r="K304" s="37">
        <f>IF('2017 Hourly Load - RC2016'!K285="",0,$P$19+$Q$19*(WLEF!K284))</f>
        <v>243.50678642517568</v>
      </c>
      <c r="L304" s="37">
        <f>IF('2017 Hourly Load - RC2016'!L285="",0,$P$19+$Q$19*(WLEF!L284))</f>
        <v>272.13483714352225</v>
      </c>
      <c r="M304" s="37">
        <f>IF('2017 Hourly Load - RC2016'!M285="",0,$P$19+$Q$19*(WLEF!M284))</f>
        <v>302.26322395592041</v>
      </c>
      <c r="N304" s="37">
        <f>IF('2017 Hourly Load - RC2016'!N285="",0,$P$19+$Q$19*(WLEF!N284))</f>
        <v>327.80095708875086</v>
      </c>
      <c r="O304" s="37">
        <f>IF('2017 Hourly Load - RC2016'!O285="",0,$P$19+$Q$19*(WLEF!O284))</f>
        <v>347.49859700576116</v>
      </c>
      <c r="P304" s="37">
        <f>IF('2017 Hourly Load - RC2016'!P285="",0,$P$19+$Q$19*(WLEF!P284))</f>
        <v>356.17694323109066</v>
      </c>
      <c r="Q304" s="37">
        <f>IF('2017 Hourly Load - RC2016'!Q285="",0,$P$19+$Q$19*(WLEF!Q284))</f>
        <v>371.27952325059442</v>
      </c>
      <c r="R304" s="37">
        <f>IF('2017 Hourly Load - RC2016'!R285="",0,$P$19+$Q$19*(WLEF!R284))</f>
        <v>380.33526719968233</v>
      </c>
      <c r="S304" s="37">
        <f>IF('2017 Hourly Load - RC2016'!S285="",0,$P$19+$Q$19*(WLEF!S284))</f>
        <v>371.19256908916282</v>
      </c>
      <c r="T304" s="37">
        <f>IF('2017 Hourly Load - RC2016'!T285="",0,$P$19+$Q$19*(WLEF!T284))</f>
        <v>349.75269127742922</v>
      </c>
      <c r="U304" s="37">
        <f>IF('2017 Hourly Load - RC2016'!U285="",0,$P$19+$Q$19*(WLEF!U284))</f>
        <v>339.34247113982832</v>
      </c>
      <c r="V304" s="37">
        <f>IF('2017 Hourly Load - RC2016'!V285="",0,$P$19+$Q$19*(WLEF!V284))</f>
        <v>325.53507803636393</v>
      </c>
      <c r="W304" s="37">
        <f>IF('2017 Hourly Load - RC2016'!W285="",0,$P$19+$Q$19*(WLEF!W284))</f>
        <v>294.81541469357859</v>
      </c>
      <c r="X304" s="37">
        <f>IF('2017 Hourly Load - RC2016'!X285="",0,$P$19+$Q$19*(WLEF!X284))</f>
        <v>257.03248956545275</v>
      </c>
      <c r="Y304" s="37">
        <f>IF('2017 Hourly Load - RC2016'!Y285="",0,$P$19+$Q$19*(WLEF!Y284))</f>
        <v>238.92695434713335</v>
      </c>
      <c r="Z304" s="25">
        <f t="shared" si="4"/>
        <v>6409.6269736243994</v>
      </c>
    </row>
    <row r="305" spans="1:26" x14ac:dyDescent="0.25">
      <c r="A305" s="36">
        <f>IF('2017 Hourly Load - RC2016'!A286="","",'2017 Hourly Load - RC2016'!A286)</f>
        <v>43010</v>
      </c>
      <c r="B305" s="37">
        <f>IF('2017 Hourly Load - RC2016'!B286="",0,$P$19+$Q$19*(WLEF!B285))</f>
        <v>204.64219508255448</v>
      </c>
      <c r="C305" s="37">
        <f>IF('2017 Hourly Load - RC2016'!C286="",0,$P$19+$Q$19*(WLEF!C285))</f>
        <v>185.10996702760428</v>
      </c>
      <c r="D305" s="37">
        <f>IF('2017 Hourly Load - RC2016'!D286="",0,$P$19+$Q$19*(WLEF!D285))</f>
        <v>175.33625434436613</v>
      </c>
      <c r="E305" s="37">
        <f>IF('2017 Hourly Load - RC2016'!E286="",0,$P$19+$Q$19*(WLEF!E285))</f>
        <v>169.36150780565862</v>
      </c>
      <c r="F305" s="37">
        <f>IF('2017 Hourly Load - RC2016'!F286="",0,$P$19+$Q$19*(WLEF!F285))</f>
        <v>167.85531273470383</v>
      </c>
      <c r="G305" s="37">
        <f>IF('2017 Hourly Load - RC2016'!G286="",0,$P$19+$Q$19*(WLEF!G285))</f>
        <v>175.91323572654426</v>
      </c>
      <c r="H305" s="37">
        <f>IF('2017 Hourly Load - RC2016'!H286="",0,$P$19+$Q$19*(WLEF!H285))</f>
        <v>196.38893702588567</v>
      </c>
      <c r="I305" s="37">
        <f>IF('2017 Hourly Load - RC2016'!I286="",0,$P$19+$Q$19*(WLEF!I285))</f>
        <v>204.0955792682492</v>
      </c>
      <c r="J305" s="37">
        <f>IF('2017 Hourly Load - RC2016'!J286="",0,$P$19+$Q$19*(WLEF!J285))</f>
        <v>218.96378931593199</v>
      </c>
      <c r="K305" s="37">
        <f>IF('2017 Hourly Load - RC2016'!K286="",0,$P$19+$Q$19*(WLEF!K285))</f>
        <v>250.0690439430349</v>
      </c>
      <c r="L305" s="37">
        <f>IF('2017 Hourly Load - RC2016'!L286="",0,$P$19+$Q$19*(WLEF!L285))</f>
        <v>284.50190108833681</v>
      </c>
      <c r="M305" s="37">
        <f>IF('2017 Hourly Load - RC2016'!M286="",0,$P$19+$Q$19*(WLEF!M285))</f>
        <v>315.19517288539652</v>
      </c>
      <c r="N305" s="37">
        <f>IF('2017 Hourly Load - RC2016'!N286="",0,$P$19+$Q$19*(WLEF!N285))</f>
        <v>341.67157426234348</v>
      </c>
      <c r="O305" s="37">
        <f>IF('2017 Hourly Load - RC2016'!O286="",0,$P$19+$Q$19*(WLEF!O285))</f>
        <v>370.09228141026239</v>
      </c>
      <c r="P305" s="37">
        <f>IF('2017 Hourly Load - RC2016'!P286="",0,$P$19+$Q$19*(WLEF!P285))</f>
        <v>386.04371430367092</v>
      </c>
      <c r="Q305" s="37">
        <f>IF('2017 Hourly Load - RC2016'!Q286="",0,$P$19+$Q$19*(WLEF!Q285))</f>
        <v>397.50184798036918</v>
      </c>
      <c r="R305" s="37">
        <f>IF('2017 Hourly Load - RC2016'!R286="",0,$P$19+$Q$19*(WLEF!R285))</f>
        <v>404.28875796533674</v>
      </c>
      <c r="S305" s="37">
        <f>IF('2017 Hourly Load - RC2016'!S286="",0,$P$19+$Q$19*(WLEF!S285))</f>
        <v>392.85709573610751</v>
      </c>
      <c r="T305" s="37">
        <f>IF('2017 Hourly Load - RC2016'!T286="",0,$P$19+$Q$19*(WLEF!T285))</f>
        <v>367.46590893742621</v>
      </c>
      <c r="U305" s="37">
        <f>IF('2017 Hourly Load - RC2016'!U286="",0,$P$19+$Q$19*(WLEF!U285))</f>
        <v>354.93667641493937</v>
      </c>
      <c r="V305" s="37">
        <f>IF('2017 Hourly Load - RC2016'!V286="",0,$P$19+$Q$19*(WLEF!V285))</f>
        <v>338.95986091690577</v>
      </c>
      <c r="W305" s="37">
        <f>IF('2017 Hourly Load - RC2016'!W286="",0,$P$19+$Q$19*(WLEF!W285))</f>
        <v>304.18965207507699</v>
      </c>
      <c r="X305" s="37">
        <f>IF('2017 Hourly Load - RC2016'!X286="",0,$P$19+$Q$19*(WLEF!X285))</f>
        <v>268.3239009915049</v>
      </c>
      <c r="Y305" s="37">
        <f>IF('2017 Hourly Load - RC2016'!Y286="",0,$P$19+$Q$19*(WLEF!Y285))</f>
        <v>232.50464400582774</v>
      </c>
      <c r="Z305" s="25">
        <f t="shared" si="4"/>
        <v>6706.2688112480382</v>
      </c>
    </row>
    <row r="306" spans="1:26" x14ac:dyDescent="0.25">
      <c r="A306" s="36">
        <f>IF('2017 Hourly Load - RC2016'!A287="","",'2017 Hourly Load - RC2016'!A287)</f>
        <v>43011</v>
      </c>
      <c r="B306" s="37">
        <f>IF('2017 Hourly Load - RC2016'!B287="",0,$P$19+$Q$19*(WLEF!B286))</f>
        <v>206.72667175496048</v>
      </c>
      <c r="C306" s="37">
        <f>IF('2017 Hourly Load - RC2016'!C287="",0,$P$19+$Q$19*(WLEF!C286))</f>
        <v>190.29467781821708</v>
      </c>
      <c r="D306" s="37">
        <f>IF('2017 Hourly Load - RC2016'!D287="",0,$P$19+$Q$19*(WLEF!D286))</f>
        <v>178.40617010936649</v>
      </c>
      <c r="E306" s="37">
        <f>IF('2017 Hourly Load - RC2016'!E287="",0,$P$19+$Q$19*(WLEF!E286))</f>
        <v>171.87943182180612</v>
      </c>
      <c r="F306" s="37">
        <f>IF('2017 Hourly Load - RC2016'!F287="",0,$P$19+$Q$19*(WLEF!F286))</f>
        <v>169.39335809319303</v>
      </c>
      <c r="G306" s="37">
        <f>IF('2017 Hourly Load - RC2016'!G287="",0,$P$19+$Q$19*(WLEF!G286))</f>
        <v>176.64110864493389</v>
      </c>
      <c r="H306" s="37">
        <f>IF('2017 Hourly Load - RC2016'!H287="",0,$P$19+$Q$19*(WLEF!H286))</f>
        <v>196.38893702588567</v>
      </c>
      <c r="I306" s="37">
        <f>IF('2017 Hourly Load - RC2016'!I287="",0,$P$19+$Q$19*(WLEF!I286))</f>
        <v>205.51174686618327</v>
      </c>
      <c r="J306" s="37">
        <f>IF('2017 Hourly Load - RC2016'!J287="",0,$P$19+$Q$19*(WLEF!J286))</f>
        <v>222.19328338937123</v>
      </c>
      <c r="K306" s="37">
        <f>IF('2017 Hourly Load - RC2016'!K287="",0,$P$19+$Q$19*(WLEF!K286))</f>
        <v>255.6374690533832</v>
      </c>
      <c r="L306" s="37">
        <f>IF('2017 Hourly Load - RC2016'!L287="",0,$P$19+$Q$19*(WLEF!L286))</f>
        <v>291.59575216643054</v>
      </c>
      <c r="M306" s="37">
        <f>IF('2017 Hourly Load - RC2016'!M287="",0,$P$19+$Q$19*(WLEF!M286))</f>
        <v>327.26686478309767</v>
      </c>
      <c r="N306" s="37">
        <f>IF('2017 Hourly Load - RC2016'!N287="",0,$P$19+$Q$19*(WLEF!N286))</f>
        <v>352.94126766825804</v>
      </c>
      <c r="O306" s="37">
        <f>IF('2017 Hourly Load - RC2016'!O287="",0,$P$19+$Q$19*(WLEF!O286))</f>
        <v>382.07459376544097</v>
      </c>
      <c r="P306" s="37">
        <f>IF('2017 Hourly Load - RC2016'!P287="",0,$P$19+$Q$19*(WLEF!P286))</f>
        <v>397.38076923724446</v>
      </c>
      <c r="Q306" s="37">
        <f>IF('2017 Hourly Load - RC2016'!Q287="",0,$P$19+$Q$19*(WLEF!Q286))</f>
        <v>405.75906625797478</v>
      </c>
      <c r="R306" s="37">
        <f>IF('2017 Hourly Load - RC2016'!R287="",0,$P$19+$Q$19*(WLEF!R286))</f>
        <v>405.36052725938754</v>
      </c>
      <c r="S306" s="37">
        <f>IF('2017 Hourly Load - RC2016'!S287="",0,$P$19+$Q$19*(WLEF!S286))</f>
        <v>379.62919147679378</v>
      </c>
      <c r="T306" s="37">
        <f>IF('2017 Hourly Load - RC2016'!T287="",0,$P$19+$Q$19*(WLEF!T286))</f>
        <v>344.39752609839087</v>
      </c>
      <c r="U306" s="37">
        <f>IF('2017 Hourly Load - RC2016'!U287="",0,$P$19+$Q$19*(WLEF!U286))</f>
        <v>325.85433053533342</v>
      </c>
      <c r="V306" s="37">
        <f>IF('2017 Hourly Load - RC2016'!V287="",0,$P$19+$Q$19*(WLEF!V286))</f>
        <v>302.51622192956171</v>
      </c>
      <c r="W306" s="37">
        <f>IF('2017 Hourly Load - RC2016'!W287="",0,$P$19+$Q$19*(WLEF!W286))</f>
        <v>275.60479478625842</v>
      </c>
      <c r="X306" s="37">
        <f>IF('2017 Hourly Load - RC2016'!X287="",0,$P$19+$Q$19*(WLEF!X286))</f>
        <v>247.25315543140209</v>
      </c>
      <c r="Y306" s="37">
        <f>IF('2017 Hourly Load - RC2016'!Y287="",0,$P$19+$Q$19*(WLEF!Y286))</f>
        <v>221.06570999160243</v>
      </c>
      <c r="Z306" s="25">
        <f t="shared" si="4"/>
        <v>6631.7726259644769</v>
      </c>
    </row>
    <row r="307" spans="1:26" x14ac:dyDescent="0.25">
      <c r="A307" s="36">
        <f>IF('2017 Hourly Load - RC2016'!A288="","",'2017 Hourly Load - RC2016'!A288)</f>
        <v>43012</v>
      </c>
      <c r="B307" s="37">
        <f>IF('2017 Hourly Load - RC2016'!B288="",0,$P$19+$Q$19*(WLEF!B287))</f>
        <v>198.45745732020674</v>
      </c>
      <c r="C307" s="37">
        <f>IF('2017 Hourly Load - RC2016'!C288="",0,$P$19+$Q$19*(WLEF!C287))</f>
        <v>182.0193385516697</v>
      </c>
      <c r="D307" s="37">
        <f>IF('2017 Hourly Load - RC2016'!D288="",0,$P$19+$Q$19*(WLEF!D287))</f>
        <v>172.18657775394615</v>
      </c>
      <c r="E307" s="37">
        <f>IF('2017 Hourly Load - RC2016'!E288="",0,$P$19+$Q$19*(WLEF!E287))</f>
        <v>165.6283930458435</v>
      </c>
      <c r="F307" s="37">
        <f>IF('2017 Hourly Load - RC2016'!F288="",0,$P$19+$Q$19*(WLEF!F287))</f>
        <v>162.52628268943417</v>
      </c>
      <c r="G307" s="37">
        <f>IF('2017 Hourly Load - RC2016'!G288="",0,$P$19+$Q$19*(WLEF!G287))</f>
        <v>163.59995872962568</v>
      </c>
      <c r="H307" s="37">
        <f>IF('2017 Hourly Load - RC2016'!H288="",0,$P$19+$Q$19*(WLEF!H287))</f>
        <v>168.45621742512736</v>
      </c>
      <c r="I307" s="37">
        <f>IF('2017 Hourly Load - RC2016'!I288="",0,$P$19+$Q$19*(WLEF!I287))</f>
        <v>174.74464440579652</v>
      </c>
      <c r="J307" s="37">
        <f>IF('2017 Hourly Load - RC2016'!J288="",0,$P$19+$Q$19*(WLEF!J287))</f>
        <v>197.33851839534253</v>
      </c>
      <c r="K307" s="37">
        <f>IF('2017 Hourly Load - RC2016'!K288="",0,$P$19+$Q$19*(WLEF!K287))</f>
        <v>230.64983472447511</v>
      </c>
      <c r="L307" s="37">
        <f>IF('2017 Hourly Load - RC2016'!L288="",0,$P$19+$Q$19*(WLEF!L287))</f>
        <v>258.77278947971752</v>
      </c>
      <c r="M307" s="37">
        <f>IF('2017 Hourly Load - RC2016'!M288="",0,$P$19+$Q$19*(WLEF!M287))</f>
        <v>285.27867387346652</v>
      </c>
      <c r="N307" s="37">
        <f>IF('2017 Hourly Load - RC2016'!N288="",0,$P$19+$Q$19*(WLEF!N287))</f>
        <v>309.06811328583086</v>
      </c>
      <c r="O307" s="37">
        <f>IF('2017 Hourly Load - RC2016'!O288="",0,$P$19+$Q$19*(WLEF!O287))</f>
        <v>323.91544573443701</v>
      </c>
      <c r="P307" s="37">
        <f>IF('2017 Hourly Load - RC2016'!P288="",0,$P$19+$Q$19*(WLEF!P287))</f>
        <v>329.46033614956275</v>
      </c>
      <c r="Q307" s="37">
        <f>IF('2017 Hourly Load - RC2016'!Q288="",0,$P$19+$Q$19*(WLEF!Q287))</f>
        <v>326.14716243339768</v>
      </c>
      <c r="R307" s="37">
        <f>IF('2017 Hourly Load - RC2016'!R288="",0,$P$19+$Q$19*(WLEF!R287))</f>
        <v>314.72696319877656</v>
      </c>
      <c r="S307" s="37">
        <f>IF('2017 Hourly Load - RC2016'!S288="",0,$P$19+$Q$19*(WLEF!S287))</f>
        <v>298.03457965078127</v>
      </c>
      <c r="T307" s="37">
        <f>IF('2017 Hourly Load - RC2016'!T288="",0,$P$19+$Q$19*(WLEF!T287))</f>
        <v>277.26818927284796</v>
      </c>
      <c r="U307" s="37">
        <f>IF('2017 Hourly Load - RC2016'!U288="",0,$P$19+$Q$19*(WLEF!U287))</f>
        <v>273.78328274036869</v>
      </c>
      <c r="V307" s="37">
        <f>IF('2017 Hourly Load - RC2016'!V288="",0,$P$19+$Q$19*(WLEF!V287))</f>
        <v>262.59970525396324</v>
      </c>
      <c r="W307" s="37">
        <f>IF('2017 Hourly Load - RC2016'!W288="",0,$P$19+$Q$19*(WLEF!W287))</f>
        <v>242.23159455714199</v>
      </c>
      <c r="X307" s="37">
        <f>IF('2017 Hourly Load - RC2016'!X288="",0,$P$19+$Q$19*(WLEF!X287))</f>
        <v>218.94384802000786</v>
      </c>
      <c r="Y307" s="37">
        <f>IF('2017 Hourly Load - RC2016'!Y288="",0,$P$19+$Q$19*(WLEF!Y287))</f>
        <v>196.58948241073972</v>
      </c>
      <c r="Z307" s="25">
        <f t="shared" si="4"/>
        <v>5732.4273891025077</v>
      </c>
    </row>
    <row r="308" spans="1:26" x14ac:dyDescent="0.25">
      <c r="A308" s="36">
        <f>IF('2017 Hourly Load - RC2016'!A289="","",'2017 Hourly Load - RC2016'!A289)</f>
        <v>43013</v>
      </c>
      <c r="B308" s="37">
        <f>IF('2017 Hourly Load - RC2016'!B289="",0,$P$19+$Q$19*(WLEF!B288))</f>
        <v>175.61628017215969</v>
      </c>
      <c r="C308" s="37">
        <f>IF('2017 Hourly Load - RC2016'!C289="",0,$P$19+$Q$19*(WLEF!C288))</f>
        <v>159.78306336033654</v>
      </c>
      <c r="D308" s="37">
        <f>IF('2017 Hourly Load - RC2016'!D289="",0,$P$19+$Q$19*(WLEF!D288))</f>
        <v>148.86759907821701</v>
      </c>
      <c r="E308" s="37">
        <f>IF('2017 Hourly Load - RC2016'!E289="",0,$P$19+$Q$19*(WLEF!E288))</f>
        <v>140.87616959055433</v>
      </c>
      <c r="F308" s="37">
        <f>IF('2017 Hourly Load - RC2016'!F289="",0,$P$19+$Q$19*(WLEF!F288))</f>
        <v>136.6802711988511</v>
      </c>
      <c r="G308" s="37">
        <f>IF('2017 Hourly Load - RC2016'!G289="",0,$P$19+$Q$19*(WLEF!G288))</f>
        <v>135.59009399596306</v>
      </c>
      <c r="H308" s="37">
        <f>IF('2017 Hourly Load - RC2016'!H289="",0,$P$19+$Q$19*(WLEF!H288))</f>
        <v>137.46388938422075</v>
      </c>
      <c r="I308" s="37">
        <f>IF('2017 Hourly Load - RC2016'!I289="",0,$P$19+$Q$19*(WLEF!I288))</f>
        <v>139.29256062628681</v>
      </c>
      <c r="J308" s="37">
        <f>IF('2017 Hourly Load - RC2016'!J289="",0,$P$19+$Q$19*(WLEF!J288))</f>
        <v>149.3000977703548</v>
      </c>
      <c r="K308" s="37">
        <f>IF('2017 Hourly Load - RC2016'!K289="",0,$P$19+$Q$19*(WLEF!K288))</f>
        <v>165.64397315935665</v>
      </c>
      <c r="L308" s="37">
        <f>IF('2017 Hourly Load - RC2016'!L289="",0,$P$19+$Q$19*(WLEF!L288))</f>
        <v>183.3356798173686</v>
      </c>
      <c r="M308" s="37">
        <f>IF('2017 Hourly Load - RC2016'!M289="",0,$P$19+$Q$19*(WLEF!M288))</f>
        <v>196.84497622428177</v>
      </c>
      <c r="N308" s="37">
        <f>IF('2017 Hourly Load - RC2016'!N289="",0,$P$19+$Q$19*(WLEF!N288))</f>
        <v>212.32582199102529</v>
      </c>
      <c r="O308" s="37">
        <f>IF('2017 Hourly Load - RC2016'!O289="",0,$P$19+$Q$19*(WLEF!O288))</f>
        <v>226.79014107609629</v>
      </c>
      <c r="P308" s="37">
        <f>IF('2017 Hourly Load - RC2016'!P289="",0,$P$19+$Q$19*(WLEF!P288))</f>
        <v>239.39693639968976</v>
      </c>
      <c r="Q308" s="37">
        <f>IF('2017 Hourly Load - RC2016'!Q289="",0,$P$19+$Q$19*(WLEF!Q288))</f>
        <v>248.94423587195467</v>
      </c>
      <c r="R308" s="37">
        <f>IF('2017 Hourly Load - RC2016'!R289="",0,$P$19+$Q$19*(WLEF!R288))</f>
        <v>258.45573064678422</v>
      </c>
      <c r="S308" s="37">
        <f>IF('2017 Hourly Load - RC2016'!S289="",0,$P$19+$Q$19*(WLEF!S288))</f>
        <v>254.69562798368838</v>
      </c>
      <c r="T308" s="37">
        <f>IF('2017 Hourly Load - RC2016'!T289="",0,$P$19+$Q$19*(WLEF!T288))</f>
        <v>240.38189826096436</v>
      </c>
      <c r="U308" s="37">
        <f>IF('2017 Hourly Load - RC2016'!U289="",0,$P$19+$Q$19*(WLEF!U288))</f>
        <v>239.2259524806218</v>
      </c>
      <c r="V308" s="37">
        <f>IF('2017 Hourly Load - RC2016'!V289="",0,$P$19+$Q$19*(WLEF!V288))</f>
        <v>231.41953765810479</v>
      </c>
      <c r="W308" s="37">
        <f>IF('2017 Hourly Load - RC2016'!W289="",0,$P$19+$Q$19*(WLEF!W288))</f>
        <v>211.33563673489436</v>
      </c>
      <c r="X308" s="37">
        <f>IF('2017 Hourly Load - RC2016'!X289="",0,$P$19+$Q$19*(WLEF!X288))</f>
        <v>188.9513232259556</v>
      </c>
      <c r="Y308" s="37">
        <f>IF('2017 Hourly Load - RC2016'!Y289="",0,$P$19+$Q$19*(WLEF!Y288))</f>
        <v>167.47687483552693</v>
      </c>
      <c r="Z308" s="25">
        <f t="shared" si="4"/>
        <v>4588.694371543259</v>
      </c>
    </row>
    <row r="309" spans="1:26" x14ac:dyDescent="0.25">
      <c r="A309" s="36">
        <f>IF('2017 Hourly Load - RC2016'!A290="","",'2017 Hourly Load - RC2016'!A290)</f>
        <v>43014</v>
      </c>
      <c r="B309" s="37">
        <f>IF('2017 Hourly Load - RC2016'!B290="",0,$P$19+$Q$19*(WLEF!B289))</f>
        <v>151.95289956064983</v>
      </c>
      <c r="C309" s="37">
        <f>IF('2017 Hourly Load - RC2016'!C290="",0,$P$19+$Q$19*(WLEF!C289))</f>
        <v>141.89997241549975</v>
      </c>
      <c r="D309" s="37">
        <f>IF('2017 Hourly Load - RC2016'!D290="",0,$P$19+$Q$19*(WLEF!D289))</f>
        <v>136.15260589885625</v>
      </c>
      <c r="E309" s="37">
        <f>IF('2017 Hourly Load - RC2016'!E290="",0,$P$19+$Q$19*(WLEF!E289))</f>
        <v>133.28405778028375</v>
      </c>
      <c r="F309" s="37">
        <f>IF('2017 Hourly Load - RC2016'!F290="",0,$P$19+$Q$19*(WLEF!F289))</f>
        <v>133.95703021103117</v>
      </c>
      <c r="G309" s="37">
        <f>IF('2017 Hourly Load - RC2016'!G290="",0,$P$19+$Q$19*(WLEF!G289))</f>
        <v>142.87944284788909</v>
      </c>
      <c r="H309" s="37">
        <f>IF('2017 Hourly Load - RC2016'!H290="",0,$P$19+$Q$19*(WLEF!H289))</f>
        <v>160.03868864856489</v>
      </c>
      <c r="I309" s="37">
        <f>IF('2017 Hourly Load - RC2016'!I290="",0,$P$19+$Q$19*(WLEF!I289))</f>
        <v>168.15550285692254</v>
      </c>
      <c r="J309" s="37">
        <f>IF('2017 Hourly Load - RC2016'!J290="",0,$P$19+$Q$19*(WLEF!J289))</f>
        <v>176.45887673958447</v>
      </c>
      <c r="K309" s="37">
        <f>IF('2017 Hourly Load - RC2016'!K290="",0,$P$19+$Q$19*(WLEF!K289))</f>
        <v>192.77331051541481</v>
      </c>
      <c r="L309" s="37">
        <f>IF('2017 Hourly Load - RC2016'!L290="",0,$P$19+$Q$19*(WLEF!L289))</f>
        <v>210.60030825749971</v>
      </c>
      <c r="M309" s="37">
        <f>IF('2017 Hourly Load - RC2016'!M290="",0,$P$19+$Q$19*(WLEF!M289))</f>
        <v>227.52923510472658</v>
      </c>
      <c r="N309" s="37">
        <f>IF('2017 Hourly Load - RC2016'!N290="",0,$P$19+$Q$19*(WLEF!N289))</f>
        <v>246.31253395285785</v>
      </c>
      <c r="O309" s="37">
        <f>IF('2017 Hourly Load - RC2016'!O290="",0,$P$19+$Q$19*(WLEF!O289))</f>
        <v>260.84061244973572</v>
      </c>
      <c r="P309" s="37">
        <f>IF('2017 Hourly Load - RC2016'!P290="",0,$P$19+$Q$19*(WLEF!P289))</f>
        <v>276.03184490590036</v>
      </c>
      <c r="Q309" s="37">
        <f>IF('2017 Hourly Load - RC2016'!Q290="",0,$P$19+$Q$19*(WLEF!Q289))</f>
        <v>280.880608817905</v>
      </c>
      <c r="R309" s="37">
        <f>IF('2017 Hourly Load - RC2016'!R290="",0,$P$19+$Q$19*(WLEF!R289))</f>
        <v>286.30044574137975</v>
      </c>
      <c r="S309" s="37">
        <f>IF('2017 Hourly Load - RC2016'!S290="",0,$P$19+$Q$19*(WLEF!S289))</f>
        <v>278.72352325246084</v>
      </c>
      <c r="T309" s="37">
        <f>IF('2017 Hourly Load - RC2016'!T290="",0,$P$19+$Q$19*(WLEF!T289))</f>
        <v>271.17262476124989</v>
      </c>
      <c r="U309" s="37">
        <f>IF('2017 Hourly Load - RC2016'!U290="",0,$P$19+$Q$19*(WLEF!U289))</f>
        <v>279.03437517271891</v>
      </c>
      <c r="V309" s="37">
        <f>IF('2017 Hourly Load - RC2016'!V290="",0,$P$19+$Q$19*(WLEF!V289))</f>
        <v>266.90764768079185</v>
      </c>
      <c r="W309" s="37">
        <f>IF('2017 Hourly Load - RC2016'!W290="",0,$P$19+$Q$19*(WLEF!W289))</f>
        <v>242.49054593701919</v>
      </c>
      <c r="X309" s="37">
        <f>IF('2017 Hourly Load - RC2016'!X290="",0,$P$19+$Q$19*(WLEF!X289))</f>
        <v>217.17489098241242</v>
      </c>
      <c r="Y309" s="37">
        <f>IF('2017 Hourly Load - RC2016'!Y290="",0,$P$19+$Q$19*(WLEF!Y289))</f>
        <v>191.53940169887102</v>
      </c>
      <c r="Z309" s="25">
        <f t="shared" si="4"/>
        <v>5073.0909861902264</v>
      </c>
    </row>
    <row r="310" spans="1:26" x14ac:dyDescent="0.25">
      <c r="A310" s="36">
        <f>IF('2017 Hourly Load - RC2016'!A291="","",'2017 Hourly Load - RC2016'!A291)</f>
        <v>43015</v>
      </c>
      <c r="B310" s="37">
        <f>IF('2017 Hourly Load - RC2016'!B291="",0,$P$19+$Q$19*(WLEF!B290))</f>
        <v>171.18624860834666</v>
      </c>
      <c r="C310" s="37">
        <f>IF('2017 Hourly Load - RC2016'!C291="",0,$P$19+$Q$19*(WLEF!C290))</f>
        <v>159.97850375018984</v>
      </c>
      <c r="D310" s="37">
        <f>IF('2017 Hourly Load - RC2016'!D291="",0,$P$19+$Q$19*(WLEF!D290))</f>
        <v>153.12605472368406</v>
      </c>
      <c r="E310" s="37">
        <f>IF('2017 Hourly Load - RC2016'!E291="",0,$P$19+$Q$19*(WLEF!E290))</f>
        <v>148.89546008963529</v>
      </c>
      <c r="F310" s="37">
        <f>IF('2017 Hourly Load - RC2016'!F291="",0,$P$19+$Q$19*(WLEF!F290))</f>
        <v>147.96527958976787</v>
      </c>
      <c r="G310" s="37">
        <f>IF('2017 Hourly Load - RC2016'!G291="",0,$P$19+$Q$19*(WLEF!G290))</f>
        <v>155.92581397891519</v>
      </c>
      <c r="H310" s="37">
        <f>IF('2017 Hourly Load - RC2016'!H291="",0,$P$19+$Q$19*(WLEF!H290))</f>
        <v>175.71521305763179</v>
      </c>
      <c r="I310" s="37">
        <f>IF('2017 Hourly Load - RC2016'!I291="",0,$P$19+$Q$19*(WLEF!I290))</f>
        <v>185.47360639759088</v>
      </c>
      <c r="J310" s="37">
        <f>IF('2017 Hourly Load - RC2016'!J291="",0,$P$19+$Q$19*(WLEF!J290))</f>
        <v>190.06429857527121</v>
      </c>
      <c r="K310" s="37">
        <f>IF('2017 Hourly Load - RC2016'!K291="",0,$P$19+$Q$19*(WLEF!K290))</f>
        <v>207.31729018553693</v>
      </c>
      <c r="L310" s="37">
        <f>IF('2017 Hourly Load - RC2016'!L291="",0,$P$19+$Q$19*(WLEF!L290))</f>
        <v>227.28266123122557</v>
      </c>
      <c r="M310" s="37">
        <f>IF('2017 Hourly Load - RC2016'!M291="",0,$P$19+$Q$19*(WLEF!M290))</f>
        <v>242.21002471841882</v>
      </c>
      <c r="N310" s="37">
        <f>IF('2017 Hourly Load - RC2016'!N291="",0,$P$19+$Q$19*(WLEF!N290))</f>
        <v>254.91964341599095</v>
      </c>
      <c r="O310" s="37">
        <f>IF('2017 Hourly Load - RC2016'!O291="",0,$P$19+$Q$19*(WLEF!O290))</f>
        <v>265.93566476810474</v>
      </c>
      <c r="P310" s="37">
        <f>IF('2017 Hourly Load - RC2016'!P291="",0,$P$19+$Q$19*(WLEF!P290))</f>
        <v>271.57129450814386</v>
      </c>
      <c r="Q310" s="37">
        <f>IF('2017 Hourly Load - RC2016'!Q291="",0,$P$19+$Q$19*(WLEF!Q290))</f>
        <v>268.99909759622676</v>
      </c>
      <c r="R310" s="37">
        <f>IF('2017 Hourly Load - RC2016'!R291="",0,$P$19+$Q$19*(WLEF!R290))</f>
        <v>268.67298807494564</v>
      </c>
      <c r="S310" s="37">
        <f>IF('2017 Hourly Load - RC2016'!S291="",0,$P$19+$Q$19*(WLEF!S290))</f>
        <v>264.22935868722629</v>
      </c>
      <c r="T310" s="37">
        <f>IF('2017 Hourly Load - RC2016'!T291="",0,$P$19+$Q$19*(WLEF!T290))</f>
        <v>260.86340260598894</v>
      </c>
      <c r="U310" s="37">
        <f>IF('2017 Hourly Load - RC2016'!U291="",0,$P$19+$Q$19*(WLEF!U290))</f>
        <v>269.60548499898169</v>
      </c>
      <c r="V310" s="37">
        <f>IF('2017 Hourly Load - RC2016'!V291="",0,$P$19+$Q$19*(WLEF!V290))</f>
        <v>259.68024083920824</v>
      </c>
      <c r="W310" s="37">
        <f>IF('2017 Hourly Load - RC2016'!W291="",0,$P$19+$Q$19*(WLEF!W290))</f>
        <v>242.62010007594188</v>
      </c>
      <c r="X310" s="37">
        <f>IF('2017 Hourly Load - RC2016'!X291="",0,$P$19+$Q$19*(WLEF!X290))</f>
        <v>214.98478929036503</v>
      </c>
      <c r="Y310" s="37">
        <f>IF('2017 Hourly Load - RC2016'!Y291="",0,$P$19+$Q$19*(WLEF!Y290))</f>
        <v>186.91711782475195</v>
      </c>
      <c r="Z310" s="25">
        <f t="shared" si="4"/>
        <v>5194.1396375920913</v>
      </c>
    </row>
    <row r="311" spans="1:26" x14ac:dyDescent="0.25">
      <c r="A311" s="36">
        <f>IF('2017 Hourly Load - RC2016'!A292="","",'2017 Hourly Load - RC2016'!A292)</f>
        <v>43016</v>
      </c>
      <c r="B311" s="37">
        <f>IF('2017 Hourly Load - RC2016'!B292="",0,$P$19+$Q$19*(WLEF!B291))</f>
        <v>168.29788122560302</v>
      </c>
      <c r="C311" s="37">
        <f>IF('2017 Hourly Load - RC2016'!C292="",0,$P$19+$Q$19*(WLEF!C291))</f>
        <v>157.19080384712177</v>
      </c>
      <c r="D311" s="37">
        <f>IF('2017 Hourly Load - RC2016'!D292="",0,$P$19+$Q$19*(WLEF!D291))</f>
        <v>149.70595722136329</v>
      </c>
      <c r="E311" s="37">
        <f>IF('2017 Hourly Load - RC2016'!E292="",0,$P$19+$Q$19*(WLEF!E291))</f>
        <v>146.12448289500583</v>
      </c>
      <c r="F311" s="37">
        <f>IF('2017 Hourly Load - RC2016'!F292="",0,$P$19+$Q$19*(WLEF!F291))</f>
        <v>146.53433525402787</v>
      </c>
      <c r="G311" s="37">
        <f>IF('2017 Hourly Load - RC2016'!G292="",0,$P$19+$Q$19*(WLEF!G291))</f>
        <v>155.57471119241143</v>
      </c>
      <c r="H311" s="37">
        <f>IF('2017 Hourly Load - RC2016'!H292="",0,$P$19+$Q$19*(WLEF!H291))</f>
        <v>175.55035397035755</v>
      </c>
      <c r="I311" s="37">
        <f>IF('2017 Hourly Load - RC2016'!I292="",0,$P$19+$Q$19*(WLEF!I291))</f>
        <v>183.79929370100479</v>
      </c>
      <c r="J311" s="37">
        <f>IF('2017 Hourly Load - RC2016'!J292="",0,$P$19+$Q$19*(WLEF!J291))</f>
        <v>192.62989415045436</v>
      </c>
      <c r="K311" s="37">
        <f>IF('2017 Hourly Load - RC2016'!K292="",0,$P$19+$Q$19*(WLEF!K291))</f>
        <v>214.27833003910979</v>
      </c>
      <c r="L311" s="37">
        <f>IF('2017 Hourly Load - RC2016'!L292="",0,$P$19+$Q$19*(WLEF!L291))</f>
        <v>240.74668385777386</v>
      </c>
      <c r="M311" s="37">
        <f>IF('2017 Hourly Load - RC2016'!M292="",0,$P$19+$Q$19*(WLEF!M291))</f>
        <v>264.62064406030447</v>
      </c>
      <c r="N311" s="37">
        <f>IF('2017 Hourly Load - RC2016'!N292="",0,$P$19+$Q$19*(WLEF!N291))</f>
        <v>288.30271950054708</v>
      </c>
      <c r="O311" s="37">
        <f>IF('2017 Hourly Load - RC2016'!O292="",0,$P$19+$Q$19*(WLEF!O291))</f>
        <v>307.47871943536728</v>
      </c>
      <c r="P311" s="37">
        <f>IF('2017 Hourly Load - RC2016'!P292="",0,$P$19+$Q$19*(WLEF!P291))</f>
        <v>323.7034359022158</v>
      </c>
      <c r="Q311" s="37">
        <f>IF('2017 Hourly Load - RC2016'!Q292="",0,$P$19+$Q$19*(WLEF!Q291))</f>
        <v>331.20600400820092</v>
      </c>
      <c r="R311" s="37">
        <f>IF('2017 Hourly Load - RC2016'!R292="",0,$P$19+$Q$19*(WLEF!R291))</f>
        <v>330.56073496452404</v>
      </c>
      <c r="S311" s="37">
        <f>IF('2017 Hourly Load - RC2016'!S292="",0,$P$19+$Q$19*(WLEF!S291))</f>
        <v>322.56547600423136</v>
      </c>
      <c r="T311" s="37">
        <f>IF('2017 Hourly Load - RC2016'!T292="",0,$P$19+$Q$19*(WLEF!T291))</f>
        <v>308.34963100138668</v>
      </c>
      <c r="U311" s="37">
        <f>IF('2017 Hourly Load - RC2016'!U292="",0,$P$19+$Q$19*(WLEF!U291))</f>
        <v>308.47784787568264</v>
      </c>
      <c r="V311" s="37">
        <f>IF('2017 Hourly Load - RC2016'!V292="",0,$P$19+$Q$19*(WLEF!V291))</f>
        <v>295.61171255918907</v>
      </c>
      <c r="W311" s="37">
        <f>IF('2017 Hourly Load - RC2016'!W292="",0,$P$19+$Q$19*(WLEF!W291))</f>
        <v>268.57986622533087</v>
      </c>
      <c r="X311" s="37">
        <f>IF('2017 Hourly Load - RC2016'!X292="",0,$P$19+$Q$19*(WLEF!X291))</f>
        <v>237.88270321338524</v>
      </c>
      <c r="Y311" s="37">
        <f>IF('2017 Hourly Load - RC2016'!Y292="",0,$P$19+$Q$19*(WLEF!Y291))</f>
        <v>209.69372492149017</v>
      </c>
      <c r="Z311" s="25">
        <f t="shared" si="4"/>
        <v>5727.4659470260895</v>
      </c>
    </row>
    <row r="312" spans="1:26" x14ac:dyDescent="0.25">
      <c r="A312" s="36">
        <f>IF('2017 Hourly Load - RC2016'!A293="","",'2017 Hourly Load - RC2016'!A293)</f>
        <v>43017</v>
      </c>
      <c r="B312" s="37">
        <f>IF('2017 Hourly Load - RC2016'!B293="",0,$P$19+$Q$19*(WLEF!B292))</f>
        <v>186.39421176312436</v>
      </c>
      <c r="C312" s="37">
        <f>IF('2017 Hourly Load - RC2016'!C293="",0,$P$19+$Q$19*(WLEF!C292))</f>
        <v>172.83491502455564</v>
      </c>
      <c r="D312" s="37">
        <f>IF('2017 Hourly Load - RC2016'!D293="",0,$P$19+$Q$19*(WLEF!D292))</f>
        <v>163.95429172568669</v>
      </c>
      <c r="E312" s="37">
        <f>IF('2017 Hourly Load - RC2016'!E293="",0,$P$19+$Q$19*(WLEF!E292))</f>
        <v>157.70870152221983</v>
      </c>
      <c r="F312" s="37">
        <f>IF('2017 Hourly Load - RC2016'!F293="",0,$P$19+$Q$19*(WLEF!F292))</f>
        <v>156.74830799417083</v>
      </c>
      <c r="G312" s="37">
        <f>IF('2017 Hourly Load - RC2016'!G293="",0,$P$19+$Q$19*(WLEF!G292))</f>
        <v>155.04962599233727</v>
      </c>
      <c r="H312" s="37">
        <f>IF('2017 Hourly Load - RC2016'!H293="",0,$P$19+$Q$19*(WLEF!H292))</f>
        <v>182.90735199621744</v>
      </c>
      <c r="I312" s="37">
        <f>IF('2017 Hourly Load - RC2016'!I293="",0,$P$19+$Q$19*(WLEF!I292))</f>
        <v>191.07624470792905</v>
      </c>
      <c r="J312" s="37">
        <f>IF('2017 Hourly Load - RC2016'!J293="",0,$P$19+$Q$19*(WLEF!J292))</f>
        <v>201.92133371391816</v>
      </c>
      <c r="K312" s="37">
        <f>IF('2017 Hourly Load - RC2016'!K293="",0,$P$19+$Q$19*(WLEF!K292))</f>
        <v>229.13706446644773</v>
      </c>
      <c r="L312" s="37">
        <f>IF('2017 Hourly Load - RC2016'!L293="",0,$P$19+$Q$19*(WLEF!L292))</f>
        <v>257.57399675285995</v>
      </c>
      <c r="M312" s="37">
        <f>IF('2017 Hourly Load - RC2016'!M293="",0,$P$19+$Q$19*(WLEF!M292))</f>
        <v>284.76874893956477</v>
      </c>
      <c r="N312" s="37">
        <f>IF('2017 Hourly Load - RC2016'!N293="",0,$P$19+$Q$19*(WLEF!N292))</f>
        <v>306.37967749727881</v>
      </c>
      <c r="O312" s="37">
        <f>IF('2017 Hourly Load - RC2016'!O293="",0,$P$19+$Q$19*(WLEF!O292))</f>
        <v>328.12169140186387</v>
      </c>
      <c r="P312" s="37">
        <f>IF('2017 Hourly Load - RC2016'!P293="",0,$P$19+$Q$19*(WLEF!P292))</f>
        <v>343.51485299579605</v>
      </c>
      <c r="Q312" s="37">
        <f>IF('2017 Hourly Load - RC2016'!Q293="",0,$P$19+$Q$19*(WLEF!Q292))</f>
        <v>353.95210897772347</v>
      </c>
      <c r="R312" s="37">
        <f>IF('2017 Hourly Load - RC2016'!R293="",0,$P$19+$Q$19*(WLEF!R292))</f>
        <v>355.81020803175096</v>
      </c>
      <c r="S312" s="37">
        <f>IF('2017 Hourly Load - RC2016'!S293="",0,$P$19+$Q$19*(WLEF!S292))</f>
        <v>345.75200228690397</v>
      </c>
      <c r="T312" s="37">
        <f>IF('2017 Hourly Load - RC2016'!T293="",0,$P$19+$Q$19*(WLEF!T292))</f>
        <v>323.83593115166178</v>
      </c>
      <c r="U312" s="37">
        <f>IF('2017 Hourly Load - RC2016'!U293="",0,$P$19+$Q$19*(WLEF!U292))</f>
        <v>319.14146840115802</v>
      </c>
      <c r="V312" s="37">
        <f>IF('2017 Hourly Load - RC2016'!V293="",0,$P$19+$Q$19*(WLEF!V292))</f>
        <v>303.63113889123321</v>
      </c>
      <c r="W312" s="37">
        <f>IF('2017 Hourly Load - RC2016'!W293="",0,$P$19+$Q$19*(WLEF!W292))</f>
        <v>274.79942879919241</v>
      </c>
      <c r="X312" s="37">
        <f>IF('2017 Hourly Load - RC2016'!X293="",0,$P$19+$Q$19*(WLEF!X292))</f>
        <v>244.83052223400307</v>
      </c>
      <c r="Y312" s="37">
        <f>IF('2017 Hourly Load - RC2016'!Y293="",0,$P$19+$Q$19*(WLEF!Y292))</f>
        <v>213.12459317877256</v>
      </c>
      <c r="Z312" s="25">
        <f t="shared" si="4"/>
        <v>6052.9684184463695</v>
      </c>
    </row>
    <row r="313" spans="1:26" x14ac:dyDescent="0.25">
      <c r="A313" s="36">
        <f>IF('2017 Hourly Load - RC2016'!A294="","",'2017 Hourly Load - RC2016'!A294)</f>
        <v>43018</v>
      </c>
      <c r="B313" s="37">
        <f>IF('2017 Hourly Load - RC2016'!B294="",0,$P$19+$Q$19*(WLEF!B293))</f>
        <v>188.91608510451636</v>
      </c>
      <c r="C313" s="37">
        <f>IF('2017 Hourly Load - RC2016'!C294="",0,$P$19+$Q$19*(WLEF!C293))</f>
        <v>172.99736253194911</v>
      </c>
      <c r="D313" s="37">
        <f>IF('2017 Hourly Load - RC2016'!D294="",0,$P$19+$Q$19*(WLEF!D293))</f>
        <v>164.07771812729774</v>
      </c>
      <c r="E313" s="37">
        <f>IF('2017 Hourly Load - RC2016'!E294="",0,$P$19+$Q$19*(WLEF!E293))</f>
        <v>157.94604747077926</v>
      </c>
      <c r="F313" s="37">
        <f>IF('2017 Hourly Load - RC2016'!F294="",0,$P$19+$Q$19*(WLEF!F293))</f>
        <v>156.86617904550218</v>
      </c>
      <c r="G313" s="37">
        <f>IF('2017 Hourly Load - RC2016'!G294="",0,$P$19+$Q$19*(WLEF!G293))</f>
        <v>164.32484986024105</v>
      </c>
      <c r="H313" s="37">
        <f>IF('2017 Hourly Load - RC2016'!H294="",0,$P$19+$Q$19*(WLEF!H293))</f>
        <v>183.42145433852113</v>
      </c>
      <c r="I313" s="37">
        <f>IF('2017 Hourly Load - RC2016'!I294="",0,$P$19+$Q$19*(WLEF!I293))</f>
        <v>192.62989415045436</v>
      </c>
      <c r="J313" s="37">
        <f>IF('2017 Hourly Load - RC2016'!J294="",0,$P$19+$Q$19*(WLEF!J293))</f>
        <v>204.51014147183361</v>
      </c>
      <c r="K313" s="37">
        <f>IF('2017 Hourly Load - RC2016'!K294="",0,$P$19+$Q$19*(WLEF!K293))</f>
        <v>232.31655602909308</v>
      </c>
      <c r="L313" s="37">
        <f>IF('2017 Hourly Load - RC2016'!L294="",0,$P$19+$Q$19*(WLEF!L293))</f>
        <v>262.3936524598754</v>
      </c>
      <c r="M313" s="37">
        <f>IF('2017 Hourly Load - RC2016'!M294="",0,$P$19+$Q$19*(WLEF!M293))</f>
        <v>287.49575184672284</v>
      </c>
      <c r="N313" s="37">
        <f>IF('2017 Hourly Load - RC2016'!N294="",0,$P$19+$Q$19*(WLEF!N293))</f>
        <v>310.94665483762498</v>
      </c>
      <c r="O313" s="37">
        <f>IF('2017 Hourly Load - RC2016'!O294="",0,$P$19+$Q$19*(WLEF!O293))</f>
        <v>331.28672147539845</v>
      </c>
      <c r="P313" s="37">
        <f>IF('2017 Hourly Load - RC2016'!P294="",0,$P$19+$Q$19*(WLEF!P293))</f>
        <v>345.58596065383273</v>
      </c>
      <c r="Q313" s="37">
        <f>IF('2017 Hourly Load - RC2016'!Q294="",0,$P$19+$Q$19*(WLEF!Q293))</f>
        <v>355.47190114620508</v>
      </c>
      <c r="R313" s="37">
        <f>IF('2017 Hourly Load - RC2016'!R294="",0,$P$19+$Q$19*(WLEF!R293))</f>
        <v>357.4483070792532</v>
      </c>
      <c r="S313" s="37">
        <f>IF('2017 Hourly Load - RC2016'!S294="",0,$P$19+$Q$19*(WLEF!S293))</f>
        <v>343.68024088733335</v>
      </c>
      <c r="T313" s="37">
        <f>IF('2017 Hourly Load - RC2016'!T294="",0,$P$19+$Q$19*(WLEF!T293))</f>
        <v>316.68094216531256</v>
      </c>
      <c r="U313" s="37">
        <f>IF('2017 Hourly Load - RC2016'!U294="",0,$P$19+$Q$19*(WLEF!U293))</f>
        <v>307.50431051090368</v>
      </c>
      <c r="V313" s="37">
        <f>IF('2017 Hourly Load - RC2016'!V294="",0,$P$19+$Q$19*(WLEF!V293))</f>
        <v>290.61002615394068</v>
      </c>
      <c r="W313" s="37">
        <f>IF('2017 Hourly Load - RC2016'!W294="",0,$P$19+$Q$19*(WLEF!W293))</f>
        <v>266.28250733894561</v>
      </c>
      <c r="X313" s="37">
        <f>IF('2017 Hourly Load - RC2016'!X294="",0,$P$19+$Q$19*(WLEF!X293))</f>
        <v>240.76815490888748</v>
      </c>
      <c r="Y313" s="37">
        <f>IF('2017 Hourly Load - RC2016'!Y294="",0,$P$19+$Q$19*(WLEF!Y293))</f>
        <v>215.61433367101171</v>
      </c>
      <c r="Z313" s="25">
        <f t="shared" si="4"/>
        <v>6049.775753265435</v>
      </c>
    </row>
    <row r="314" spans="1:26" x14ac:dyDescent="0.25">
      <c r="A314" s="36">
        <f>IF('2017 Hourly Load - RC2016'!A295="","",'2017 Hourly Load - RC2016'!A295)</f>
        <v>43019</v>
      </c>
      <c r="B314" s="37">
        <f>IF('2017 Hourly Load - RC2016'!B295="",0,$P$19+$Q$19*(WLEF!B294))</f>
        <v>193.0245128789762</v>
      </c>
      <c r="C314" s="37">
        <f>IF('2017 Hourly Load - RC2016'!C295="",0,$P$19+$Q$19*(WLEF!C294))</f>
        <v>177.82156174262553</v>
      </c>
      <c r="D314" s="37">
        <f>IF('2017 Hourly Load - RC2016'!D295="",0,$P$19+$Q$19*(WLEF!D294))</f>
        <v>168.69399411671972</v>
      </c>
      <c r="E314" s="37">
        <f>IF('2017 Hourly Load - RC2016'!E295="",0,$P$19+$Q$19*(WLEF!E294))</f>
        <v>162.1445521120645</v>
      </c>
      <c r="F314" s="37">
        <f>IF('2017 Hourly Load - RC2016'!F295="",0,$P$19+$Q$19*(WLEF!F294))</f>
        <v>158.58575753227896</v>
      </c>
      <c r="G314" s="37">
        <f>IF('2017 Hourly Load - RC2016'!G295="",0,$P$19+$Q$19*(WLEF!G294))</f>
        <v>158.76476068083014</v>
      </c>
      <c r="H314" s="37">
        <f>IF('2017 Hourly Load - RC2016'!H295="",0,$P$19+$Q$19*(WLEF!H294))</f>
        <v>162.98555790842335</v>
      </c>
      <c r="I314" s="37">
        <f>IF('2017 Hourly Load - RC2016'!I295="",0,$P$19+$Q$19*(WLEF!I294))</f>
        <v>167.50837936642779</v>
      </c>
      <c r="J314" s="37">
        <f>IF('2017 Hourly Load - RC2016'!J295="",0,$P$19+$Q$19*(WLEF!J294))</f>
        <v>187.23148905360119</v>
      </c>
      <c r="K314" s="37">
        <f>IF('2017 Hourly Load - RC2016'!K295="",0,$P$19+$Q$19*(WLEF!K294))</f>
        <v>222.29418113134273</v>
      </c>
      <c r="L314" s="37">
        <f>IF('2017 Hourly Load - RC2016'!L295="",0,$P$19+$Q$19*(WLEF!L294))</f>
        <v>255.05412240780277</v>
      </c>
      <c r="M314" s="37">
        <f>IF('2017 Hourly Load - RC2016'!M295="",0,$P$19+$Q$19*(WLEF!M294))</f>
        <v>285.18149592082329</v>
      </c>
      <c r="N314" s="37">
        <f>IF('2017 Hourly Load - RC2016'!N295="",0,$P$19+$Q$19*(WLEF!N294))</f>
        <v>309.99354980130022</v>
      </c>
      <c r="O314" s="37">
        <f>IF('2017 Hourly Load - RC2016'!O295="",0,$P$19+$Q$19*(WLEF!O294))</f>
        <v>329.72850092679192</v>
      </c>
      <c r="P314" s="37">
        <f>IF('2017 Hourly Load - RC2016'!P295="",0,$P$19+$Q$19*(WLEF!P294))</f>
        <v>343.59754040414941</v>
      </c>
      <c r="Q314" s="37">
        <f>IF('2017 Hourly Load - RC2016'!Q295="",0,$P$19+$Q$19*(WLEF!Q294))</f>
        <v>352.6047389596846</v>
      </c>
      <c r="R314" s="37">
        <f>IF('2017 Hourly Load - RC2016'!R295="",0,$P$19+$Q$19*(WLEF!R294))</f>
        <v>354.34572239704204</v>
      </c>
      <c r="S314" s="37">
        <f>IF('2017 Hourly Load - RC2016'!S295="",0,$P$19+$Q$19*(WLEF!S294))</f>
        <v>342.55113264971874</v>
      </c>
      <c r="T314" s="37">
        <f>IF('2017 Hourly Load - RC2016'!T295="",0,$P$19+$Q$19*(WLEF!T294))</f>
        <v>313.86980126997526</v>
      </c>
      <c r="U314" s="37">
        <f>IF('2017 Hourly Load - RC2016'!U295="",0,$P$19+$Q$19*(WLEF!U294))</f>
        <v>301.50510169037506</v>
      </c>
      <c r="V314" s="37">
        <f>IF('2017 Hourly Load - RC2016'!V295="",0,$P$19+$Q$19*(WLEF!V294))</f>
        <v>284.72021807360181</v>
      </c>
      <c r="W314" s="37">
        <f>IF('2017 Hourly Load - RC2016'!W295="",0,$P$19+$Q$19*(WLEF!W294))</f>
        <v>260.38511440405381</v>
      </c>
      <c r="X314" s="37">
        <f>IF('2017 Hourly Load - RC2016'!X295="",0,$P$19+$Q$19*(WLEF!X294))</f>
        <v>237.73380922074966</v>
      </c>
      <c r="Y314" s="37">
        <f>IF('2017 Hourly Load - RC2016'!Y295="",0,$P$19+$Q$19*(WLEF!Y294))</f>
        <v>212.69568062213824</v>
      </c>
      <c r="Z314" s="25">
        <f t="shared" si="4"/>
        <v>5943.021275271497</v>
      </c>
    </row>
    <row r="315" spans="1:26" x14ac:dyDescent="0.25">
      <c r="A315" s="36">
        <f>IF('2017 Hourly Load - RC2016'!A296="","",'2017 Hourly Load - RC2016'!A296)</f>
        <v>43020</v>
      </c>
      <c r="B315" s="37">
        <f>IF('2017 Hourly Load - RC2016'!B296="",0,$P$19+$Q$19*(WLEF!B295))</f>
        <v>191.86062413899609</v>
      </c>
      <c r="C315" s="37">
        <f>IF('2017 Hourly Load - RC2016'!C296="",0,$P$19+$Q$19*(WLEF!C295))</f>
        <v>176.3099086562417</v>
      </c>
      <c r="D315" s="37">
        <f>IF('2017 Hourly Load - RC2016'!D296="",0,$P$19+$Q$19*(WLEF!D295))</f>
        <v>165.31709585496284</v>
      </c>
      <c r="E315" s="37">
        <f>IF('2017 Hourly Load - RC2016'!E296="",0,$P$19+$Q$19*(WLEF!E295))</f>
        <v>158.76476068083014</v>
      </c>
      <c r="F315" s="37">
        <f>IF('2017 Hourly Load - RC2016'!F296="",0,$P$19+$Q$19*(WLEF!F295))</f>
        <v>155.70627667612024</v>
      </c>
      <c r="G315" s="37">
        <f>IF('2017 Hourly Load - RC2016'!G296="",0,$P$19+$Q$19*(WLEF!G295))</f>
        <v>155.13700944404286</v>
      </c>
      <c r="H315" s="37">
        <f>IF('2017 Hourly Load - RC2016'!H296="",0,$P$19+$Q$19*(WLEF!H295))</f>
        <v>158.07971800222742</v>
      </c>
      <c r="I315" s="37">
        <f>IF('2017 Hourly Load - RC2016'!I296="",0,$P$19+$Q$19*(WLEF!I295))</f>
        <v>160.33996180259152</v>
      </c>
      <c r="J315" s="37">
        <f>IF('2017 Hourly Load - RC2016'!J296="",0,$P$19+$Q$19*(WLEF!J295))</f>
        <v>181.05045219471515</v>
      </c>
      <c r="K315" s="37">
        <f>IF('2017 Hourly Load - RC2016'!K296="",0,$P$19+$Q$19*(WLEF!K295))</f>
        <v>217.63093453908544</v>
      </c>
      <c r="L315" s="37">
        <f>IF('2017 Hourly Load - RC2016'!L296="",0,$P$19+$Q$19*(WLEF!L295))</f>
        <v>251.3528296067222</v>
      </c>
      <c r="M315" s="37">
        <f>IF('2017 Hourly Load - RC2016'!M296="",0,$P$19+$Q$19*(WLEF!M295))</f>
        <v>282.39757028554465</v>
      </c>
      <c r="N315" s="37">
        <f>IF('2017 Hourly Load - RC2016'!N296="",0,$P$19+$Q$19*(WLEF!N295))</f>
        <v>310.5857866053629</v>
      </c>
      <c r="O315" s="37">
        <f>IF('2017 Hourly Load - RC2016'!O296="",0,$P$19+$Q$19*(WLEF!O295))</f>
        <v>329.75532539468912</v>
      </c>
      <c r="P315" s="37">
        <f>IF('2017 Hourly Load - RC2016'!P296="",0,$P$19+$Q$19*(WLEF!P295))</f>
        <v>342.88135057335103</v>
      </c>
      <c r="Q315" s="37">
        <f>IF('2017 Hourly Load - RC2016'!Q296="",0,$P$19+$Q$19*(WLEF!Q295))</f>
        <v>350.08744180903028</v>
      </c>
      <c r="R315" s="37">
        <f>IF('2017 Hourly Load - RC2016'!R296="",0,$P$19+$Q$19*(WLEF!R295))</f>
        <v>350.8972859256038</v>
      </c>
      <c r="S315" s="37">
        <f>IF('2017 Hourly Load - RC2016'!S296="",0,$P$19+$Q$19*(WLEF!S295))</f>
        <v>340.51941146634414</v>
      </c>
      <c r="T315" s="37">
        <f>IF('2017 Hourly Load - RC2016'!T296="",0,$P$19+$Q$19*(WLEF!T295))</f>
        <v>316.41993948977768</v>
      </c>
      <c r="U315" s="37">
        <f>IF('2017 Hourly Load - RC2016'!U296="",0,$P$19+$Q$19*(WLEF!U295))</f>
        <v>314.38910448937128</v>
      </c>
      <c r="V315" s="37">
        <f>IF('2017 Hourly Load - RC2016'!V296="",0,$P$19+$Q$19*(WLEF!V295))</f>
        <v>297.83423837856168</v>
      </c>
      <c r="W315" s="37">
        <f>IF('2017 Hourly Load - RC2016'!W296="",0,$P$19+$Q$19*(WLEF!W295))</f>
        <v>270.63391631398753</v>
      </c>
      <c r="X315" s="37">
        <f>IF('2017 Hourly Load - RC2016'!X296="",0,$P$19+$Q$19*(WLEF!X295))</f>
        <v>244.22223462252276</v>
      </c>
      <c r="Y315" s="37">
        <f>IF('2017 Hourly Load - RC2016'!Y296="",0,$P$19+$Q$19*(WLEF!Y295))</f>
        <v>216.107200309154</v>
      </c>
      <c r="Z315" s="25">
        <f t="shared" si="4"/>
        <v>5938.2803772598372</v>
      </c>
    </row>
    <row r="316" spans="1:26" x14ac:dyDescent="0.25">
      <c r="A316" s="36">
        <f>IF('2017 Hourly Load - RC2016'!A297="","",'2017 Hourly Load - RC2016'!A297)</f>
        <v>43021</v>
      </c>
      <c r="B316" s="37">
        <f>IF('2017 Hourly Load - RC2016'!B297="",0,$P$19+$Q$19*(WLEF!B296))</f>
        <v>194.59193883476036</v>
      </c>
      <c r="C316" s="37">
        <f>IF('2017 Hourly Load - RC2016'!C297="",0,$P$19+$Q$19*(WLEF!C296))</f>
        <v>180.28887599473205</v>
      </c>
      <c r="D316" s="37">
        <f>IF('2017 Hourly Load - RC2016'!D297="",0,$P$19+$Q$19*(WLEF!D296))</f>
        <v>171.76640499524137</v>
      </c>
      <c r="E316" s="37">
        <f>IF('2017 Hourly Load - RC2016'!E297="",0,$P$19+$Q$19*(WLEF!E296))</f>
        <v>166.89508917945369</v>
      </c>
      <c r="F316" s="37">
        <f>IF('2017 Hourly Load - RC2016'!F297="",0,$P$19+$Q$19*(WLEF!F296))</f>
        <v>167.0050041963168</v>
      </c>
      <c r="G316" s="37">
        <f>IF('2017 Hourly Load - RC2016'!G297="",0,$P$19+$Q$19*(WLEF!G296))</f>
        <v>175.99580691418043</v>
      </c>
      <c r="H316" s="37">
        <f>IF('2017 Hourly Load - RC2016'!H297="",0,$P$19+$Q$19*(WLEF!H296))</f>
        <v>195.06249908538462</v>
      </c>
      <c r="I316" s="37">
        <f>IF('2017 Hourly Load - RC2016'!I297="",0,$P$19+$Q$19*(WLEF!I296))</f>
        <v>203.53140032444435</v>
      </c>
      <c r="J316" s="37">
        <f>IF('2017 Hourly Load - RC2016'!J297="",0,$P$19+$Q$19*(WLEF!J296))</f>
        <v>215.22069410203181</v>
      </c>
      <c r="K316" s="37">
        <f>IF('2017 Hourly Load - RC2016'!K297="",0,$P$19+$Q$19*(WLEF!K296))</f>
        <v>241.73585581452716</v>
      </c>
      <c r="L316" s="37">
        <f>IF('2017 Hourly Load - RC2016'!L297="",0,$P$19+$Q$19*(WLEF!L296))</f>
        <v>274.27920453061301</v>
      </c>
      <c r="M316" s="37">
        <f>IF('2017 Hourly Load - RC2016'!M297="",0,$P$19+$Q$19*(WLEF!M296))</f>
        <v>302.23793214873052</v>
      </c>
      <c r="N316" s="37">
        <f>IF('2017 Hourly Load - RC2016'!N297="",0,$P$19+$Q$19*(WLEF!N296))</f>
        <v>322.85632633906829</v>
      </c>
      <c r="O316" s="37">
        <f>IF('2017 Hourly Load - RC2016'!O297="",0,$P$19+$Q$19*(WLEF!O296))</f>
        <v>340.10854580794438</v>
      </c>
      <c r="P316" s="37">
        <f>IF('2017 Hourly Load - RC2016'!P297="",0,$P$19+$Q$19*(WLEF!P296))</f>
        <v>352.10033814174483</v>
      </c>
      <c r="Q316" s="37">
        <f>IF('2017 Hourly Load - RC2016'!Q297="",0,$P$19+$Q$19*(WLEF!Q296))</f>
        <v>360.08511471973031</v>
      </c>
      <c r="R316" s="37">
        <f>IF('2017 Hourly Load - RC2016'!R297="",0,$P$19+$Q$19*(WLEF!R296))</f>
        <v>359.00619131415965</v>
      </c>
      <c r="S316" s="37">
        <f>IF('2017 Hourly Load - RC2016'!S297="",0,$P$19+$Q$19*(WLEF!S296))</f>
        <v>347.72079939487622</v>
      </c>
      <c r="T316" s="37">
        <f>IF('2017 Hourly Load - RC2016'!T297="",0,$P$19+$Q$19*(WLEF!T296))</f>
        <v>326.73335358103026</v>
      </c>
      <c r="U316" s="37">
        <f>IF('2017 Hourly Load - RC2016'!U297="",0,$P$19+$Q$19*(WLEF!U296))</f>
        <v>325.80110725791548</v>
      </c>
      <c r="V316" s="37">
        <f>IF('2017 Hourly Load - RC2016'!V297="",0,$P$19+$Q$19*(WLEF!V296))</f>
        <v>308.09330620971696</v>
      </c>
      <c r="W316" s="37">
        <f>IF('2017 Hourly Load - RC2016'!W297="",0,$P$19+$Q$19*(WLEF!W296))</f>
        <v>280.640351540381</v>
      </c>
      <c r="X316" s="37">
        <f>IF('2017 Hourly Load - RC2016'!X297="",0,$P$19+$Q$19*(WLEF!X296))</f>
        <v>249.73782579485567</v>
      </c>
      <c r="Y316" s="37">
        <f>IF('2017 Hourly Load - RC2016'!Y297="",0,$P$19+$Q$19*(WLEF!Y296))</f>
        <v>219.44281624580049</v>
      </c>
      <c r="Z316" s="25">
        <f t="shared" si="4"/>
        <v>6280.936782467641</v>
      </c>
    </row>
    <row r="317" spans="1:26" x14ac:dyDescent="0.25">
      <c r="A317" s="36">
        <f>IF('2017 Hourly Load - RC2016'!A298="","",'2017 Hourly Load - RC2016'!A298)</f>
        <v>43022</v>
      </c>
      <c r="B317" s="37">
        <f>IF('2017 Hourly Load - RC2016'!B298="",0,$P$19+$Q$19*(WLEF!B297))</f>
        <v>196.24319624658227</v>
      </c>
      <c r="C317" s="37">
        <f>IF('2017 Hourly Load - RC2016'!C298="",0,$P$19+$Q$19*(WLEF!C297))</f>
        <v>182.65079113121607</v>
      </c>
      <c r="D317" s="37">
        <f>IF('2017 Hourly Load - RC2016'!D298="",0,$P$19+$Q$19*(WLEF!D297))</f>
        <v>174.72823767243261</v>
      </c>
      <c r="E317" s="37">
        <f>IF('2017 Hourly Load - RC2016'!E298="",0,$P$19+$Q$19*(WLEF!E297))</f>
        <v>169.56863854689806</v>
      </c>
      <c r="F317" s="37">
        <f>IF('2017 Hourly Load - RC2016'!F298="",0,$P$19+$Q$19*(WLEF!F297))</f>
        <v>168.36119827230519</v>
      </c>
      <c r="G317" s="37">
        <f>IF('2017 Hourly Load - RC2016'!G298="",0,$P$19+$Q$19*(WLEF!G297))</f>
        <v>177.72152185482258</v>
      </c>
      <c r="H317" s="37">
        <f>IF('2017 Hourly Load - RC2016'!H298="",0,$P$19+$Q$19*(WLEF!H297))</f>
        <v>199.63723706411844</v>
      </c>
      <c r="I317" s="37">
        <f>IF('2017 Hourly Load - RC2016'!I298="",0,$P$19+$Q$19*(WLEF!I297))</f>
        <v>208.61773027799154</v>
      </c>
      <c r="J317" s="37">
        <f>IF('2017 Hourly Load - RC2016'!J298="",0,$P$19+$Q$19*(WLEF!J297))</f>
        <v>220.54374241226571</v>
      </c>
      <c r="K317" s="37">
        <f>IF('2017 Hourly Load - RC2016'!K298="",0,$P$19+$Q$19*(WLEF!K297))</f>
        <v>248.46019111262336</v>
      </c>
      <c r="L317" s="37">
        <f>IF('2017 Hourly Load - RC2016'!L298="",0,$P$19+$Q$19*(WLEF!L297))</f>
        <v>277.67323082055952</v>
      </c>
      <c r="M317" s="37">
        <f>IF('2017 Hourly Load - RC2016'!M298="",0,$P$19+$Q$19*(WLEF!M297))</f>
        <v>303.83415323994706</v>
      </c>
      <c r="N317" s="37">
        <f>IF('2017 Hourly Load - RC2016'!N298="",0,$P$19+$Q$19*(WLEF!N297))</f>
        <v>323.12088827406586</v>
      </c>
      <c r="O317" s="37">
        <f>IF('2017 Hourly Load - RC2016'!O298="",0,$P$19+$Q$19*(WLEF!O297))</f>
        <v>344.61842681547387</v>
      </c>
      <c r="P317" s="37">
        <f>IF('2017 Hourly Load - RC2016'!P298="",0,$P$19+$Q$19*(WLEF!P297))</f>
        <v>356.60040430971122</v>
      </c>
      <c r="Q317" s="37">
        <f>IF('2017 Hourly Load - RC2016'!Q298="",0,$P$19+$Q$19*(WLEF!Q297))</f>
        <v>359.88620804698809</v>
      </c>
      <c r="R317" s="37">
        <f>IF('2017 Hourly Load - RC2016'!R298="",0,$P$19+$Q$19*(WLEF!R297))</f>
        <v>353.36222273766521</v>
      </c>
      <c r="S317" s="37">
        <f>IF('2017 Hourly Load - RC2016'!S298="",0,$P$19+$Q$19*(WLEF!S297))</f>
        <v>336.83338788835835</v>
      </c>
      <c r="T317" s="37">
        <f>IF('2017 Hourly Load - RC2016'!T298="",0,$P$19+$Q$19*(WLEF!T297))</f>
        <v>322.43332941693683</v>
      </c>
      <c r="U317" s="37">
        <f>IF('2017 Hourly Load - RC2016'!U298="",0,$P$19+$Q$19*(WLEF!U297))</f>
        <v>325.98741415216</v>
      </c>
      <c r="V317" s="37">
        <f>IF('2017 Hourly Load - RC2016'!V298="",0,$P$19+$Q$19*(WLEF!V297))</f>
        <v>306.30310039312951</v>
      </c>
      <c r="W317" s="37">
        <f>IF('2017 Hourly Load - RC2016'!W298="",0,$P$19+$Q$19*(WLEF!W297))</f>
        <v>277.33963668509404</v>
      </c>
      <c r="X317" s="37">
        <f>IF('2017 Hourly Load - RC2016'!X298="",0,$P$19+$Q$19*(WLEF!X297))</f>
        <v>245.37459862563867</v>
      </c>
      <c r="Y317" s="37">
        <f>IF('2017 Hourly Load - RC2016'!Y298="",0,$P$19+$Q$19*(WLEF!Y297))</f>
        <v>214.37633679074224</v>
      </c>
      <c r="Z317" s="25">
        <f t="shared" si="4"/>
        <v>6294.2758227877266</v>
      </c>
    </row>
    <row r="318" spans="1:26" x14ac:dyDescent="0.25">
      <c r="A318" s="36">
        <f>IF('2017 Hourly Load - RC2016'!A299="","",'2017 Hourly Load - RC2016'!A299)</f>
        <v>43023</v>
      </c>
      <c r="B318" s="37">
        <f>IF('2017 Hourly Load - RC2016'!B299="",0,$P$19+$Q$19*(WLEF!B298))</f>
        <v>188.75758546960853</v>
      </c>
      <c r="C318" s="37">
        <f>IF('2017 Hourly Load - RC2016'!C299="",0,$P$19+$Q$19*(WLEF!C298))</f>
        <v>173.66491617175956</v>
      </c>
      <c r="D318" s="37">
        <f>IF('2017 Hourly Load - RC2016'!D299="",0,$P$19+$Q$19*(WLEF!D298))</f>
        <v>165.23936235467798</v>
      </c>
      <c r="E318" s="37">
        <f>IF('2017 Hourly Load - RC2016'!E299="",0,$P$19+$Q$19*(WLEF!E298))</f>
        <v>160.17418965630813</v>
      </c>
      <c r="F318" s="37">
        <f>IF('2017 Hourly Load - RC2016'!F299="",0,$P$19+$Q$19*(WLEF!F298))</f>
        <v>160.27966068349934</v>
      </c>
      <c r="G318" s="37">
        <f>IF('2017 Hourly Load - RC2016'!G299="",0,$P$19+$Q$19*(WLEF!G298))</f>
        <v>168.82094200606036</v>
      </c>
      <c r="H318" s="37">
        <f>IF('2017 Hourly Load - RC2016'!H299="",0,$P$19+$Q$19*(WLEF!H298))</f>
        <v>189.05707245648847</v>
      </c>
      <c r="I318" s="37">
        <f>IF('2017 Hourly Load - RC2016'!I299="",0,$P$19+$Q$19*(WLEF!I298))</f>
        <v>198.93602517824252</v>
      </c>
      <c r="J318" s="37">
        <f>IF('2017 Hourly Load - RC2016'!J299="",0,$P$19+$Q$19*(WLEF!J298))</f>
        <v>209.4050653471715</v>
      </c>
      <c r="K318" s="37">
        <f>IF('2017 Hourly Load - RC2016'!K299="",0,$P$19+$Q$19*(WLEF!K298))</f>
        <v>232.73468911421185</v>
      </c>
      <c r="L318" s="37">
        <f>IF('2017 Hourly Load - RC2016'!L299="",0,$P$19+$Q$19*(WLEF!L298))</f>
        <v>256.33428125873559</v>
      </c>
      <c r="M318" s="37">
        <f>IF('2017 Hourly Load - RC2016'!M299="",0,$P$19+$Q$19*(WLEF!M298))</f>
        <v>280.23224757677264</v>
      </c>
      <c r="N318" s="37">
        <f>IF('2017 Hourly Load - RC2016'!N299="",0,$P$19+$Q$19*(WLEF!N298))</f>
        <v>255.50276343117292</v>
      </c>
      <c r="O318" s="37">
        <f>IF('2017 Hourly Load - RC2016'!O299="",0,$P$19+$Q$19*(WLEF!O298))</f>
        <v>312.41884372674241</v>
      </c>
      <c r="P318" s="37">
        <f>IF('2017 Hourly Load - RC2016'!P299="",0,$P$19+$Q$19*(WLEF!P298))</f>
        <v>316.47212840281298</v>
      </c>
      <c r="Q318" s="37">
        <f>IF('2017 Hourly Load - RC2016'!Q299="",0,$P$19+$Q$19*(WLEF!Q298))</f>
        <v>319.43024129067595</v>
      </c>
      <c r="R318" s="37">
        <f>IF('2017 Hourly Load - RC2016'!R299="",0,$P$19+$Q$19*(WLEF!R298))</f>
        <v>312.31537823330149</v>
      </c>
      <c r="S318" s="37">
        <f>IF('2017 Hourly Load - RC2016'!S299="",0,$P$19+$Q$19*(WLEF!S298))</f>
        <v>301.17698808810258</v>
      </c>
      <c r="T318" s="37">
        <f>IF('2017 Hourly Load - RC2016'!T299="",0,$P$19+$Q$19*(WLEF!T298))</f>
        <v>287.98463429340546</v>
      </c>
      <c r="U318" s="37">
        <f>IF('2017 Hourly Load - RC2016'!U299="",0,$P$19+$Q$19*(WLEF!U298))</f>
        <v>291.12724248508448</v>
      </c>
      <c r="V318" s="37">
        <f>IF('2017 Hourly Load - RC2016'!V299="",0,$P$19+$Q$19*(WLEF!V298))</f>
        <v>274.0902064003871</v>
      </c>
      <c r="W318" s="37">
        <f>IF('2017 Hourly Load - RC2016'!W299="",0,$P$19+$Q$19*(WLEF!W298))</f>
        <v>249.58336918814558</v>
      </c>
      <c r="X318" s="37">
        <f>IF('2017 Hourly Load - RC2016'!X299="",0,$P$19+$Q$19*(WLEF!X298))</f>
        <v>219.68264350667101</v>
      </c>
      <c r="Y318" s="37">
        <f>IF('2017 Hourly Load - RC2016'!Y299="",0,$P$19+$Q$19*(WLEF!Y298))</f>
        <v>193.09633728217358</v>
      </c>
      <c r="Z318" s="25">
        <f t="shared" si="4"/>
        <v>5716.5168136022112</v>
      </c>
    </row>
    <row r="319" spans="1:26" x14ac:dyDescent="0.25">
      <c r="A319" s="36">
        <f>IF('2017 Hourly Load - RC2016'!A300="","",'2017 Hourly Load - RC2016'!A300)</f>
        <v>43024</v>
      </c>
      <c r="B319" s="37">
        <f>IF('2017 Hourly Load - RC2016'!B300="",0,$P$19+$Q$19*(WLEF!B299))</f>
        <v>171.96020885212133</v>
      </c>
      <c r="C319" s="37">
        <f>IF('2017 Hourly Load - RC2016'!C300="",0,$P$19+$Q$19*(WLEF!C299))</f>
        <v>159.13835580799946</v>
      </c>
      <c r="D319" s="37">
        <f>IF('2017 Hourly Load - RC2016'!D300="",0,$P$19+$Q$19*(WLEF!D299))</f>
        <v>151.69668517866143</v>
      </c>
      <c r="E319" s="37">
        <f>IF('2017 Hourly Load - RC2016'!E300="",0,$P$19+$Q$19*(WLEF!E299))</f>
        <v>146.83572462877163</v>
      </c>
      <c r="F319" s="37">
        <f>IF('2017 Hourly Load - RC2016'!F300="",0,$P$19+$Q$19*(WLEF!F299))</f>
        <v>144.72727380155646</v>
      </c>
      <c r="G319" s="37">
        <f>IF('2017 Hourly Load - RC2016'!G300="",0,$P$19+$Q$19*(WLEF!G299))</f>
        <v>150.63419175059801</v>
      </c>
      <c r="H319" s="37">
        <f>IF('2017 Hourly Load - RC2016'!H300="",0,$P$19+$Q$19*(WLEF!H299))</f>
        <v>166.40917835123264</v>
      </c>
      <c r="I319" s="37">
        <f>IF('2017 Hourly Load - RC2016'!I300="",0,$P$19+$Q$19*(WLEF!I299))</f>
        <v>172.26749279636294</v>
      </c>
      <c r="J319" s="37">
        <f>IF('2017 Hourly Load - RC2016'!J300="",0,$P$19+$Q$19*(WLEF!J299))</f>
        <v>178.32254567148118</v>
      </c>
      <c r="K319" s="37">
        <f>IF('2017 Hourly Load - RC2016'!K300="",0,$P$19+$Q$19*(WLEF!K299))</f>
        <v>193.96004316372986</v>
      </c>
      <c r="L319" s="37">
        <f>IF('2017 Hourly Load - RC2016'!L300="",0,$P$19+$Q$19*(WLEF!L299))</f>
        <v>209.80928027503239</v>
      </c>
      <c r="M319" s="37">
        <f>IF('2017 Hourly Load - RC2016'!M300="",0,$P$19+$Q$19*(WLEF!M299))</f>
        <v>222.83965652986103</v>
      </c>
      <c r="N319" s="37">
        <f>IF('2017 Hourly Load - RC2016'!N300="",0,$P$19+$Q$19*(WLEF!N299))</f>
        <v>236.96919312263373</v>
      </c>
      <c r="O319" s="37">
        <f>IF('2017 Hourly Load - RC2016'!O300="",0,$P$19+$Q$19*(WLEF!O299))</f>
        <v>251.9965550939994</v>
      </c>
      <c r="P319" s="37">
        <f>IF('2017 Hourly Load - RC2016'!P300="",0,$P$19+$Q$19*(WLEF!P299))</f>
        <v>266.02812415963177</v>
      </c>
      <c r="Q319" s="37">
        <f>IF('2017 Hourly Load - RC2016'!Q300="",0,$P$19+$Q$19*(WLEF!Q299))</f>
        <v>280.44825031700725</v>
      </c>
      <c r="R319" s="37">
        <f>IF('2017 Hourly Load - RC2016'!R300="",0,$P$19+$Q$19*(WLEF!R299))</f>
        <v>288.84157685560331</v>
      </c>
      <c r="S319" s="37">
        <f>IF('2017 Hourly Load - RC2016'!S300="",0,$P$19+$Q$19*(WLEF!S299))</f>
        <v>284.57466034192788</v>
      </c>
      <c r="T319" s="37">
        <f>IF('2017 Hourly Load - RC2016'!T300="",0,$P$19+$Q$19*(WLEF!T299))</f>
        <v>267.92866411404361</v>
      </c>
      <c r="U319" s="37">
        <f>IF('2017 Hourly Load - RC2016'!U300="",0,$P$19+$Q$19*(WLEF!U299))</f>
        <v>266.39819416717404</v>
      </c>
      <c r="V319" s="37">
        <f>IF('2017 Hourly Load - RC2016'!V300="",0,$P$19+$Q$19*(WLEF!V299))</f>
        <v>251.3306539675109</v>
      </c>
      <c r="W319" s="37">
        <f>IF('2017 Hourly Load - RC2016'!W300="",0,$P$19+$Q$19*(WLEF!W299))</f>
        <v>226.54419479446796</v>
      </c>
      <c r="X319" s="37">
        <f>IF('2017 Hourly Load - RC2016'!X300="",0,$P$19+$Q$19*(WLEF!X299))</f>
        <v>199.61875724371242</v>
      </c>
      <c r="Y319" s="37">
        <f>IF('2017 Hourly Load - RC2016'!Y300="",0,$P$19+$Q$19*(WLEF!Y299))</f>
        <v>174.08950822323388</v>
      </c>
      <c r="Z319" s="25">
        <f t="shared" si="4"/>
        <v>5063.3689692083535</v>
      </c>
    </row>
    <row r="320" spans="1:26" x14ac:dyDescent="0.25">
      <c r="A320" s="36">
        <f>IF('2017 Hourly Load - RC2016'!A301="","",'2017 Hourly Load - RC2016'!A301)</f>
        <v>43025</v>
      </c>
      <c r="B320" s="37">
        <f>IF('2017 Hourly Load - RC2016'!B301="",0,$P$19+$Q$19*(WLEF!B300))</f>
        <v>154.46840618588067</v>
      </c>
      <c r="C320" s="37">
        <f>IF('2017 Hourly Load - RC2016'!C301="",0,$P$19+$Q$19*(WLEF!C300))</f>
        <v>142.42842801637121</v>
      </c>
      <c r="D320" s="37">
        <f>IF('2017 Hourly Load - RC2016'!D301="",0,$P$19+$Q$19*(WLEF!D300))</f>
        <v>136.1275429012033</v>
      </c>
      <c r="E320" s="37">
        <f>IF('2017 Hourly Load - RC2016'!E301="",0,$P$19+$Q$19*(WLEF!E300))</f>
        <v>132.60336466202025</v>
      </c>
      <c r="F320" s="37">
        <f>IF('2017 Hourly Load - RC2016'!F301="",0,$P$19+$Q$19*(WLEF!F300))</f>
        <v>131.74689279372694</v>
      </c>
      <c r="G320" s="37">
        <f>IF('2017 Hourly Load - RC2016'!G301="",0,$P$19+$Q$19*(WLEF!G300))</f>
        <v>138.07439681139863</v>
      </c>
      <c r="H320" s="37">
        <f>IF('2017 Hourly Load - RC2016'!H301="",0,$P$19+$Q$19*(WLEF!H300))</f>
        <v>152.85335661210672</v>
      </c>
      <c r="I320" s="37">
        <f>IF('2017 Hourly Load - RC2016'!I301="",0,$P$19+$Q$19*(WLEF!I300))</f>
        <v>159.9634611574935</v>
      </c>
      <c r="J320" s="37">
        <f>IF('2017 Hourly Load - RC2016'!J301="",0,$P$19+$Q$19*(WLEF!J300))</f>
        <v>167.41388320683274</v>
      </c>
      <c r="K320" s="37">
        <f>IF('2017 Hourly Load - RC2016'!K301="",0,$P$19+$Q$19*(WLEF!K300))</f>
        <v>182.17275207744336</v>
      </c>
      <c r="L320" s="37">
        <f>IF('2017 Hourly Load - RC2016'!L301="",0,$P$19+$Q$19*(WLEF!L300))</f>
        <v>196.88149858464547</v>
      </c>
      <c r="M320" s="37">
        <f>IF('2017 Hourly Load - RC2016'!M301="",0,$P$19+$Q$19*(WLEF!M300))</f>
        <v>211.02576905883467</v>
      </c>
      <c r="N320" s="37">
        <f>IF('2017 Hourly Load - RC2016'!N301="",0,$P$19+$Q$19*(WLEF!N300))</f>
        <v>223.3456706366307</v>
      </c>
      <c r="O320" s="37">
        <f>IF('2017 Hourly Load - RC2016'!O301="",0,$P$19+$Q$19*(WLEF!O300))</f>
        <v>238.20200147426203</v>
      </c>
      <c r="P320" s="37">
        <f>IF('2017 Hourly Load - RC2016'!P301="",0,$P$19+$Q$19*(WLEF!P300))</f>
        <v>253.26536935017958</v>
      </c>
      <c r="Q320" s="37">
        <f>IF('2017 Hourly Load - RC2016'!Q301="",0,$P$19+$Q$19*(WLEF!Q300))</f>
        <v>267.37139739739126</v>
      </c>
      <c r="R320" s="37">
        <f>IF('2017 Hourly Load - RC2016'!R301="",0,$P$19+$Q$19*(WLEF!R300))</f>
        <v>274.37373846194112</v>
      </c>
      <c r="S320" s="37">
        <f>IF('2017 Hourly Load - RC2016'!S301="",0,$P$19+$Q$19*(WLEF!S300))</f>
        <v>267.99838129036328</v>
      </c>
      <c r="T320" s="37">
        <f>IF('2017 Hourly Load - RC2016'!T301="",0,$P$19+$Q$19*(WLEF!T300))</f>
        <v>248.54814695136088</v>
      </c>
      <c r="U320" s="37">
        <f>IF('2017 Hourly Load - RC2016'!U301="",0,$P$19+$Q$19*(WLEF!U300))</f>
        <v>242.10219731618747</v>
      </c>
      <c r="V320" s="37">
        <f>IF('2017 Hourly Load - RC2016'!V301="",0,$P$19+$Q$19*(WLEF!V300))</f>
        <v>226.05292982308379</v>
      </c>
      <c r="W320" s="37">
        <f>IF('2017 Hourly Load - RC2016'!W301="",0,$P$19+$Q$19*(WLEF!W300))</f>
        <v>205.24677525315778</v>
      </c>
      <c r="X320" s="37">
        <f>IF('2017 Hourly Load - RC2016'!X301="",0,$P$19+$Q$19*(WLEF!X300))</f>
        <v>186.89966655769277</v>
      </c>
      <c r="Y320" s="37">
        <f>IF('2017 Hourly Load - RC2016'!Y301="",0,$P$19+$Q$19*(WLEF!Y300))</f>
        <v>167.71330046128239</v>
      </c>
      <c r="Z320" s="25">
        <f t="shared" si="4"/>
        <v>4706.8793270414899</v>
      </c>
    </row>
    <row r="321" spans="1:26" x14ac:dyDescent="0.25">
      <c r="A321" s="36">
        <f>IF('2017 Hourly Load - RC2016'!A302="","",'2017 Hourly Load - RC2016'!A302)</f>
        <v>43026</v>
      </c>
      <c r="B321" s="37">
        <f>IF('2017 Hourly Load - RC2016'!B302="",0,$P$19+$Q$19*(WLEF!B301))</f>
        <v>152.96811294821856</v>
      </c>
      <c r="C321" s="37">
        <f>IF('2017 Hourly Load - RC2016'!C302="",0,$P$19+$Q$19*(WLEF!C301))</f>
        <v>140.98076823598745</v>
      </c>
      <c r="D321" s="37">
        <f>IF('2017 Hourly Load - RC2016'!D302="",0,$P$19+$Q$19*(WLEF!D301))</f>
        <v>134.055283205308</v>
      </c>
      <c r="E321" s="37">
        <f>IF('2017 Hourly Load - RC2016'!E302="",0,$P$19+$Q$19*(WLEF!E301))</f>
        <v>130.3041469705401</v>
      </c>
      <c r="F321" s="37">
        <f>IF('2017 Hourly Load - RC2016'!F302="",0,$P$19+$Q$19*(WLEF!F301))</f>
        <v>128.64976467418592</v>
      </c>
      <c r="G321" s="37">
        <f>IF('2017 Hourly Load - RC2016'!G302="",0,$P$19+$Q$19*(WLEF!G301))</f>
        <v>130.13859055896293</v>
      </c>
      <c r="H321" s="37">
        <f>IF('2017 Hourly Load - RC2016'!H302="",0,$P$19+$Q$19*(WLEF!H301))</f>
        <v>134.83227463066177</v>
      </c>
      <c r="I321" s="37">
        <f>IF('2017 Hourly Load - RC2016'!I302="",0,$P$19+$Q$19*(WLEF!I301))</f>
        <v>139.92600203285537</v>
      </c>
      <c r="J321" s="37">
        <f>IF('2017 Hourly Load - RC2016'!J302="",0,$P$19+$Q$19*(WLEF!J301))</f>
        <v>153.74515013547969</v>
      </c>
      <c r="K321" s="37">
        <f>IF('2017 Hourly Load - RC2016'!K302="",0,$P$19+$Q$19*(WLEF!K301))</f>
        <v>173.92608736733428</v>
      </c>
      <c r="L321" s="37">
        <f>IF('2017 Hourly Load - RC2016'!L302="",0,$P$19+$Q$19*(WLEF!L301))</f>
        <v>192.61197364224961</v>
      </c>
      <c r="M321" s="37">
        <f>IF('2017 Hourly Load - RC2016'!M302="",0,$P$19+$Q$19*(WLEF!M301))</f>
        <v>209.25124722802624</v>
      </c>
      <c r="N321" s="37">
        <f>IF('2017 Hourly Load - RC2016'!N302="",0,$P$19+$Q$19*(WLEF!N301))</f>
        <v>226.8106460424986</v>
      </c>
      <c r="O321" s="37">
        <f>IF('2017 Hourly Load - RC2016'!O302="",0,$P$19+$Q$19*(WLEF!O301))</f>
        <v>243.00907628864621</v>
      </c>
      <c r="P321" s="37">
        <f>IF('2017 Hourly Load - RC2016'!P302="",0,$P$19+$Q$19*(WLEF!P301))</f>
        <v>258.38782651365216</v>
      </c>
      <c r="Q321" s="37">
        <f>IF('2017 Hourly Load - RC2016'!Q302="",0,$P$19+$Q$19*(WLEF!Q301))</f>
        <v>270.63391631398753</v>
      </c>
      <c r="R321" s="37">
        <f>IF('2017 Hourly Load - RC2016'!R302="",0,$P$19+$Q$19*(WLEF!R301))</f>
        <v>275.20190186905512</v>
      </c>
      <c r="S321" s="37">
        <f>IF('2017 Hourly Load - RC2016'!S302="",0,$P$19+$Q$19*(WLEF!S301))</f>
        <v>268.0913578640816</v>
      </c>
      <c r="T321" s="37">
        <f>IF('2017 Hourly Load - RC2016'!T302="",0,$P$19+$Q$19*(WLEF!T301))</f>
        <v>248.46019111262336</v>
      </c>
      <c r="U321" s="37">
        <f>IF('2017 Hourly Load - RC2016'!U302="",0,$P$19+$Q$19*(WLEF!U301))</f>
        <v>243.31193876097984</v>
      </c>
      <c r="V321" s="37">
        <f>IF('2017 Hourly Load - RC2016'!V302="",0,$P$19+$Q$19*(WLEF!V301))</f>
        <v>227.9406564434301</v>
      </c>
      <c r="W321" s="37">
        <f>IF('2017 Hourly Load - RC2016'!W302="",0,$P$19+$Q$19*(WLEF!W301))</f>
        <v>207.85195197270411</v>
      </c>
      <c r="X321" s="37">
        <f>IF('2017 Hourly Load - RC2016'!X302="",0,$P$19+$Q$19*(WLEF!X301))</f>
        <v>190.2769476214367</v>
      </c>
      <c r="Y321" s="37">
        <f>IF('2017 Hourly Load - RC2016'!Y302="",0,$P$19+$Q$19*(WLEF!Y301))</f>
        <v>171.0254281909933</v>
      </c>
      <c r="Z321" s="25">
        <f t="shared" si="4"/>
        <v>4652.3912406238987</v>
      </c>
    </row>
    <row r="322" spans="1:26" x14ac:dyDescent="0.25">
      <c r="A322" s="36">
        <f>IF('2017 Hourly Load - RC2016'!A303="","",'2017 Hourly Load - RC2016'!A303)</f>
        <v>43027</v>
      </c>
      <c r="B322" s="37">
        <f>IF('2017 Hourly Load - RC2016'!B303="",0,$P$19+$Q$19*(WLEF!B302))</f>
        <v>155.57471119241143</v>
      </c>
      <c r="C322" s="37">
        <f>IF('2017 Hourly Load - RC2016'!C303="",0,$P$19+$Q$19*(WLEF!C302))</f>
        <v>144.49814828959683</v>
      </c>
      <c r="D322" s="37">
        <f>IF('2017 Hourly Load - RC2016'!D303="",0,$P$19+$Q$19*(WLEF!D302))</f>
        <v>137.03347176929941</v>
      </c>
      <c r="E322" s="37">
        <f>IF('2017 Hourly Load - RC2016'!E303="",0,$P$19+$Q$19*(WLEF!E302))</f>
        <v>132.76097666120086</v>
      </c>
      <c r="F322" s="37">
        <f>IF('2017 Hourly Load - RC2016'!F303="",0,$P$19+$Q$19*(WLEF!F302))</f>
        <v>131.0288230928287</v>
      </c>
      <c r="G322" s="37">
        <f>IF('2017 Hourly Load - RC2016'!G303="",0,$P$19+$Q$19*(WLEF!G302))</f>
        <v>131.1003947159663</v>
      </c>
      <c r="H322" s="37">
        <f>IF('2017 Hourly Load - RC2016'!H303="",0,$P$19+$Q$19*(WLEF!H302))</f>
        <v>134.27669238802852</v>
      </c>
      <c r="I322" s="37">
        <f>IF('2017 Hourly Load - RC2016'!I303="",0,$P$19+$Q$19*(WLEF!I302))</f>
        <v>137.43852421270324</v>
      </c>
      <c r="J322" s="37">
        <f>IF('2017 Hourly Load - RC2016'!J303="",0,$P$19+$Q$19*(WLEF!J302))</f>
        <v>151.69668517866143</v>
      </c>
      <c r="K322" s="37">
        <f>IF('2017 Hourly Load - RC2016'!K303="",0,$P$19+$Q$19*(WLEF!K302))</f>
        <v>173.32269337442534</v>
      </c>
      <c r="L322" s="37">
        <f>IF('2017 Hourly Load - RC2016'!L303="",0,$P$19+$Q$19*(WLEF!L302))</f>
        <v>194.4834874725538</v>
      </c>
      <c r="M322" s="37">
        <f>IF('2017 Hourly Load - RC2016'!M303="",0,$P$19+$Q$19*(WLEF!M302))</f>
        <v>214.0628430283075</v>
      </c>
      <c r="N322" s="37">
        <f>IF('2017 Hourly Load - RC2016'!N303="",0,$P$19+$Q$19*(WLEF!N302))</f>
        <v>235.76240150491839</v>
      </c>
      <c r="O322" s="37">
        <f>IF('2017 Hourly Load - RC2016'!O303="",0,$P$19+$Q$19*(WLEF!O302))</f>
        <v>253.39920331701126</v>
      </c>
      <c r="P322" s="37">
        <f>IF('2017 Hourly Load - RC2016'!P303="",0,$P$19+$Q$19*(WLEF!P302))</f>
        <v>268.23086630742802</v>
      </c>
      <c r="Q322" s="37">
        <f>IF('2017 Hourly Load - RC2016'!Q303="",0,$P$19+$Q$19*(WLEF!Q302))</f>
        <v>277.31581942825312</v>
      </c>
      <c r="R322" s="37">
        <f>IF('2017 Hourly Load - RC2016'!R303="",0,$P$19+$Q$19*(WLEF!R302))</f>
        <v>280.47225788527265</v>
      </c>
      <c r="S322" s="37">
        <f>IF('2017 Hourly Load - RC2016'!S303="",0,$P$19+$Q$19*(WLEF!S302))</f>
        <v>273.38229148464961</v>
      </c>
      <c r="T322" s="37">
        <f>IF('2017 Hourly Load - RC2016'!T303="",0,$P$19+$Q$19*(WLEF!T302))</f>
        <v>258.0258919563102</v>
      </c>
      <c r="U322" s="37">
        <f>IF('2017 Hourly Load - RC2016'!U303="",0,$P$19+$Q$19*(WLEF!U302))</f>
        <v>259.29428999704714</v>
      </c>
      <c r="V322" s="37">
        <f>IF('2017 Hourly Load - RC2016'!V303="",0,$P$19+$Q$19*(WLEF!V302))</f>
        <v>245.24393748438519</v>
      </c>
      <c r="W322" s="37">
        <f>IF('2017 Hourly Load - RC2016'!W303="",0,$P$19+$Q$19*(WLEF!W302))</f>
        <v>221.50814192315897</v>
      </c>
      <c r="X322" s="37">
        <f>IF('2017 Hourly Load - RC2016'!X303="",0,$P$19+$Q$19*(WLEF!X302))</f>
        <v>198.84391662800539</v>
      </c>
      <c r="Y322" s="37">
        <f>IF('2017 Hourly Load - RC2016'!Y303="",0,$P$19+$Q$19*(WLEF!Y302))</f>
        <v>176.49199673845368</v>
      </c>
      <c r="Z322" s="25">
        <f t="shared" si="4"/>
        <v>4785.2484660308774</v>
      </c>
    </row>
    <row r="323" spans="1:26" x14ac:dyDescent="0.25">
      <c r="A323" s="36">
        <f>IF('2017 Hourly Load - RC2016'!A304="","",'2017 Hourly Load - RC2016'!A304)</f>
        <v>43028</v>
      </c>
      <c r="B323" s="37">
        <f>IF('2017 Hourly Load - RC2016'!B304="",0,$P$19+$Q$19*(WLEF!B303))</f>
        <v>158.80954415504465</v>
      </c>
      <c r="C323" s="37">
        <f>IF('2017 Hourly Load - RC2016'!C304="",0,$P$19+$Q$19*(WLEF!C303))</f>
        <v>147.12407040715402</v>
      </c>
      <c r="D323" s="37">
        <f>IF('2017 Hourly Load - RC2016'!D304="",0,$P$19+$Q$19*(WLEF!D303))</f>
        <v>140.65420618028892</v>
      </c>
      <c r="E323" s="37">
        <f>IF('2017 Hourly Load - RC2016'!E304="",0,$P$19+$Q$19*(WLEF!E303))</f>
        <v>137.41316485222157</v>
      </c>
      <c r="F323" s="37">
        <f>IF('2017 Hourly Load - RC2016'!F304="",0,$P$19+$Q$19*(WLEF!F303))</f>
        <v>137.60350169983309</v>
      </c>
      <c r="G323" s="37">
        <f>IF('2017 Hourly Load - RC2016'!G304="",0,$P$19+$Q$19*(WLEF!G303))</f>
        <v>145.06498578230639</v>
      </c>
      <c r="H323" s="37">
        <f>IF('2017 Hourly Load - RC2016'!H304="",0,$P$19+$Q$19*(WLEF!H303))</f>
        <v>161.1411460229786</v>
      </c>
      <c r="I323" s="37">
        <f>IF('2017 Hourly Load - RC2016'!I304="",0,$P$19+$Q$19*(WLEF!I303))</f>
        <v>170.11152585532136</v>
      </c>
      <c r="J323" s="37">
        <f>IF('2017 Hourly Load - RC2016'!J304="",0,$P$19+$Q$19*(WLEF!J303))</f>
        <v>180.72853896770252</v>
      </c>
      <c r="K323" s="37">
        <f>IF('2017 Hourly Load - RC2016'!K304="",0,$P$19+$Q$19*(WLEF!K303))</f>
        <v>203.06224997639504</v>
      </c>
      <c r="L323" s="37">
        <f>IF('2017 Hourly Load - RC2016'!L304="",0,$P$19+$Q$19*(WLEF!L303))</f>
        <v>226.8106460424986</v>
      </c>
      <c r="M323" s="37">
        <f>IF('2017 Hourly Load - RC2016'!M304="",0,$P$19+$Q$19*(WLEF!M303))</f>
        <v>248.41622190980843</v>
      </c>
      <c r="N323" s="37">
        <f>IF('2017 Hourly Load - RC2016'!N304="",0,$P$19+$Q$19*(WLEF!N303))</f>
        <v>267.76604154919499</v>
      </c>
      <c r="O323" s="37">
        <f>IF('2017 Hourly Load - RC2016'!O304="",0,$P$19+$Q$19*(WLEF!O303))</f>
        <v>283.55722060124623</v>
      </c>
      <c r="P323" s="37">
        <f>IF('2017 Hourly Load - RC2016'!P304="",0,$P$19+$Q$19*(WLEF!P303))</f>
        <v>298.33526589018629</v>
      </c>
      <c r="Q323" s="37">
        <f>IF('2017 Hourly Load - RC2016'!Q304="",0,$P$19+$Q$19*(WLEF!Q303))</f>
        <v>302.74404431673037</v>
      </c>
      <c r="R323" s="37">
        <f>IF('2017 Hourly Load - RC2016'!R304="",0,$P$19+$Q$19*(WLEF!R303))</f>
        <v>299.69094278398336</v>
      </c>
      <c r="S323" s="37">
        <f>IF('2017 Hourly Load - RC2016'!S304="",0,$P$19+$Q$19*(WLEF!S303))</f>
        <v>289.50386279140889</v>
      </c>
      <c r="T323" s="37">
        <f>IF('2017 Hourly Load - RC2016'!T304="",0,$P$19+$Q$19*(WLEF!T303))</f>
        <v>279.68077518924946</v>
      </c>
      <c r="U323" s="37">
        <f>IF('2017 Hourly Load - RC2016'!U304="",0,$P$19+$Q$19*(WLEF!U303))</f>
        <v>283.19447031974579</v>
      </c>
      <c r="V323" s="37">
        <f>IF('2017 Hourly Load - RC2016'!V304="",0,$P$19+$Q$19*(WLEF!V303))</f>
        <v>265.8201232157727</v>
      </c>
      <c r="W323" s="37">
        <f>IF('2017 Hourly Load - RC2016'!W304="",0,$P$19+$Q$19*(WLEF!W303))</f>
        <v>240.2532506436354</v>
      </c>
      <c r="X323" s="37">
        <f>IF('2017 Hourly Load - RC2016'!X304="",0,$P$19+$Q$19*(WLEF!X303))</f>
        <v>213.3979036282534</v>
      </c>
      <c r="Y323" s="37">
        <f>IF('2017 Hourly Load - RC2016'!Y304="",0,$P$19+$Q$19*(WLEF!Y303))</f>
        <v>188.03702065518905</v>
      </c>
      <c r="Z323" s="25">
        <f t="shared" si="4"/>
        <v>5268.9207234361484</v>
      </c>
    </row>
    <row r="324" spans="1:26" x14ac:dyDescent="0.25">
      <c r="A324" s="36">
        <f>IF('2017 Hourly Load - RC2016'!A305="","",'2017 Hourly Load - RC2016'!A305)</f>
        <v>43029</v>
      </c>
      <c r="B324" s="37">
        <f>IF('2017 Hourly Load - RC2016'!B305="",0,$P$19+$Q$19*(WLEF!B304))</f>
        <v>167.96584807964476</v>
      </c>
      <c r="C324" s="37">
        <f>IF('2017 Hourly Load - RC2016'!C305="",0,$P$19+$Q$19*(WLEF!C304))</f>
        <v>156.83670256611555</v>
      </c>
      <c r="D324" s="37">
        <f>IF('2017 Hourly Load - RC2016'!D305="",0,$P$19+$Q$19*(WLEF!D304))</f>
        <v>150.73301204725044</v>
      </c>
      <c r="E324" s="37">
        <f>IF('2017 Hourly Load - RC2016'!E305="",0,$P$19+$Q$19*(WLEF!E304))</f>
        <v>147.02788396250395</v>
      </c>
      <c r="F324" s="37">
        <f>IF('2017 Hourly Load - RC2016'!F305="",0,$P$19+$Q$19*(WLEF!F304))</f>
        <v>147.30289123445516</v>
      </c>
      <c r="G324" s="37">
        <f>IF('2017 Hourly Load - RC2016'!G305="",0,$P$19+$Q$19*(WLEF!G304))</f>
        <v>155.69165247800561</v>
      </c>
      <c r="H324" s="37">
        <f>IF('2017 Hourly Load - RC2016'!H305="",0,$P$19+$Q$19*(WLEF!H304))</f>
        <v>175.12240023463971</v>
      </c>
      <c r="I324" s="37">
        <f>IF('2017 Hourly Load - RC2016'!I305="",0,$P$19+$Q$19*(WLEF!I304))</f>
        <v>185.69903754350418</v>
      </c>
      <c r="J324" s="37">
        <f>IF('2017 Hourly Load - RC2016'!J305="",0,$P$19+$Q$19*(WLEF!J304))</f>
        <v>189.88725084028604</v>
      </c>
      <c r="K324" s="37">
        <f>IF('2017 Hourly Load - RC2016'!K305="",0,$P$19+$Q$19*(WLEF!K304))</f>
        <v>204.0955792682492</v>
      </c>
      <c r="L324" s="37">
        <f>IF('2017 Hourly Load - RC2016'!L305="",0,$P$19+$Q$19*(WLEF!L304))</f>
        <v>220.8648370096019</v>
      </c>
      <c r="M324" s="37">
        <f>IF('2017 Hourly Load - RC2016'!M305="",0,$P$19+$Q$19*(WLEF!M304))</f>
        <v>231.50286791229979</v>
      </c>
      <c r="N324" s="37">
        <f>IF('2017 Hourly Load - RC2016'!N305="",0,$P$19+$Q$19*(WLEF!N304))</f>
        <v>238.94830191373495</v>
      </c>
      <c r="O324" s="37">
        <f>IF('2017 Hourly Load - RC2016'!O305="",0,$P$19+$Q$19*(WLEF!O304))</f>
        <v>242.62010007594188</v>
      </c>
      <c r="P324" s="37">
        <f>IF('2017 Hourly Load - RC2016'!P305="",0,$P$19+$Q$19*(WLEF!P304))</f>
        <v>243.50678642517568</v>
      </c>
      <c r="Q324" s="37">
        <f>IF('2017 Hourly Load - RC2016'!Q305="",0,$P$19+$Q$19*(WLEF!Q304))</f>
        <v>244.28735381672021</v>
      </c>
      <c r="R324" s="37">
        <f>IF('2017 Hourly Load - RC2016'!R305="",0,$P$19+$Q$19*(WLEF!R304))</f>
        <v>242.64169751708539</v>
      </c>
      <c r="S324" s="37">
        <f>IF('2017 Hourly Load - RC2016'!S305="",0,$P$19+$Q$19*(WLEF!S304))</f>
        <v>239.4610793398632</v>
      </c>
      <c r="T324" s="37">
        <f>IF('2017 Hourly Load - RC2016'!T305="",0,$P$19+$Q$19*(WLEF!T304))</f>
        <v>239.35418170336897</v>
      </c>
      <c r="U324" s="37">
        <f>IF('2017 Hourly Load - RC2016'!U305="",0,$P$19+$Q$19*(WLEF!U304))</f>
        <v>248.65812443685951</v>
      </c>
      <c r="V324" s="37">
        <f>IF('2017 Hourly Load - RC2016'!V305="",0,$P$19+$Q$19*(WLEF!V304))</f>
        <v>236.9055601008568</v>
      </c>
      <c r="W324" s="37">
        <f>IF('2017 Hourly Load - RC2016'!W305="",0,$P$19+$Q$19*(WLEF!W304))</f>
        <v>219.00367626605714</v>
      </c>
      <c r="X324" s="37">
        <f>IF('2017 Hourly Load - RC2016'!X305="",0,$P$19+$Q$19*(WLEF!X304))</f>
        <v>196.27962272485433</v>
      </c>
      <c r="Y324" s="37">
        <f>IF('2017 Hourly Load - RC2016'!Y305="",0,$P$19+$Q$19*(WLEF!Y304))</f>
        <v>172.44563373246879</v>
      </c>
      <c r="Z324" s="25">
        <f t="shared" si="4"/>
        <v>4896.8420812295444</v>
      </c>
    </row>
    <row r="325" spans="1:26" x14ac:dyDescent="0.25">
      <c r="A325" s="36">
        <f>IF('2017 Hourly Load - RC2016'!A306="","",'2017 Hourly Load - RC2016'!A306)</f>
        <v>43030</v>
      </c>
      <c r="B325" s="37">
        <f>IF('2017 Hourly Load - RC2016'!B306="",0,$P$19+$Q$19*(WLEF!B305))</f>
        <v>156.32180483827892</v>
      </c>
      <c r="C325" s="37">
        <f>IF('2017 Hourly Load - RC2016'!C306="",0,$P$19+$Q$19*(WLEF!C305))</f>
        <v>146.30192505404983</v>
      </c>
      <c r="D325" s="37">
        <f>IF('2017 Hourly Load - RC2016'!D306="",0,$P$19+$Q$19*(WLEF!D305))</f>
        <v>140.82390513405295</v>
      </c>
      <c r="E325" s="37">
        <f>IF('2017 Hourly Load - RC2016'!E306="",0,$P$19+$Q$19*(WLEF!E305))</f>
        <v>138.21477618374416</v>
      </c>
      <c r="F325" s="37">
        <f>IF('2017 Hourly Load - RC2016'!F306="",0,$P$19+$Q$19*(WLEF!F305))</f>
        <v>138.82939782430904</v>
      </c>
      <c r="G325" s="37">
        <f>IF('2017 Hourly Load - RC2016'!G306="",0,$P$19+$Q$19*(WLEF!G305))</f>
        <v>146.09720589269122</v>
      </c>
      <c r="H325" s="37">
        <f>IF('2017 Hourly Load - RC2016'!H306="",0,$P$19+$Q$19*(WLEF!H305))</f>
        <v>166.17456141038775</v>
      </c>
      <c r="I325" s="37">
        <f>IF('2017 Hourly Load - RC2016'!I306="",0,$P$19+$Q$19*(WLEF!I305))</f>
        <v>176.82351633411804</v>
      </c>
      <c r="J325" s="37">
        <f>IF('2017 Hourly Load - RC2016'!J306="",0,$P$19+$Q$19*(WLEF!J305))</f>
        <v>181.42384902028579</v>
      </c>
      <c r="K325" s="37">
        <f>IF('2017 Hourly Load - RC2016'!K306="",0,$P$19+$Q$19*(WLEF!K305))</f>
        <v>194.06824174587663</v>
      </c>
      <c r="L325" s="37">
        <f>IF('2017 Hourly Load - RC2016'!L306="",0,$P$19+$Q$19*(WLEF!L305))</f>
        <v>211.08384091929605</v>
      </c>
      <c r="M325" s="37">
        <f>IF('2017 Hourly Load - RC2016'!M306="",0,$P$19+$Q$19*(WLEF!M305))</f>
        <v>229.09572766287613</v>
      </c>
      <c r="N325" s="37">
        <f>IF('2017 Hourly Load - RC2016'!N306="",0,$P$19+$Q$19*(WLEF!N305))</f>
        <v>243.05232492301491</v>
      </c>
      <c r="O325" s="37">
        <f>IF('2017 Hourly Load - RC2016'!O306="",0,$P$19+$Q$19*(WLEF!O305))</f>
        <v>255.48031757879426</v>
      </c>
      <c r="P325" s="37">
        <f>IF('2017 Hourly Load - RC2016'!P306="",0,$P$19+$Q$19*(WLEF!P305))</f>
        <v>264.82796511296823</v>
      </c>
      <c r="Q325" s="37">
        <f>IF('2017 Hourly Load - RC2016'!Q306="",0,$P$19+$Q$19*(WLEF!Q305))</f>
        <v>270.23623444318935</v>
      </c>
      <c r="R325" s="37">
        <f>IF('2017 Hourly Load - RC2016'!R306="",0,$P$19+$Q$19*(WLEF!R305))</f>
        <v>267.06989398106873</v>
      </c>
      <c r="S325" s="37">
        <f>IF('2017 Hourly Load - RC2016'!S306="",0,$P$19+$Q$19*(WLEF!S305))</f>
        <v>259.24891161803674</v>
      </c>
      <c r="T325" s="37">
        <f>IF('2017 Hourly Load - RC2016'!T306="",0,$P$19+$Q$19*(WLEF!T305))</f>
        <v>255.65992507507457</v>
      </c>
      <c r="U325" s="37">
        <f>IF('2017 Hourly Load - RC2016'!U306="",0,$P$19+$Q$19*(WLEF!U305))</f>
        <v>261.63913231018216</v>
      </c>
      <c r="V325" s="37">
        <f>IF('2017 Hourly Load - RC2016'!V306="",0,$P$19+$Q$19*(WLEF!V305))</f>
        <v>248.85617543457175</v>
      </c>
      <c r="W325" s="37">
        <f>IF('2017 Hourly Load - RC2016'!W306="",0,$P$19+$Q$19*(WLEF!W305))</f>
        <v>228.29082147402238</v>
      </c>
      <c r="X325" s="37">
        <f>IF('2017 Hourly Load - RC2016'!X306="",0,$P$19+$Q$19*(WLEF!X305))</f>
        <v>203.04350284833961</v>
      </c>
      <c r="Y325" s="37">
        <f>IF('2017 Hourly Load - RC2016'!Y306="",0,$P$19+$Q$19*(WLEF!Y305))</f>
        <v>178.70751880685927</v>
      </c>
      <c r="Z325" s="25">
        <f t="shared" si="4"/>
        <v>4961.3714756260897</v>
      </c>
    </row>
    <row r="326" spans="1:26" x14ac:dyDescent="0.25">
      <c r="A326" s="36">
        <f>IF('2017 Hourly Load - RC2016'!A307="","",'2017 Hourly Load - RC2016'!A307)</f>
        <v>43031</v>
      </c>
      <c r="B326" s="37">
        <f>IF('2017 Hourly Load - RC2016'!B307="",0,$P$19+$Q$19*(WLEF!B306))</f>
        <v>160.64181606020387</v>
      </c>
      <c r="C326" s="37">
        <f>IF('2017 Hourly Load - RC2016'!C307="",0,$P$19+$Q$19*(WLEF!C306))</f>
        <v>151.00159739819969</v>
      </c>
      <c r="D326" s="37">
        <f>IF('2017 Hourly Load - RC2016'!D307="",0,$P$19+$Q$19*(WLEF!D306))</f>
        <v>144.87575521064616</v>
      </c>
      <c r="E326" s="37">
        <f>IF('2017 Hourly Load - RC2016'!E307="",0,$P$19+$Q$19*(WLEF!E306))</f>
        <v>141.30823826603867</v>
      </c>
      <c r="F326" s="37">
        <f>IF('2017 Hourly Load - RC2016'!F307="",0,$P$19+$Q$19*(WLEF!F306))</f>
        <v>140.91538318689953</v>
      </c>
      <c r="G326" s="37">
        <f>IF('2017 Hourly Load - RC2016'!G307="",0,$P$19+$Q$19*(WLEF!G306))</f>
        <v>148.63101510173439</v>
      </c>
      <c r="H326" s="37">
        <f>IF('2017 Hourly Load - RC2016'!H307="",0,$P$19+$Q$19*(WLEF!H306))</f>
        <v>168.17131686462898</v>
      </c>
      <c r="I326" s="37">
        <f>IF('2017 Hourly Load - RC2016'!I307="",0,$P$19+$Q$19*(WLEF!I306))</f>
        <v>178.77454910547431</v>
      </c>
      <c r="J326" s="37">
        <f>IF('2017 Hourly Load - RC2016'!J307="",0,$P$19+$Q$19*(WLEF!J306))</f>
        <v>181.42384902028579</v>
      </c>
      <c r="K326" s="37">
        <f>IF('2017 Hourly Load - RC2016'!K307="",0,$P$19+$Q$19*(WLEF!K306))</f>
        <v>192.16443308379496</v>
      </c>
      <c r="L326" s="37">
        <f>IF('2017 Hourly Load - RC2016'!L307="",0,$P$19+$Q$19*(WLEF!L306))</f>
        <v>205.13330315597042</v>
      </c>
      <c r="M326" s="37">
        <f>IF('2017 Hourly Load - RC2016'!M307="",0,$P$19+$Q$19*(WLEF!M306))</f>
        <v>216.44286825804113</v>
      </c>
      <c r="N326" s="37">
        <f>IF('2017 Hourly Load - RC2016'!N307="",0,$P$19+$Q$19*(WLEF!N306))</f>
        <v>226.19612900057911</v>
      </c>
      <c r="O326" s="37">
        <f>IF('2017 Hourly Load - RC2016'!O307="",0,$P$19+$Q$19*(WLEF!O306))</f>
        <v>232.58827643388742</v>
      </c>
      <c r="P326" s="37">
        <f>IF('2017 Hourly Load - RC2016'!P307="",0,$P$19+$Q$19*(WLEF!P306))</f>
        <v>238.60691517918474</v>
      </c>
      <c r="Q326" s="37">
        <f>IF('2017 Hourly Load - RC2016'!Q307="",0,$P$19+$Q$19*(WLEF!Q306))</f>
        <v>241.41296197521365</v>
      </c>
      <c r="R326" s="37">
        <f>IF('2017 Hourly Load - RC2016'!R307="",0,$P$19+$Q$19*(WLEF!R306))</f>
        <v>239.78199016319036</v>
      </c>
      <c r="S326" s="37">
        <f>IF('2017 Hourly Load - RC2016'!S307="",0,$P$19+$Q$19*(WLEF!S306))</f>
        <v>235.27678703952614</v>
      </c>
      <c r="T326" s="37">
        <f>IF('2017 Hourly Load - RC2016'!T307="",0,$P$19+$Q$19*(WLEF!T306))</f>
        <v>231.94073309605187</v>
      </c>
      <c r="U326" s="37">
        <f>IF('2017 Hourly Load - RC2016'!U307="",0,$P$19+$Q$19*(WLEF!U306))</f>
        <v>237.9890996480367</v>
      </c>
      <c r="V326" s="37">
        <f>IF('2017 Hourly Load - RC2016'!V307="",0,$P$19+$Q$19*(WLEF!V306))</f>
        <v>232.44193493875218</v>
      </c>
      <c r="W326" s="37">
        <f>IF('2017 Hourly Load - RC2016'!W307="",0,$P$19+$Q$19*(WLEF!W306))</f>
        <v>215.37808019719341</v>
      </c>
      <c r="X326" s="37">
        <f>IF('2017 Hourly Load - RC2016'!X307="",0,$P$19+$Q$19*(WLEF!X306))</f>
        <v>193.83387758509156</v>
      </c>
      <c r="Y326" s="37">
        <f>IF('2017 Hourly Load - RC2016'!Y307="",0,$P$19+$Q$19*(WLEF!Y306))</f>
        <v>172.89987659440544</v>
      </c>
      <c r="Z326" s="25">
        <f t="shared" si="4"/>
        <v>4727.8307865630304</v>
      </c>
    </row>
    <row r="327" spans="1:26" x14ac:dyDescent="0.25">
      <c r="A327" s="36">
        <f>IF('2017 Hourly Load - RC2016'!A308="","",'2017 Hourly Load - RC2016'!A308)</f>
        <v>43032</v>
      </c>
      <c r="B327" s="37">
        <f>IF('2017 Hourly Load - RC2016'!B308="",0,$P$19+$Q$19*(WLEF!B307))</f>
        <v>156.80723189776478</v>
      </c>
      <c r="C327" s="37">
        <f>IF('2017 Hourly Load - RC2016'!C308="",0,$P$19+$Q$19*(WLEF!C307))</f>
        <v>146.80829653952475</v>
      </c>
      <c r="D327" s="37">
        <f>IF('2017 Hourly Load - RC2016'!D308="",0,$P$19+$Q$19*(WLEF!D307))</f>
        <v>141.33447509293481</v>
      </c>
      <c r="E327" s="37">
        <f>IF('2017 Hourly Load - RC2016'!E308="",0,$P$19+$Q$19*(WLEF!E307))</f>
        <v>138.99643387089139</v>
      </c>
      <c r="F327" s="37">
        <f>IF('2017 Hourly Load - RC2016'!F308="",0,$P$19+$Q$19*(WLEF!F307))</f>
        <v>139.73172094465562</v>
      </c>
      <c r="G327" s="37">
        <f>IF('2017 Hourly Load - RC2016'!G308="",0,$P$19+$Q$19*(WLEF!G307))</f>
        <v>146.93176870304319</v>
      </c>
      <c r="H327" s="37">
        <f>IF('2017 Hourly Load - RC2016'!H308="",0,$P$19+$Q$19*(WLEF!H307))</f>
        <v>163.24639424305681</v>
      </c>
      <c r="I327" s="37">
        <f>IF('2017 Hourly Load - RC2016'!I308="",0,$P$19+$Q$19*(WLEF!I307))</f>
        <v>174.20398926152194</v>
      </c>
      <c r="J327" s="37">
        <f>IF('2017 Hourly Load - RC2016'!J308="",0,$P$19+$Q$19*(WLEF!J307))</f>
        <v>181.15221796016772</v>
      </c>
      <c r="K327" s="37">
        <f>IF('2017 Hourly Load - RC2016'!K308="",0,$P$19+$Q$19*(WLEF!K307))</f>
        <v>195.06249908538462</v>
      </c>
      <c r="L327" s="37">
        <f>IF('2017 Hourly Load - RC2016'!L308="",0,$P$19+$Q$19*(WLEF!L307))</f>
        <v>207.24100290680104</v>
      </c>
      <c r="M327" s="37">
        <f>IF('2017 Hourly Load - RC2016'!M308="",0,$P$19+$Q$19*(WLEF!M307))</f>
        <v>216.24536567683793</v>
      </c>
      <c r="N327" s="37">
        <f>IF('2017 Hourly Load - RC2016'!N308="",0,$P$19+$Q$19*(WLEF!N307))</f>
        <v>220.82467984630938</v>
      </c>
      <c r="O327" s="37">
        <f>IF('2017 Hourly Load - RC2016'!O308="",0,$P$19+$Q$19*(WLEF!O307))</f>
        <v>225.82804636730009</v>
      </c>
      <c r="P327" s="37">
        <f>IF('2017 Hourly Load - RC2016'!P308="",0,$P$19+$Q$19*(WLEF!P307))</f>
        <v>229.71638987521476</v>
      </c>
      <c r="Q327" s="37">
        <f>IF('2017 Hourly Load - RC2016'!Q308="",0,$P$19+$Q$19*(WLEF!Q307))</f>
        <v>233.25817264752789</v>
      </c>
      <c r="R327" s="37">
        <f>IF('2017 Hourly Load - RC2016'!R308="",0,$P$19+$Q$19*(WLEF!R307))</f>
        <v>232.88117297972559</v>
      </c>
      <c r="S327" s="37">
        <f>IF('2017 Hourly Load - RC2016'!S308="",0,$P$19+$Q$19*(WLEF!S307))</f>
        <v>228.18778817637337</v>
      </c>
      <c r="T327" s="37">
        <f>IF('2017 Hourly Load - RC2016'!T308="",0,$P$19+$Q$19*(WLEF!T307))</f>
        <v>224.2587841241849</v>
      </c>
      <c r="U327" s="37">
        <f>IF('2017 Hourly Load - RC2016'!U308="",0,$P$19+$Q$19*(WLEF!U307))</f>
        <v>226.42130010263787</v>
      </c>
      <c r="V327" s="37">
        <f>IF('2017 Hourly Load - RC2016'!V308="",0,$P$19+$Q$19*(WLEF!V307))</f>
        <v>215.77195220760768</v>
      </c>
      <c r="W327" s="37">
        <f>IF('2017 Hourly Load - RC2016'!W308="",0,$P$19+$Q$19*(WLEF!W307))</f>
        <v>202.5752967936171</v>
      </c>
      <c r="X327" s="37">
        <f>IF('2017 Hourly Load - RC2016'!X308="",0,$P$19+$Q$19*(WLEF!X307))</f>
        <v>188.19498422203907</v>
      </c>
      <c r="Y327" s="37">
        <f>IF('2017 Hourly Load - RC2016'!Y308="",0,$P$19+$Q$19*(WLEF!Y307))</f>
        <v>170.03158416141065</v>
      </c>
      <c r="Z327" s="25">
        <f t="shared" si="4"/>
        <v>4605.7115476865329</v>
      </c>
    </row>
    <row r="328" spans="1:26" x14ac:dyDescent="0.25">
      <c r="A328" s="36">
        <f>IF('2017 Hourly Load - RC2016'!A309="","",'2017 Hourly Load - RC2016'!A309)</f>
        <v>43033</v>
      </c>
      <c r="B328" s="37">
        <f>IF('2017 Hourly Load - RC2016'!B309="",0,$P$19+$Q$19*(WLEF!B308))</f>
        <v>152.8246820556684</v>
      </c>
      <c r="C328" s="37">
        <f>IF('2017 Hourly Load - RC2016'!C309="",0,$P$19+$Q$19*(WLEF!C308))</f>
        <v>141.5840147738615</v>
      </c>
      <c r="D328" s="37">
        <f>IF('2017 Hourly Load - RC2016'!D309="",0,$P$19+$Q$19*(WLEF!D308))</f>
        <v>134.70855767725783</v>
      </c>
      <c r="E328" s="37">
        <f>IF('2017 Hourly Load - RC2016'!E309="",0,$P$19+$Q$19*(WLEF!E308))</f>
        <v>130.60049163978016</v>
      </c>
      <c r="F328" s="37">
        <f>IF('2017 Hourly Load - RC2016'!F309="",0,$P$19+$Q$19*(WLEF!F308))</f>
        <v>129.17462106472317</v>
      </c>
      <c r="G328" s="37">
        <f>IF('2017 Hourly Load - RC2016'!G309="",0,$P$19+$Q$19*(WLEF!G308))</f>
        <v>130.25681608348162</v>
      </c>
      <c r="H328" s="37">
        <f>IF('2017 Hourly Load - RC2016'!H309="",0,$P$19+$Q$19*(WLEF!H308))</f>
        <v>134.74565750930989</v>
      </c>
      <c r="I328" s="37">
        <f>IF('2017 Hourly Load - RC2016'!I309="",0,$P$19+$Q$19*(WLEF!I308))</f>
        <v>140.61507974948159</v>
      </c>
      <c r="J328" s="37">
        <f>IF('2017 Hourly Load - RC2016'!J309="",0,$P$19+$Q$19*(WLEF!J308))</f>
        <v>152.93941514763679</v>
      </c>
      <c r="K328" s="37">
        <f>IF('2017 Hourly Load - RC2016'!K309="",0,$P$19+$Q$19*(WLEF!K308))</f>
        <v>171.54056489767959</v>
      </c>
      <c r="L328" s="37">
        <f>IF('2017 Hourly Load - RC2016'!L309="",0,$P$19+$Q$19*(WLEF!L308))</f>
        <v>188.42336156313206</v>
      </c>
      <c r="M328" s="37">
        <f>IF('2017 Hourly Load - RC2016'!M309="",0,$P$19+$Q$19*(WLEF!M308))</f>
        <v>201.73481399048546</v>
      </c>
      <c r="N328" s="37">
        <f>IF('2017 Hourly Load - RC2016'!N309="",0,$P$19+$Q$19*(WLEF!N308))</f>
        <v>213.76928039248412</v>
      </c>
      <c r="O328" s="37">
        <f>IF('2017 Hourly Load - RC2016'!O309="",0,$P$19+$Q$19*(WLEF!O308))</f>
        <v>225.35840353396179</v>
      </c>
      <c r="P328" s="37">
        <f>IF('2017 Hourly Load - RC2016'!P309="",0,$P$19+$Q$19*(WLEF!P308))</f>
        <v>234.30786363721796</v>
      </c>
      <c r="Q328" s="37">
        <f>IF('2017 Hourly Load - RC2016'!Q309="",0,$P$19+$Q$19*(WLEF!Q308))</f>
        <v>240.93997561711893</v>
      </c>
      <c r="R328" s="37">
        <f>IF('2017 Hourly Load - RC2016'!R309="",0,$P$19+$Q$19*(WLEF!R308))</f>
        <v>241.09039500666699</v>
      </c>
      <c r="S328" s="37">
        <f>IF('2017 Hourly Load - RC2016'!S309="",0,$P$19+$Q$19*(WLEF!S308))</f>
        <v>233.13245379227106</v>
      </c>
      <c r="T328" s="37">
        <f>IF('2017 Hourly Load - RC2016'!T309="",0,$P$19+$Q$19*(WLEF!T308))</f>
        <v>219.16328217691637</v>
      </c>
      <c r="U328" s="37">
        <f>IF('2017 Hourly Load - RC2016'!U309="",0,$P$19+$Q$19*(WLEF!U308))</f>
        <v>217.31360549298483</v>
      </c>
      <c r="V328" s="37">
        <f>IF('2017 Hourly Load - RC2016'!V309="",0,$P$19+$Q$19*(WLEF!V308))</f>
        <v>205.20894540972614</v>
      </c>
      <c r="W328" s="37">
        <f>IF('2017 Hourly Load - RC2016'!W309="",0,$P$19+$Q$19*(WLEF!W308))</f>
        <v>191.2186499526504</v>
      </c>
      <c r="X328" s="37">
        <f>IF('2017 Hourly Load - RC2016'!X309="",0,$P$19+$Q$19*(WLEF!X308))</f>
        <v>177.00609980713688</v>
      </c>
      <c r="Y328" s="37">
        <f>IF('2017 Hourly Load - RC2016'!Y309="",0,$P$19+$Q$19*(WLEF!Y308))</f>
        <v>160.33996180259152</v>
      </c>
      <c r="Z328" s="25">
        <f t="shared" si="4"/>
        <v>4367.996992774225</v>
      </c>
    </row>
    <row r="329" spans="1:26" x14ac:dyDescent="0.25">
      <c r="A329" s="36">
        <f>IF('2017 Hourly Load - RC2016'!A310="","",'2017 Hourly Load - RC2016'!A310)</f>
        <v>43034</v>
      </c>
      <c r="B329" s="37">
        <f>IF('2017 Hourly Load - RC2016'!B310="",0,$P$19+$Q$19*(WLEF!B309))</f>
        <v>146.69864229289573</v>
      </c>
      <c r="C329" s="37">
        <f>IF('2017 Hourly Load - RC2016'!C310="",0,$P$19+$Q$19*(WLEF!C309))</f>
        <v>137.42584380608292</v>
      </c>
      <c r="D329" s="37">
        <f>IF('2017 Hourly Load - RC2016'!D310="",0,$P$19+$Q$19*(WLEF!D309))</f>
        <v>132.10788886877793</v>
      </c>
      <c r="E329" s="37">
        <f>IF('2017 Hourly Load - RC2016'!E310="",0,$P$19+$Q$19*(WLEF!E309))</f>
        <v>128.54514641650678</v>
      </c>
      <c r="F329" s="37">
        <f>IF('2017 Hourly Load - RC2016'!F310="",0,$P$19+$Q$19*(WLEF!F309))</f>
        <v>127.11571876112558</v>
      </c>
      <c r="G329" s="37">
        <f>IF('2017 Hourly Load - RC2016'!G310="",0,$P$19+$Q$19*(WLEF!G309))</f>
        <v>127.40211203145985</v>
      </c>
      <c r="H329" s="37">
        <f>IF('2017 Hourly Load - RC2016'!H310="",0,$P$19+$Q$19*(WLEF!H309))</f>
        <v>130.29231206963703</v>
      </c>
      <c r="I329" s="37">
        <f>IF('2017 Hourly Load - RC2016'!I310="",0,$P$19+$Q$19*(WLEF!I309))</f>
        <v>134.90657453513441</v>
      </c>
      <c r="J329" s="37">
        <f>IF('2017 Hourly Load - RC2016'!J310="",0,$P$19+$Q$19*(WLEF!J309))</f>
        <v>145.85197436847332</v>
      </c>
      <c r="K329" s="37">
        <f>IF('2017 Hourly Load - RC2016'!K310="",0,$P$19+$Q$19*(WLEF!K309))</f>
        <v>164.10858925529016</v>
      </c>
      <c r="L329" s="37">
        <f>IF('2017 Hourly Load - RC2016'!L310="",0,$P$19+$Q$19*(WLEF!L309))</f>
        <v>181.66183127727157</v>
      </c>
      <c r="M329" s="37">
        <f>IF('2017 Hourly Load - RC2016'!M310="",0,$P$19+$Q$19*(WLEF!M309))</f>
        <v>195.77018083330825</v>
      </c>
      <c r="N329" s="37">
        <f>IF('2017 Hourly Load - RC2016'!N310="",0,$P$19+$Q$19*(WLEF!N309))</f>
        <v>208.42606778782502</v>
      </c>
      <c r="O329" s="37">
        <f>IF('2017 Hourly Load - RC2016'!O310="",0,$P$19+$Q$19*(WLEF!O309))</f>
        <v>221.38740893666778</v>
      </c>
      <c r="P329" s="37">
        <f>IF('2017 Hourly Load - RC2016'!P310="",0,$P$19+$Q$19*(WLEF!P309))</f>
        <v>232.21211355524861</v>
      </c>
      <c r="Q329" s="37">
        <f>IF('2017 Hourly Load - RC2016'!Q310="",0,$P$19+$Q$19*(WLEF!Q309))</f>
        <v>240.72521425941926</v>
      </c>
      <c r="R329" s="37">
        <f>IF('2017 Hourly Load - RC2016'!R310="",0,$P$19+$Q$19*(WLEF!R309))</f>
        <v>244.59141626795838</v>
      </c>
      <c r="S329" s="37">
        <f>IF('2017 Hourly Load - RC2016'!S310="",0,$P$19+$Q$19*(WLEF!S309))</f>
        <v>239.03370670773108</v>
      </c>
      <c r="T329" s="37">
        <f>IF('2017 Hourly Load - RC2016'!T310="",0,$P$19+$Q$19*(WLEF!T309))</f>
        <v>226.56468232776268</v>
      </c>
      <c r="U329" s="37">
        <f>IF('2017 Hourly Load - RC2016'!U310="",0,$P$19+$Q$19*(WLEF!U309))</f>
        <v>230.33835957062138</v>
      </c>
      <c r="V329" s="37">
        <f>IF('2017 Hourly Load - RC2016'!V310="",0,$P$19+$Q$19*(WLEF!V309))</f>
        <v>217.29378477605468</v>
      </c>
      <c r="W329" s="37">
        <f>IF('2017 Hourly Load - RC2016'!W310="",0,$P$19+$Q$19*(WLEF!W309))</f>
        <v>197.33851839534253</v>
      </c>
      <c r="X329" s="37">
        <f>IF('2017 Hourly Load - RC2016'!X310="",0,$P$19+$Q$19*(WLEF!X309))</f>
        <v>176.09494028038966</v>
      </c>
      <c r="Y329" s="37">
        <f>IF('2017 Hourly Load - RC2016'!Y310="",0,$P$19+$Q$19*(WLEF!Y309))</f>
        <v>155.32651967180365</v>
      </c>
      <c r="Z329" s="25">
        <f t="shared" si="4"/>
        <v>4341.2195470527877</v>
      </c>
    </row>
    <row r="330" spans="1:26" x14ac:dyDescent="0.25">
      <c r="A330" s="36">
        <f>IF('2017 Hourly Load - RC2016'!A311="","",'2017 Hourly Load - RC2016'!A311)</f>
        <v>43035</v>
      </c>
      <c r="B330" s="37">
        <f>IF('2017 Hourly Load - RC2016'!B311="",0,$P$19+$Q$19*(WLEF!B310))</f>
        <v>140.1595708081075</v>
      </c>
      <c r="C330" s="37">
        <f>IF('2017 Hourly Load - RC2016'!C311="",0,$P$19+$Q$19*(WLEF!C310))</f>
        <v>131.38720420174388</v>
      </c>
      <c r="D330" s="37">
        <f>IF('2017 Hourly Load - RC2016'!D311="",0,$P$19+$Q$19*(WLEF!D310))</f>
        <v>126.61387189344512</v>
      </c>
      <c r="E330" s="37">
        <f>IF('2017 Hourly Load - RC2016'!E311="",0,$P$19+$Q$19*(WLEF!E310))</f>
        <v>124.53460699382374</v>
      </c>
      <c r="F330" s="37">
        <f>IF('2017 Hourly Load - RC2016'!F311="",0,$P$19+$Q$19*(WLEF!F310))</f>
        <v>125.25949376616218</v>
      </c>
      <c r="G330" s="37">
        <f>IF('2017 Hourly Load - RC2016'!G311="",0,$P$19+$Q$19*(WLEF!G310))</f>
        <v>132.54281003648879</v>
      </c>
      <c r="H330" s="37">
        <f>IF('2017 Hourly Load - RC2016'!H311="",0,$P$19+$Q$19*(WLEF!H310))</f>
        <v>148.54761511510907</v>
      </c>
      <c r="I330" s="37">
        <f>IF('2017 Hourly Load - RC2016'!I311="",0,$P$19+$Q$19*(WLEF!I310))</f>
        <v>158.52613630438211</v>
      </c>
      <c r="J330" s="37">
        <f>IF('2017 Hourly Load - RC2016'!J311="",0,$P$19+$Q$19*(WLEF!J310))</f>
        <v>163.9697149412317</v>
      </c>
      <c r="K330" s="37">
        <f>IF('2017 Hourly Load - RC2016'!K311="",0,$P$19+$Q$19*(WLEF!K310))</f>
        <v>178.57352794205948</v>
      </c>
      <c r="L330" s="37">
        <f>IF('2017 Hourly Load - RC2016'!L311="",0,$P$19+$Q$19*(WLEF!L310))</f>
        <v>194.37508840966996</v>
      </c>
      <c r="M330" s="37">
        <f>IF('2017 Hourly Load - RC2016'!M311="",0,$P$19+$Q$19*(WLEF!M310))</f>
        <v>209.53973247126919</v>
      </c>
      <c r="N330" s="37">
        <f>IF('2017 Hourly Load - RC2016'!N311="",0,$P$19+$Q$19*(WLEF!N310))</f>
        <v>222.75877853279775</v>
      </c>
      <c r="O330" s="37">
        <f>IF('2017 Hourly Load - RC2016'!O311="",0,$P$19+$Q$19*(WLEF!O310))</f>
        <v>237.39374740237497</v>
      </c>
      <c r="P330" s="37">
        <f>IF('2017 Hourly Load - RC2016'!P311="",0,$P$19+$Q$19*(WLEF!P310))</f>
        <v>250.53329849337439</v>
      </c>
      <c r="Q330" s="37">
        <f>IF('2017 Hourly Load - RC2016'!Q311="",0,$P$19+$Q$19*(WLEF!Q310))</f>
        <v>262.96631188413448</v>
      </c>
      <c r="R330" s="37">
        <f>IF('2017 Hourly Load - RC2016'!R311="",0,$P$19+$Q$19*(WLEF!R310))</f>
        <v>269.55880494793928</v>
      </c>
      <c r="S330" s="37">
        <f>IF('2017 Hourly Load - RC2016'!S311="",0,$P$19+$Q$19*(WLEF!S310))</f>
        <v>264.59761565158112</v>
      </c>
      <c r="T330" s="37">
        <f>IF('2017 Hourly Load - RC2016'!T311="",0,$P$19+$Q$19*(WLEF!T310))</f>
        <v>254.56128845673715</v>
      </c>
      <c r="U330" s="37">
        <f>IF('2017 Hourly Load - RC2016'!U311="",0,$P$19+$Q$19*(WLEF!U310))</f>
        <v>258.77278947971752</v>
      </c>
      <c r="V330" s="37">
        <f>IF('2017 Hourly Load - RC2016'!V311="",0,$P$19+$Q$19*(WLEF!V310))</f>
        <v>241.649718830013</v>
      </c>
      <c r="W330" s="37">
        <f>IF('2017 Hourly Load - RC2016'!W311="",0,$P$19+$Q$19*(WLEF!W310))</f>
        <v>216.93726029309602</v>
      </c>
      <c r="X330" s="37">
        <f>IF('2017 Hourly Load - RC2016'!X311="",0,$P$19+$Q$19*(WLEF!X310))</f>
        <v>191.50373937181416</v>
      </c>
      <c r="Y330" s="37">
        <f>IF('2017 Hourly Load - RC2016'!Y311="",0,$P$19+$Q$19*(WLEF!Y310))</f>
        <v>167.05213242349978</v>
      </c>
      <c r="Z330" s="25">
        <f t="shared" si="4"/>
        <v>4672.3148586505722</v>
      </c>
    </row>
    <row r="331" spans="1:26" x14ac:dyDescent="0.25">
      <c r="A331" s="36">
        <f>IF('2017 Hourly Load - RC2016'!A312="","",'2017 Hourly Load - RC2016'!A312)</f>
        <v>43036</v>
      </c>
      <c r="B331" s="37">
        <f>IF('2017 Hourly Load - RC2016'!B312="",0,$P$19+$Q$19*(WLEF!B311))</f>
        <v>150.00061814296367</v>
      </c>
      <c r="C331" s="37">
        <f>IF('2017 Hourly Load - RC2016'!C312="",0,$P$19+$Q$19*(WLEF!C311))</f>
        <v>139.90007900189553</v>
      </c>
      <c r="D331" s="37">
        <f>IF('2017 Hourly Load - RC2016'!D312="",0,$P$19+$Q$19*(WLEF!D311))</f>
        <v>133.9079385801079</v>
      </c>
      <c r="E331" s="37">
        <f>IF('2017 Hourly Load - RC2016'!E312="",0,$P$19+$Q$19*(WLEF!E311))</f>
        <v>130.98113773258294</v>
      </c>
      <c r="F331" s="37">
        <f>IF('2017 Hourly Load - RC2016'!F312="",0,$P$19+$Q$19*(WLEF!F311))</f>
        <v>131.13620013978112</v>
      </c>
      <c r="G331" s="37">
        <f>IF('2017 Hourly Load - RC2016'!G312="",0,$P$19+$Q$19*(WLEF!G311))</f>
        <v>138.91930980299205</v>
      </c>
      <c r="H331" s="37">
        <f>IF('2017 Hourly Load - RC2016'!H312="",0,$P$19+$Q$19*(WLEF!H311))</f>
        <v>156.35117962453802</v>
      </c>
      <c r="I331" s="37">
        <f>IF('2017 Hourly Load - RC2016'!I312="",0,$P$19+$Q$19*(WLEF!I311))</f>
        <v>165.86224728823208</v>
      </c>
      <c r="J331" s="37">
        <f>IF('2017 Hourly Load - RC2016'!J312="",0,$P$19+$Q$19*(WLEF!J311))</f>
        <v>172.0733577104391</v>
      </c>
      <c r="K331" s="37">
        <f>IF('2017 Hourly Load - RC2016'!K312="",0,$P$19+$Q$19*(WLEF!K311))</f>
        <v>189.79878145125463</v>
      </c>
      <c r="L331" s="37">
        <f>IF('2017 Hourly Load - RC2016'!L312="",0,$P$19+$Q$19*(WLEF!L311))</f>
        <v>207.50811007550413</v>
      </c>
      <c r="M331" s="37">
        <f>IF('2017 Hourly Load - RC2016'!M312="",0,$P$19+$Q$19*(WLEF!M311))</f>
        <v>225.60333869535094</v>
      </c>
      <c r="N331" s="37">
        <f>IF('2017 Hourly Load - RC2016'!N312="",0,$P$19+$Q$19*(WLEF!N311))</f>
        <v>241.28389596330294</v>
      </c>
      <c r="O331" s="37">
        <f>IF('2017 Hourly Load - RC2016'!O312="",0,$P$19+$Q$19*(WLEF!O311))</f>
        <v>261.57061801828507</v>
      </c>
      <c r="P331" s="37">
        <f>IF('2017 Hourly Load - RC2016'!P312="",0,$P$19+$Q$19*(WLEF!P311))</f>
        <v>276.88735722689773</v>
      </c>
      <c r="Q331" s="37">
        <f>IF('2017 Hourly Load - RC2016'!Q312="",0,$P$19+$Q$19*(WLEF!Q311))</f>
        <v>288.22929343059144</v>
      </c>
      <c r="R331" s="37">
        <f>IF('2017 Hourly Load - RC2016'!R312="",0,$P$19+$Q$19*(WLEF!R311))</f>
        <v>293.77253133239537</v>
      </c>
      <c r="S331" s="37">
        <f>IF('2017 Hourly Load - RC2016'!S312="",0,$P$19+$Q$19*(WLEF!S311))</f>
        <v>287.27594433076064</v>
      </c>
      <c r="T331" s="37">
        <f>IF('2017 Hourly Load - RC2016'!T312="",0,$P$19+$Q$19*(WLEF!T311))</f>
        <v>273.90130124673493</v>
      </c>
      <c r="U331" s="37">
        <f>IF('2017 Hourly Load - RC2016'!U312="",0,$P$19+$Q$19*(WLEF!U311))</f>
        <v>277.48257073407837</v>
      </c>
      <c r="V331" s="37">
        <f>IF('2017 Hourly Load - RC2016'!V312="",0,$P$19+$Q$19*(WLEF!V311))</f>
        <v>258.81810684285136</v>
      </c>
      <c r="W331" s="37">
        <f>IF('2017 Hourly Load - RC2016'!W312="",0,$P$19+$Q$19*(WLEF!W311))</f>
        <v>235.0869731851418</v>
      </c>
      <c r="X331" s="37">
        <f>IF('2017 Hourly Load - RC2016'!X312="",0,$P$19+$Q$19*(WLEF!X311))</f>
        <v>207.41268197103346</v>
      </c>
      <c r="Y331" s="37">
        <f>IF('2017 Hourly Load - RC2016'!Y312="",0,$P$19+$Q$19*(WLEF!Y311))</f>
        <v>181.67884090560565</v>
      </c>
      <c r="Z331" s="25">
        <f t="shared" si="4"/>
        <v>5025.4424134333203</v>
      </c>
    </row>
    <row r="332" spans="1:26" x14ac:dyDescent="0.25">
      <c r="A332" s="36">
        <f>IF('2017 Hourly Load - RC2016'!A313="","",'2017 Hourly Load - RC2016'!A313)</f>
        <v>43037</v>
      </c>
      <c r="B332" s="37">
        <f>IF('2017 Hourly Load - RC2016'!B313="",0,$P$19+$Q$19*(WLEF!B312))</f>
        <v>163.06223089466425</v>
      </c>
      <c r="C332" s="37">
        <f>IF('2017 Hourly Load - RC2016'!C313="",0,$P$19+$Q$19*(WLEF!C312))</f>
        <v>151.18566849639802</v>
      </c>
      <c r="D332" s="37">
        <f>IF('2017 Hourly Load - RC2016'!D313="",0,$P$19+$Q$19*(WLEF!D312))</f>
        <v>143.77312277877729</v>
      </c>
      <c r="E332" s="37">
        <f>IF('2017 Hourly Load - RC2016'!E313="",0,$P$19+$Q$19*(WLEF!E312))</f>
        <v>139.84825037308343</v>
      </c>
      <c r="F332" s="37">
        <f>IF('2017 Hourly Load - RC2016'!F313="",0,$P$19+$Q$19*(WLEF!F312))</f>
        <v>139.83529684777781</v>
      </c>
      <c r="G332" s="37">
        <f>IF('2017 Hourly Load - RC2016'!G313="",0,$P$19+$Q$19*(WLEF!G312))</f>
        <v>147.24784329177805</v>
      </c>
      <c r="H332" s="37">
        <f>IF('2017 Hourly Load - RC2016'!H313="",0,$P$19+$Q$19*(WLEF!H312))</f>
        <v>166.50311665138537</v>
      </c>
      <c r="I332" s="37">
        <f>IF('2017 Hourly Load - RC2016'!I313="",0,$P$19+$Q$19*(WLEF!I312))</f>
        <v>175.35271482981167</v>
      </c>
      <c r="J332" s="37">
        <f>IF('2017 Hourly Load - RC2016'!J313="",0,$P$19+$Q$19*(WLEF!J312))</f>
        <v>181.37288986771384</v>
      </c>
      <c r="K332" s="37">
        <f>IF('2017 Hourly Load - RC2016'!K313="",0,$P$19+$Q$19*(WLEF!K312))</f>
        <v>203.53140032444435</v>
      </c>
      <c r="L332" s="37">
        <f>IF('2017 Hourly Load - RC2016'!L313="",0,$P$19+$Q$19*(WLEF!L312))</f>
        <v>223.26464736367103</v>
      </c>
      <c r="M332" s="37">
        <f>IF('2017 Hourly Load - RC2016'!M313="",0,$P$19+$Q$19*(WLEF!M312))</f>
        <v>242.83613986153017</v>
      </c>
      <c r="N332" s="37">
        <f>IF('2017 Hourly Load - RC2016'!N313="",0,$P$19+$Q$19*(WLEF!N312))</f>
        <v>262.32499434484083</v>
      </c>
      <c r="O332" s="37">
        <f>IF('2017 Hourly Load - RC2016'!O313="",0,$P$19+$Q$19*(WLEF!O312))</f>
        <v>279.44124429120768</v>
      </c>
      <c r="P332" s="37">
        <f>IF('2017 Hourly Load - RC2016'!P313="",0,$P$19+$Q$19*(WLEF!P312))</f>
        <v>293.47503535167607</v>
      </c>
      <c r="Q332" s="37">
        <f>IF('2017 Hourly Load - RC2016'!Q313="",0,$P$19+$Q$19*(WLEF!Q312))</f>
        <v>305.89490999036269</v>
      </c>
      <c r="R332" s="37">
        <f>IF('2017 Hourly Load - RC2016'!R313="",0,$P$19+$Q$19*(WLEF!R312))</f>
        <v>308.37527147072791</v>
      </c>
      <c r="S332" s="37">
        <f>IF('2017 Hourly Load - RC2016'!S313="",0,$P$19+$Q$19*(WLEF!S312))</f>
        <v>296.93385323867358</v>
      </c>
      <c r="T332" s="37">
        <f>IF('2017 Hourly Load - RC2016'!T313="",0,$P$19+$Q$19*(WLEF!T312))</f>
        <v>279.46519084359653</v>
      </c>
      <c r="U332" s="37">
        <f>IF('2017 Hourly Load - RC2016'!U313="",0,$P$19+$Q$19*(WLEF!U312))</f>
        <v>279.51308830665113</v>
      </c>
      <c r="V332" s="37">
        <f>IF('2017 Hourly Load - RC2016'!V313="",0,$P$19+$Q$19*(WLEF!V312))</f>
        <v>261.86760771250528</v>
      </c>
      <c r="W332" s="37">
        <f>IF('2017 Hourly Load - RC2016'!W313="",0,$P$19+$Q$19*(WLEF!W312))</f>
        <v>237.4574806645204</v>
      </c>
      <c r="X332" s="37">
        <f>IF('2017 Hourly Load - RC2016'!X313="",0,$P$19+$Q$19*(WLEF!X312))</f>
        <v>209.55897644289047</v>
      </c>
      <c r="Y332" s="37">
        <f>IF('2017 Hourly Load - RC2016'!Y313="",0,$P$19+$Q$19*(WLEF!Y312))</f>
        <v>182.73627510057574</v>
      </c>
      <c r="Z332" s="25">
        <f t="shared" si="4"/>
        <v>5274.8572493392639</v>
      </c>
    </row>
    <row r="333" spans="1:26" x14ac:dyDescent="0.25">
      <c r="A333" s="36">
        <f>IF('2017 Hourly Load - RC2016'!A314="","",'2017 Hourly Load - RC2016'!A314)</f>
        <v>43038</v>
      </c>
      <c r="B333" s="37">
        <f>IF('2017 Hourly Load - RC2016'!B314="",0,$P$19+$Q$19*(WLEF!B313))</f>
        <v>161.26243396339413</v>
      </c>
      <c r="C333" s="37">
        <f>IF('2017 Hourly Load - RC2016'!C314="",0,$P$19+$Q$19*(WLEF!C313))</f>
        <v>149.32804885282889</v>
      </c>
      <c r="D333" s="37">
        <f>IF('2017 Hourly Load - RC2016'!D314="",0,$P$19+$Q$19*(WLEF!D313))</f>
        <v>141.84725469820145</v>
      </c>
      <c r="E333" s="37">
        <f>IF('2017 Hourly Load - RC2016'!E314="",0,$P$19+$Q$19*(WLEF!E313))</f>
        <v>137.81961194423116</v>
      </c>
      <c r="F333" s="37">
        <f>IF('2017 Hourly Load - RC2016'!F314="",0,$P$19+$Q$19*(WLEF!F313))</f>
        <v>137.34979187429926</v>
      </c>
      <c r="G333" s="37">
        <f>IF('2017 Hourly Load - RC2016'!G314="",0,$P$19+$Q$19*(WLEF!G313))</f>
        <v>144.52508244079584</v>
      </c>
      <c r="H333" s="37">
        <f>IF('2017 Hourly Load - RC2016'!H314="",0,$P$19+$Q$19*(WLEF!H313))</f>
        <v>162.35820937295128</v>
      </c>
      <c r="I333" s="37">
        <f>IF('2017 Hourly Load - RC2016'!I314="",0,$P$19+$Q$19*(WLEF!I313))</f>
        <v>171.84713117899281</v>
      </c>
      <c r="J333" s="37">
        <f>IF('2017 Hourly Load - RC2016'!J314="",0,$P$19+$Q$19*(WLEF!J313))</f>
        <v>177.67152152316709</v>
      </c>
      <c r="K333" s="37">
        <f>IF('2017 Hourly Load - RC2016'!K314="",0,$P$19+$Q$19*(WLEF!K313))</f>
        <v>197.13731781619555</v>
      </c>
      <c r="L333" s="37">
        <f>IF('2017 Hourly Load - RC2016'!L314="",0,$P$19+$Q$19*(WLEF!L313))</f>
        <v>219.5427188478813</v>
      </c>
      <c r="M333" s="37">
        <f>IF('2017 Hourly Load - RC2016'!M314="",0,$P$19+$Q$19*(WLEF!M313))</f>
        <v>239.20458602815364</v>
      </c>
      <c r="N333" s="37">
        <f>IF('2017 Hourly Load - RC2016'!N314="",0,$P$19+$Q$19*(WLEF!N313))</f>
        <v>256.78457842732513</v>
      </c>
      <c r="O333" s="37">
        <f>IF('2017 Hourly Load - RC2016'!O314="",0,$P$19+$Q$19*(WLEF!O313))</f>
        <v>271.61822443372819</v>
      </c>
      <c r="P333" s="37">
        <f>IF('2017 Hourly Load - RC2016'!P314="",0,$P$19+$Q$19*(WLEF!P313))</f>
        <v>280.44825031700725</v>
      </c>
      <c r="Q333" s="37">
        <f>IF('2017 Hourly Load - RC2016'!Q314="",0,$P$19+$Q$19*(WLEF!Q313))</f>
        <v>287.37362203248756</v>
      </c>
      <c r="R333" s="37">
        <f>IF('2017 Hourly Load - RC2016'!R314="",0,$P$19+$Q$19*(WLEF!R313))</f>
        <v>292.18830349280904</v>
      </c>
      <c r="S333" s="37">
        <f>IF('2017 Hourly Load - RC2016'!S314="",0,$P$19+$Q$19*(WLEF!S313))</f>
        <v>283.00113715677031</v>
      </c>
      <c r="T333" s="37">
        <f>IF('2017 Hourly Load - RC2016'!T314="",0,$P$19+$Q$19*(WLEF!T313))</f>
        <v>270.82120599967135</v>
      </c>
      <c r="U333" s="37">
        <f>IF('2017 Hourly Load - RC2016'!U314="",0,$P$19+$Q$19*(WLEF!U313))</f>
        <v>273.28800161682756</v>
      </c>
      <c r="V333" s="37">
        <f>IF('2017 Hourly Load - RC2016'!V314="",0,$P$19+$Q$19*(WLEF!V313))</f>
        <v>256.22179776402351</v>
      </c>
      <c r="W333" s="37">
        <f>IF('2017 Hourly Load - RC2016'!W314="",0,$P$19+$Q$19*(WLEF!W313))</f>
        <v>234.85513827771354</v>
      </c>
      <c r="X333" s="37">
        <f>IF('2017 Hourly Load - RC2016'!X314="",0,$P$19+$Q$19*(WLEF!X313))</f>
        <v>208.96308885555032</v>
      </c>
      <c r="Y333" s="37">
        <f>IF('2017 Hourly Load - RC2016'!Y314="",0,$P$19+$Q$19*(WLEF!Y313))</f>
        <v>183.69617686971532</v>
      </c>
      <c r="Z333" s="25">
        <f t="shared" si="4"/>
        <v>5139.153233784722</v>
      </c>
    </row>
    <row r="334" spans="1:26" x14ac:dyDescent="0.25">
      <c r="A334" s="36">
        <f>IF('2017 Hourly Load - RC2016'!A315="","",'2017 Hourly Load - RC2016'!A315)</f>
        <v>43039</v>
      </c>
      <c r="B334" s="37">
        <f>IF('2017 Hourly Load - RC2016'!B315="",0,$P$19+$Q$19*(WLEF!B314))</f>
        <v>163.09291025847335</v>
      </c>
      <c r="C334" s="37">
        <f>IF('2017 Hourly Load - RC2016'!C315="",0,$P$19+$Q$19*(WLEF!C314))</f>
        <v>150.7188905037375</v>
      </c>
      <c r="D334" s="37">
        <f>IF('2017 Hourly Load - RC2016'!D315="",0,$P$19+$Q$19*(WLEF!D314))</f>
        <v>142.68025869818467</v>
      </c>
      <c r="E334" s="37">
        <f>IF('2017 Hourly Load - RC2016'!E315="",0,$P$19+$Q$19*(WLEF!E314))</f>
        <v>138.76521856516155</v>
      </c>
      <c r="F334" s="37">
        <f>IF('2017 Hourly Load - RC2016'!F315="",0,$P$19+$Q$19*(WLEF!F314))</f>
        <v>137.94693173986667</v>
      </c>
      <c r="G334" s="37">
        <f>IF('2017 Hourly Load - RC2016'!G315="",0,$P$19+$Q$19*(WLEF!G314))</f>
        <v>145.05145986996882</v>
      </c>
      <c r="H334" s="37">
        <f>IF('2017 Hourly Load - RC2016'!H315="",0,$P$19+$Q$19*(WLEF!H314))</f>
        <v>163.01622274464282</v>
      </c>
      <c r="I334" s="37">
        <f>IF('2017 Hourly Load - RC2016'!I315="",0,$P$19+$Q$19*(WLEF!I314))</f>
        <v>172.98111124379443</v>
      </c>
      <c r="J334" s="37">
        <f>IF('2017 Hourly Load - RC2016'!J315="",0,$P$19+$Q$19*(WLEF!J314))</f>
        <v>179.49659282851954</v>
      </c>
      <c r="K334" s="37">
        <f>IF('2017 Hourly Load - RC2016'!K315="",0,$P$19+$Q$19*(WLEF!K314))</f>
        <v>198.51262656825736</v>
      </c>
      <c r="L334" s="37">
        <f>IF('2017 Hourly Load - RC2016'!L315="",0,$P$19+$Q$19*(WLEF!L314))</f>
        <v>217.33342766267384</v>
      </c>
      <c r="M334" s="37">
        <f>IF('2017 Hourly Load - RC2016'!M315="",0,$P$19+$Q$19*(WLEF!M314))</f>
        <v>235.42450139188264</v>
      </c>
      <c r="N334" s="37">
        <f>IF('2017 Hourly Load - RC2016'!N315="",0,$P$19+$Q$19*(WLEF!N314))</f>
        <v>249.40693451744335</v>
      </c>
      <c r="O334" s="37">
        <f>IF('2017 Hourly Load - RC2016'!O315="",0,$P$19+$Q$19*(WLEF!O314))</f>
        <v>259.45316008549094</v>
      </c>
      <c r="P334" s="37">
        <f>IF('2017 Hourly Load - RC2016'!P315="",0,$P$19+$Q$19*(WLEF!P314))</f>
        <v>267.06989398106873</v>
      </c>
      <c r="Q334" s="37">
        <f>IF('2017 Hourly Load - RC2016'!Q315="",0,$P$19+$Q$19*(WLEF!Q314))</f>
        <v>272.8875289960589</v>
      </c>
      <c r="R334" s="37">
        <f>IF('2017 Hourly Load - RC2016'!R315="",0,$P$19+$Q$19*(WLEF!R314))</f>
        <v>274.16106980352964</v>
      </c>
      <c r="S334" s="37">
        <f>IF('2017 Hourly Load - RC2016'!S315="",0,$P$19+$Q$19*(WLEF!S314))</f>
        <v>262.11909844872105</v>
      </c>
      <c r="T334" s="37">
        <f>IF('2017 Hourly Load - RC2016'!T315="",0,$P$19+$Q$19*(WLEF!T314))</f>
        <v>241.24088558140443</v>
      </c>
      <c r="U334" s="37">
        <f>IF('2017 Hourly Load - RC2016'!U315="",0,$P$19+$Q$19*(WLEF!U314))</f>
        <v>230.33835957062138</v>
      </c>
      <c r="V334" s="37">
        <f>IF('2017 Hourly Load - RC2016'!V315="",0,$P$19+$Q$19*(WLEF!V314))</f>
        <v>210.73560587898794</v>
      </c>
      <c r="W334" s="37">
        <f>IF('2017 Hourly Load - RC2016'!W315="",0,$P$19+$Q$19*(WLEF!W314))</f>
        <v>194.86329604981364</v>
      </c>
      <c r="X334" s="37">
        <f>IF('2017 Hourly Load - RC2016'!X315="",0,$P$19+$Q$19*(WLEF!X314))</f>
        <v>177.20548225843993</v>
      </c>
      <c r="Y334" s="37">
        <f>IF('2017 Hourly Load - RC2016'!Y315="",0,$P$19+$Q$19*(WLEF!Y314))</f>
        <v>159.21318379035563</v>
      </c>
      <c r="Z334" s="25">
        <f t="shared" si="4"/>
        <v>4843.7146510370985</v>
      </c>
    </row>
    <row r="335" spans="1:26" x14ac:dyDescent="0.25">
      <c r="A335" s="36">
        <f>IF('2017 Hourly Load - RC2016'!A316="","",'2017 Hourly Load - RC2016'!A316)</f>
        <v>43040</v>
      </c>
      <c r="B335" s="37">
        <f>IF('2017 Hourly Load - RC2016'!B316="",0,$P$19+$Q$19*(WLEF!B315))</f>
        <v>143.09226622513032</v>
      </c>
      <c r="C335" s="37">
        <f>IF('2017 Hourly Load - RC2016'!C316="",0,$P$19+$Q$19*(WLEF!C315))</f>
        <v>133.16217130317489</v>
      </c>
      <c r="D335" s="37">
        <f>IF('2017 Hourly Load - RC2016'!D316="",0,$P$19+$Q$19*(WLEF!D315))</f>
        <v>127.83916875484829</v>
      </c>
      <c r="E335" s="37">
        <f>IF('2017 Hourly Load - RC2016'!E316="",0,$P$19+$Q$19*(WLEF!E315))</f>
        <v>125.00229368721648</v>
      </c>
      <c r="F335" s="37">
        <f>IF('2017 Hourly Load - RC2016'!F316="",0,$P$19+$Q$19*(WLEF!F315))</f>
        <v>123.98117846635513</v>
      </c>
      <c r="G335" s="37">
        <f>IF('2017 Hourly Load - RC2016'!G316="",0,$P$19+$Q$19*(WLEF!G315))</f>
        <v>125.13638915066173</v>
      </c>
      <c r="H335" s="37">
        <f>IF('2017 Hourly Load - RC2016'!H316="",0,$P$19+$Q$19*(WLEF!H315))</f>
        <v>130.1740429623494</v>
      </c>
      <c r="I335" s="37">
        <f>IF('2017 Hourly Load - RC2016'!I316="",0,$P$19+$Q$19*(WLEF!I315))</f>
        <v>135.59009399596306</v>
      </c>
      <c r="J335" s="37">
        <f>IF('2017 Hourly Load - RC2016'!J316="",0,$P$19+$Q$19*(WLEF!J315))</f>
        <v>147.33042392234751</v>
      </c>
      <c r="K335" s="37">
        <f>IF('2017 Hourly Load - RC2016'!K316="",0,$P$19+$Q$19*(WLEF!K315))</f>
        <v>163.06223089466425</v>
      </c>
      <c r="L335" s="37">
        <f>IF('2017 Hourly Load - RC2016'!L316="",0,$P$19+$Q$19*(WLEF!L315))</f>
        <v>175.51739958601024</v>
      </c>
      <c r="M335" s="37">
        <f>IF('2017 Hourly Load - RC2016'!M316="",0,$P$19+$Q$19*(WLEF!M315))</f>
        <v>181.50880999641831</v>
      </c>
      <c r="N335" s="37">
        <f>IF('2017 Hourly Load - RC2016'!N316="",0,$P$19+$Q$19*(WLEF!N315))</f>
        <v>183.83367760017299</v>
      </c>
      <c r="O335" s="37">
        <f>IF('2017 Hourly Load - RC2016'!O316="",0,$P$19+$Q$19*(WLEF!O315))</f>
        <v>183.76491561287244</v>
      </c>
      <c r="P335" s="37">
        <f>IF('2017 Hourly Load - RC2016'!P316="",0,$P$19+$Q$19*(WLEF!P315))</f>
        <v>184.47082790037754</v>
      </c>
      <c r="Q335" s="37">
        <f>IF('2017 Hourly Load - RC2016'!Q316="",0,$P$19+$Q$19*(WLEF!Q315))</f>
        <v>184.93703060048821</v>
      </c>
      <c r="R335" s="37">
        <f>IF('2017 Hourly Load - RC2016'!R316="",0,$P$19+$Q$19*(WLEF!R315))</f>
        <v>183.45577431629491</v>
      </c>
      <c r="S335" s="37">
        <f>IF('2017 Hourly Load - RC2016'!S316="",0,$P$19+$Q$19*(WLEF!S315))</f>
        <v>178.03849424859743</v>
      </c>
      <c r="T335" s="37">
        <f>IF('2017 Hourly Load - RC2016'!T316="",0,$P$19+$Q$19*(WLEF!T315))</f>
        <v>174.33491189938903</v>
      </c>
      <c r="U335" s="37">
        <f>IF('2017 Hourly Load - RC2016'!U316="",0,$P$19+$Q$19*(WLEF!U315))</f>
        <v>179.66489495453931</v>
      </c>
      <c r="V335" s="37">
        <f>IF('2017 Hourly Load - RC2016'!V316="",0,$P$19+$Q$19*(WLEF!V315))</f>
        <v>171.33111119485619</v>
      </c>
      <c r="W335" s="37">
        <f>IF('2017 Hourly Load - RC2016'!W316="",0,$P$19+$Q$19*(WLEF!W315))</f>
        <v>161.36863718110334</v>
      </c>
      <c r="X335" s="37">
        <f>IF('2017 Hourly Load - RC2016'!X316="",0,$P$19+$Q$19*(WLEF!X315))</f>
        <v>150.09898082054235</v>
      </c>
      <c r="Y335" s="37">
        <f>IF('2017 Hourly Load - RC2016'!Y316="",0,$P$19+$Q$19*(WLEF!Y315))</f>
        <v>139.24100511616001</v>
      </c>
      <c r="Z335" s="25">
        <f t="shared" si="4"/>
        <v>3785.9367303905328</v>
      </c>
    </row>
    <row r="336" spans="1:26" x14ac:dyDescent="0.25">
      <c r="A336" s="36">
        <f>IF('2017 Hourly Load - RC2016'!A317="","",'2017 Hourly Load - RC2016'!A317)</f>
        <v>43041</v>
      </c>
      <c r="B336" s="37">
        <f>IF('2017 Hourly Load - RC2016'!B317="",0,$P$19+$Q$19*(WLEF!B316))</f>
        <v>263.40214029981865</v>
      </c>
      <c r="C336" s="37">
        <f>IF('2017 Hourly Load - RC2016'!C317="",0,$P$19+$Q$19*(WLEF!C316))</f>
        <v>122.00813784944793</v>
      </c>
      <c r="D336" s="37">
        <f>IF('2017 Hourly Load - RC2016'!D317="",0,$P$19+$Q$19*(WLEF!D316))</f>
        <v>121.07670652411218</v>
      </c>
      <c r="E336" s="37">
        <f>IF('2017 Hourly Load - RC2016'!E317="",0,$P$19+$Q$19*(WLEF!E316))</f>
        <v>121.00224173149709</v>
      </c>
      <c r="F336" s="37">
        <f>IF('2017 Hourly Load - RC2016'!F317="",0,$P$19+$Q$19*(WLEF!F316))</f>
        <v>122.24541406557708</v>
      </c>
      <c r="G336" s="37">
        <f>IF('2017 Hourly Load - RC2016'!G317="",0,$P$19+$Q$19*(WLEF!G316))</f>
        <v>126.0470053455563</v>
      </c>
      <c r="H336" s="37">
        <f>IF('2017 Hourly Load - RC2016'!H317="",0,$P$19+$Q$19*(WLEF!H316))</f>
        <v>133.12563368884202</v>
      </c>
      <c r="I336" s="37">
        <f>IF('2017 Hourly Load - RC2016'!I317="",0,$P$19+$Q$19*(WLEF!I316))</f>
        <v>147.46817452734703</v>
      </c>
      <c r="J336" s="37">
        <f>IF('2017 Hourly Load - RC2016'!J317="",0,$P$19+$Q$19*(WLEF!J316))</f>
        <v>161.38381488038334</v>
      </c>
      <c r="K336" s="37">
        <f>IF('2017 Hourly Load - RC2016'!K317="",0,$P$19+$Q$19*(WLEF!K316))</f>
        <v>167.35091482228202</v>
      </c>
      <c r="L336" s="37">
        <f>IF('2017 Hourly Load - RC2016'!L317="",0,$P$19+$Q$19*(WLEF!L316))</f>
        <v>168.20294923831869</v>
      </c>
      <c r="M336" s="37">
        <f>IF('2017 Hourly Load - RC2016'!M317="",0,$P$19+$Q$19*(WLEF!M316))</f>
        <v>166.55010541370774</v>
      </c>
      <c r="N336" s="37">
        <f>IF('2017 Hourly Load - RC2016'!N317="",0,$P$19+$Q$19*(WLEF!N316))</f>
        <v>165.0374252267361</v>
      </c>
      <c r="O336" s="37">
        <f>IF('2017 Hourly Load - RC2016'!O317="",0,$P$19+$Q$19*(WLEF!O316))</f>
        <v>162.67922915320079</v>
      </c>
      <c r="P336" s="37">
        <f>IF('2017 Hourly Load - RC2016'!P317="",0,$P$19+$Q$19*(WLEF!P316))</f>
        <v>161.62685564408304</v>
      </c>
      <c r="Q336" s="37">
        <f>IF('2017 Hourly Load - RC2016'!Q317="",0,$P$19+$Q$19*(WLEF!Q316))</f>
        <v>160.50590973270954</v>
      </c>
      <c r="R336" s="37">
        <f>IF('2017 Hourly Load - RC2016'!R317="",0,$P$19+$Q$19*(WLEF!R316))</f>
        <v>160.94425142140199</v>
      </c>
      <c r="S336" s="37">
        <f>IF('2017 Hourly Load - RC2016'!S317="",0,$P$19+$Q$19*(WLEF!S316))</f>
        <v>167.61869098648819</v>
      </c>
      <c r="T336" s="37">
        <f>IF('2017 Hourly Load - RC2016'!T317="",0,$P$19+$Q$19*(WLEF!T316))</f>
        <v>181.54280455618402</v>
      </c>
      <c r="U336" s="37">
        <f>IF('2017 Hourly Load - RC2016'!U317="",0,$P$19+$Q$19*(WLEF!U316))</f>
        <v>177.5049481803149</v>
      </c>
      <c r="V336" s="37">
        <f>IF('2017 Hourly Load - RC2016'!V317="",0,$P$19+$Q$19*(WLEF!V316))</f>
        <v>170.57590389017281</v>
      </c>
      <c r="W336" s="37">
        <f>IF('2017 Hourly Load - RC2016'!W317="",0,$P$19+$Q$19*(WLEF!W316))</f>
        <v>159.34796568241154</v>
      </c>
      <c r="X336" s="37">
        <f>IF('2017 Hourly Load - RC2016'!X317="",0,$P$19+$Q$19*(WLEF!X316))</f>
        <v>146.11084366746906</v>
      </c>
      <c r="Y336" s="37">
        <f>IF('2017 Hourly Load - RC2016'!Y317="",0,$P$19+$Q$19*(WLEF!Y316))</f>
        <v>135.26642801525995</v>
      </c>
      <c r="Z336" s="25">
        <f t="shared" si="4"/>
        <v>3768.6244945433218</v>
      </c>
    </row>
    <row r="337" spans="1:26" x14ac:dyDescent="0.25">
      <c r="A337" s="36">
        <f>IF('2017 Hourly Load - RC2016'!A318="","",'2017 Hourly Load - RC2016'!A318)</f>
        <v>43042</v>
      </c>
      <c r="B337" s="37">
        <f>IF('2017 Hourly Load - RC2016'!B318="",0,$P$19+$Q$19*(WLEF!B317))</f>
        <v>127.01283945592678</v>
      </c>
      <c r="C337" s="37">
        <f>IF('2017 Hourly Load - RC2016'!C318="",0,$P$19+$Q$19*(WLEF!C317))</f>
        <v>124.54571260972671</v>
      </c>
      <c r="D337" s="37">
        <f>IF('2017 Hourly Load - RC2016'!D318="",0,$P$19+$Q$19*(WLEF!D317))</f>
        <v>123.19062190417173</v>
      </c>
      <c r="E337" s="37">
        <f>IF('2017 Hourly Load - RC2016'!E318="",0,$P$19+$Q$19*(WLEF!E317))</f>
        <v>123.7058261641499</v>
      </c>
      <c r="F337" s="37">
        <f>IF('2017 Hourly Load - RC2016'!F318="",0,$P$19+$Q$19*(WLEF!F317))</f>
        <v>126.70490758118709</v>
      </c>
      <c r="G337" s="37">
        <f>IF('2017 Hourly Load - RC2016'!G318="",0,$P$19+$Q$19*(WLEF!G317))</f>
        <v>137.65431339737017</v>
      </c>
      <c r="H337" s="37">
        <f>IF('2017 Hourly Load - RC2016'!H318="",0,$P$19+$Q$19*(WLEF!H317))</f>
        <v>158.13916489904855</v>
      </c>
      <c r="I337" s="37">
        <f>IF('2017 Hourly Load - RC2016'!I318="",0,$P$19+$Q$19*(WLEF!I317))</f>
        <v>167.09927372551343</v>
      </c>
      <c r="J337" s="37">
        <f>IF('2017 Hourly Load - RC2016'!J318="",0,$P$19+$Q$19*(WLEF!J317))</f>
        <v>169.48894382201127</v>
      </c>
      <c r="K337" s="37">
        <f>IF('2017 Hourly Load - RC2016'!K318="",0,$P$19+$Q$19*(WLEF!K317))</f>
        <v>172.57530118659071</v>
      </c>
      <c r="L337" s="37">
        <f>IF('2017 Hourly Load - RC2016'!L318="",0,$P$19+$Q$19*(WLEF!L317))</f>
        <v>176.35955160919195</v>
      </c>
      <c r="M337" s="37">
        <f>IF('2017 Hourly Load - RC2016'!M318="",0,$P$19+$Q$19*(WLEF!M317))</f>
        <v>179.24441203179566</v>
      </c>
      <c r="N337" s="37">
        <f>IF('2017 Hourly Load - RC2016'!N318="",0,$P$19+$Q$19*(WLEF!N317))</f>
        <v>179.5807257320424</v>
      </c>
      <c r="O337" s="37">
        <f>IF('2017 Hourly Load - RC2016'!O318="",0,$P$19+$Q$19*(WLEF!O317))</f>
        <v>180.10316037338612</v>
      </c>
      <c r="P337" s="37">
        <f>IF('2017 Hourly Load - RC2016'!P318="",0,$P$19+$Q$19*(WLEF!P317))</f>
        <v>179.0093381982565</v>
      </c>
      <c r="Q337" s="37">
        <f>IF('2017 Hourly Load - RC2016'!Q318="",0,$P$19+$Q$19*(WLEF!Q317))</f>
        <v>177.33852011335912</v>
      </c>
      <c r="R337" s="37">
        <f>IF('2017 Hourly Load - RC2016'!R318="",0,$P$19+$Q$19*(WLEF!R317))</f>
        <v>178.82483708340473</v>
      </c>
      <c r="S337" s="37">
        <f>IF('2017 Hourly Load - RC2016'!S318="",0,$P$19+$Q$19*(WLEF!S317))</f>
        <v>185.4042923618839</v>
      </c>
      <c r="T337" s="37">
        <f>IF('2017 Hourly Load - RC2016'!T318="",0,$P$19+$Q$19*(WLEF!T317))</f>
        <v>199.9146087012841</v>
      </c>
      <c r="U337" s="37">
        <f>IF('2017 Hourly Load - RC2016'!U318="",0,$P$19+$Q$19*(WLEF!U317))</f>
        <v>195.04438245471965</v>
      </c>
      <c r="V337" s="37">
        <f>IF('2017 Hourly Load - RC2016'!V318="",0,$P$19+$Q$19*(WLEF!V317))</f>
        <v>185.82052523827736</v>
      </c>
      <c r="W337" s="37">
        <f>IF('2017 Hourly Load - RC2016'!W318="",0,$P$19+$Q$19*(WLEF!W317))</f>
        <v>170.91294033800426</v>
      </c>
      <c r="X337" s="37">
        <f>IF('2017 Hourly Load - RC2016'!X318="",0,$P$19+$Q$19*(WLEF!X317))</f>
        <v>154.74419576853415</v>
      </c>
      <c r="Y337" s="37">
        <f>IF('2017 Hourly Load - RC2016'!Y318="",0,$P$19+$Q$19*(WLEF!Y317))</f>
        <v>140.57596639350496</v>
      </c>
      <c r="Z337" s="25">
        <f t="shared" si="4"/>
        <v>3912.9943611433414</v>
      </c>
    </row>
    <row r="338" spans="1:26" x14ac:dyDescent="0.25">
      <c r="A338" s="36">
        <f>IF('2017 Hourly Load - RC2016'!A319="","",'2017 Hourly Load - RC2016'!A319)</f>
        <v>43043</v>
      </c>
      <c r="B338" s="37">
        <f>IF('2017 Hourly Load - RC2016'!B319="",0,$P$19+$Q$19*(WLEF!B318))</f>
        <v>131.51893820549259</v>
      </c>
      <c r="C338" s="37">
        <f>IF('2017 Hourly Load - RC2016'!C319="",0,$P$19+$Q$19*(WLEF!C318))</f>
        <v>126.10352856496169</v>
      </c>
      <c r="D338" s="37">
        <f>IF('2017 Hourly Load - RC2016'!D319="",0,$P$19+$Q$19*(WLEF!D318))</f>
        <v>123.20155028348105</v>
      </c>
      <c r="E338" s="37">
        <f>IF('2017 Hourly Load - RC2016'!E319="",0,$P$19+$Q$19*(WLEF!E318))</f>
        <v>122.64605520638565</v>
      </c>
      <c r="F338" s="37">
        <f>IF('2017 Hourly Load - RC2016'!F319="",0,$P$19+$Q$19*(WLEF!F318))</f>
        <v>124.01428175849625</v>
      </c>
      <c r="G338" s="37">
        <f>IF('2017 Hourly Load - RC2016'!G319="",0,$P$19+$Q$19*(WLEF!G318))</f>
        <v>132.39762711662763</v>
      </c>
      <c r="H338" s="37">
        <f>IF('2017 Hourly Load - RC2016'!H319="",0,$P$19+$Q$19*(WLEF!H318))</f>
        <v>147.6198679865069</v>
      </c>
      <c r="I338" s="37">
        <f>IF('2017 Hourly Load - RC2016'!I319="",0,$P$19+$Q$19*(WLEF!I318))</f>
        <v>159.57286366578495</v>
      </c>
      <c r="J338" s="37">
        <f>IF('2017 Hourly Load - RC2016'!J319="",0,$P$19+$Q$19*(WLEF!J318))</f>
        <v>169.63242047646884</v>
      </c>
      <c r="K338" s="37">
        <f>IF('2017 Hourly Load - RC2016'!K319="",0,$P$19+$Q$19*(WLEF!K318))</f>
        <v>177.78820930232206</v>
      </c>
      <c r="L338" s="37">
        <f>IF('2017 Hourly Load - RC2016'!L319="",0,$P$19+$Q$19*(WLEF!L318))</f>
        <v>185.99420257246521</v>
      </c>
      <c r="M338" s="37">
        <f>IF('2017 Hourly Load - RC2016'!M319="",0,$P$19+$Q$19*(WLEF!M318))</f>
        <v>193.40185031323767</v>
      </c>
      <c r="N338" s="37">
        <f>IF('2017 Hourly Load - RC2016'!N319="",0,$P$19+$Q$19*(WLEF!N318))</f>
        <v>197.00937260782592</v>
      </c>
      <c r="O338" s="37">
        <f>IF('2017 Hourly Load - RC2016'!O319="",0,$P$19+$Q$19*(WLEF!O318))</f>
        <v>200.32201170869229</v>
      </c>
      <c r="P338" s="37">
        <f>IF('2017 Hourly Load - RC2016'!P319="",0,$P$19+$Q$19*(WLEF!P318))</f>
        <v>202.1079987132473</v>
      </c>
      <c r="Q338" s="37">
        <f>IF('2017 Hourly Load - RC2016'!Q319="",0,$P$19+$Q$19*(WLEF!Q318))</f>
        <v>203.55018522423291</v>
      </c>
      <c r="R338" s="37">
        <f>IF('2017 Hourly Load - RC2016'!R319="",0,$P$19+$Q$19*(WLEF!R318))</f>
        <v>201.25054260075569</v>
      </c>
      <c r="S338" s="37">
        <f>IF('2017 Hourly Load - RC2016'!S319="",0,$P$19+$Q$19*(WLEF!S318))</f>
        <v>205.01988335810586</v>
      </c>
      <c r="T338" s="37">
        <f>IF('2017 Hourly Load - RC2016'!T319="",0,$P$19+$Q$19*(WLEF!T318))</f>
        <v>220.14289715882268</v>
      </c>
      <c r="U338" s="37">
        <f>IF('2017 Hourly Load - RC2016'!U319="",0,$P$19+$Q$19*(WLEF!U318))</f>
        <v>215.35840185064188</v>
      </c>
      <c r="V338" s="37">
        <f>IF('2017 Hourly Load - RC2016'!V319="",0,$P$19+$Q$19*(WLEF!V318))</f>
        <v>204.49128248133792</v>
      </c>
      <c r="W338" s="37">
        <f>IF('2017 Hourly Load - RC2016'!W319="",0,$P$19+$Q$19*(WLEF!W318))</f>
        <v>186.08109571802035</v>
      </c>
      <c r="X338" s="37">
        <f>IF('2017 Hourly Load - RC2016'!X319="",0,$P$19+$Q$19*(WLEF!X318))</f>
        <v>168.96386951762935</v>
      </c>
      <c r="Y338" s="37">
        <f>IF('2017 Hourly Load - RC2016'!Y319="",0,$P$19+$Q$19*(WLEF!Y318))</f>
        <v>153.06860101216199</v>
      </c>
      <c r="Z338" s="25">
        <f t="shared" si="4"/>
        <v>4151.2575374037042</v>
      </c>
    </row>
    <row r="339" spans="1:26" x14ac:dyDescent="0.25">
      <c r="A339" s="36">
        <f>IF('2017 Hourly Load - RC2016'!A320="","",'2017 Hourly Load - RC2016'!A320)</f>
        <v>43044</v>
      </c>
      <c r="B339" s="37">
        <f>IF('2017 Hourly Load - RC2016'!B320="",0,$P$19+$Q$19*(WLEF!B319))</f>
        <v>141.21645513380957</v>
      </c>
      <c r="C339" s="37">
        <f>IF('2017 Hourly Load - RC2016'!C320="",0,$P$19+$Q$19*(WLEF!C319))</f>
        <v>133.67507076105608</v>
      </c>
      <c r="D339" s="37">
        <f>IF('2017 Hourly Load - RC2016'!D320="",0,$P$19+$Q$19*(WLEF!D319))</f>
        <v>129.9615246644907</v>
      </c>
      <c r="E339" s="37">
        <f>IF('2017 Hourly Load - RC2016'!E320="",0,$P$19+$Q$19*(WLEF!E319))</f>
        <v>128.20884361195229</v>
      </c>
      <c r="F339" s="37">
        <f>IF('2017 Hourly Load - RC2016'!F320="",0,$P$19+$Q$19*(WLEF!F319))</f>
        <v>129.37366574956701</v>
      </c>
      <c r="G339" s="37">
        <f>IF('2017 Hourly Load - RC2016'!G320="",0,$P$19+$Q$19*(WLEF!G319))</f>
        <v>137.52732773629646</v>
      </c>
      <c r="H339" s="37">
        <f>IF('2017 Hourly Load - RC2016'!H320="",0,$P$19+$Q$19*(WLEF!H319))</f>
        <v>153.65860347293759</v>
      </c>
      <c r="I339" s="37">
        <f>IF('2017 Hourly Load - RC2016'!I320="",0,$P$19+$Q$19*(WLEF!I319))</f>
        <v>159.54285838213528</v>
      </c>
      <c r="J339" s="37">
        <f>IF('2017 Hourly Load - RC2016'!J320="",0,$P$19+$Q$19*(WLEF!J319))</f>
        <v>175.28688160458324</v>
      </c>
      <c r="K339" s="37">
        <f>IF('2017 Hourly Load - RC2016'!K320="",0,$P$19+$Q$19*(WLEF!K319))</f>
        <v>191.69995408219546</v>
      </c>
      <c r="L339" s="37">
        <f>IF('2017 Hourly Load - RC2016'!L320="",0,$P$19+$Q$19*(WLEF!L319))</f>
        <v>204.96319307141954</v>
      </c>
      <c r="M339" s="37">
        <f>IF('2017 Hourly Load - RC2016'!M320="",0,$P$19+$Q$19*(WLEF!M319))</f>
        <v>215.71283436069194</v>
      </c>
      <c r="N339" s="37">
        <f>IF('2017 Hourly Load - RC2016'!N320="",0,$P$19+$Q$19*(WLEF!N319))</f>
        <v>223.04195321564652</v>
      </c>
      <c r="O339" s="37">
        <f>IF('2017 Hourly Load - RC2016'!O320="",0,$P$19+$Q$19*(WLEF!O319))</f>
        <v>226.70813573807675</v>
      </c>
      <c r="P339" s="37">
        <f>IF('2017 Hourly Load - RC2016'!P320="",0,$P$19+$Q$19*(WLEF!P319))</f>
        <v>228.10538768791554</v>
      </c>
      <c r="Q339" s="37">
        <f>IF('2017 Hourly Load - RC2016'!Q320="",0,$P$19+$Q$19*(WLEF!Q319))</f>
        <v>225.35840353396179</v>
      </c>
      <c r="R339" s="37">
        <f>IF('2017 Hourly Load - RC2016'!R320="",0,$P$19+$Q$19*(WLEF!R319))</f>
        <v>220.80460344380162</v>
      </c>
      <c r="S339" s="37">
        <f>IF('2017 Hourly Load - RC2016'!S320="",0,$P$19+$Q$19*(WLEF!S319))</f>
        <v>224.34009213790159</v>
      </c>
      <c r="T339" s="37">
        <f>IF('2017 Hourly Load - RC2016'!T320="",0,$P$19+$Q$19*(WLEF!T319))</f>
        <v>238.35111919177808</v>
      </c>
      <c r="U339" s="37">
        <f>IF('2017 Hourly Load - RC2016'!U320="",0,$P$19+$Q$19*(WLEF!U319))</f>
        <v>231.2737656444836</v>
      </c>
      <c r="V339" s="37">
        <f>IF('2017 Hourly Load - RC2016'!V320="",0,$P$19+$Q$19*(WLEF!V319))</f>
        <v>219.52273542194723</v>
      </c>
      <c r="W339" s="37">
        <f>IF('2017 Hourly Load - RC2016'!W320="",0,$P$19+$Q$19*(WLEF!W319))</f>
        <v>201.97731795974781</v>
      </c>
      <c r="X339" s="37">
        <f>IF('2017 Hourly Load - RC2016'!X320="",0,$P$19+$Q$19*(WLEF!X319))</f>
        <v>180.61007155881629</v>
      </c>
      <c r="Y339" s="37">
        <f>IF('2017 Hourly Load - RC2016'!Y320="",0,$P$19+$Q$19*(WLEF!Y319))</f>
        <v>160.94425142140199</v>
      </c>
      <c r="Z339" s="25">
        <f t="shared" si="4"/>
        <v>4481.865049586615</v>
      </c>
    </row>
    <row r="340" spans="1:26" x14ac:dyDescent="0.25">
      <c r="A340" s="36">
        <f>IF('2017 Hourly Load - RC2016'!A321="","",'2017 Hourly Load - RC2016'!A321)</f>
        <v>43045</v>
      </c>
      <c r="B340" s="37">
        <f>IF('2017 Hourly Load - RC2016'!B321="",0,$P$19+$Q$19*(WLEF!B320))</f>
        <v>146.75345779413851</v>
      </c>
      <c r="C340" s="37">
        <f>IF('2017 Hourly Load - RC2016'!C321="",0,$P$19+$Q$19*(WLEF!C320))</f>
        <v>138.01064611614561</v>
      </c>
      <c r="D340" s="37">
        <f>IF('2017 Hourly Load - RC2016'!D321="",0,$P$19+$Q$19*(WLEF!D320))</f>
        <v>132.68820215364082</v>
      </c>
      <c r="E340" s="37">
        <f>IF('2017 Hourly Load - RC2016'!E321="",0,$P$19+$Q$19*(WLEF!E320))</f>
        <v>129.97331888814276</v>
      </c>
      <c r="F340" s="37">
        <f>IF('2017 Hourly Load - RC2016'!F321="",0,$P$19+$Q$19*(WLEF!F320))</f>
        <v>130.38703195411256</v>
      </c>
      <c r="G340" s="37">
        <f>IF('2017 Hourly Load - RC2016'!G321="",0,$P$19+$Q$19*(WLEF!G320))</f>
        <v>138.70107562498814</v>
      </c>
      <c r="H340" s="37">
        <f>IF('2017 Hourly Load - RC2016'!H321="",0,$P$19+$Q$19*(WLEF!H320))</f>
        <v>154.30897823799458</v>
      </c>
      <c r="I340" s="37">
        <f>IF('2017 Hourly Load - RC2016'!I321="",0,$P$19+$Q$19*(WLEF!I320))</f>
        <v>166.87939284522338</v>
      </c>
      <c r="J340" s="37">
        <f>IF('2017 Hourly Load - RC2016'!J321="",0,$P$19+$Q$19*(WLEF!J320))</f>
        <v>180.83013911863321</v>
      </c>
      <c r="K340" s="37">
        <f>IF('2017 Hourly Load - RC2016'!K321="",0,$P$19+$Q$19*(WLEF!K320))</f>
        <v>197.52158055244007</v>
      </c>
      <c r="L340" s="37">
        <f>IF('2017 Hourly Load - RC2016'!L321="",0,$P$19+$Q$19*(WLEF!L320))</f>
        <v>215.06340098344384</v>
      </c>
      <c r="M340" s="37">
        <f>IF('2017 Hourly Load - RC2016'!M321="",0,$P$19+$Q$19*(WLEF!M320))</f>
        <v>230.4836739651688</v>
      </c>
      <c r="N340" s="37">
        <f>IF('2017 Hourly Load - RC2016'!N321="",0,$P$19+$Q$19*(WLEF!N320))</f>
        <v>242.83613986153017</v>
      </c>
      <c r="O340" s="37">
        <f>IF('2017 Hourly Load - RC2016'!O321="",0,$P$19+$Q$19*(WLEF!O320))</f>
        <v>252.26328163985386</v>
      </c>
      <c r="P340" s="37">
        <f>IF('2017 Hourly Load - RC2016'!P321="",0,$P$19+$Q$19*(WLEF!P320))</f>
        <v>256.85217312279781</v>
      </c>
      <c r="Q340" s="37">
        <f>IF('2017 Hourly Load - RC2016'!Q321="",0,$P$19+$Q$19*(WLEF!Q320))</f>
        <v>256.51433039374115</v>
      </c>
      <c r="R340" s="37">
        <f>IF('2017 Hourly Load - RC2016'!R321="",0,$P$19+$Q$19*(WLEF!R320))</f>
        <v>248.79014536050363</v>
      </c>
      <c r="S340" s="37">
        <f>IF('2017 Hourly Load - RC2016'!S321="",0,$P$19+$Q$19*(WLEF!S320))</f>
        <v>241.56360508964224</v>
      </c>
      <c r="T340" s="37">
        <f>IF('2017 Hourly Load - RC2016'!T321="",0,$P$19+$Q$19*(WLEF!T320))</f>
        <v>249.27466953029318</v>
      </c>
      <c r="U340" s="37">
        <f>IF('2017 Hourly Load - RC2016'!U321="",0,$P$19+$Q$19*(WLEF!U320))</f>
        <v>237.75507543284931</v>
      </c>
      <c r="V340" s="37">
        <f>IF('2017 Hourly Load - RC2016'!V321="",0,$P$19+$Q$19*(WLEF!V320))</f>
        <v>220.06279784056437</v>
      </c>
      <c r="W340" s="37">
        <f>IF('2017 Hourly Load - RC2016'!W321="",0,$P$19+$Q$19*(WLEF!W320))</f>
        <v>198.5310192231255</v>
      </c>
      <c r="X340" s="37">
        <f>IF('2017 Hourly Load - RC2016'!X321="",0,$P$19+$Q$19*(WLEF!X320))</f>
        <v>175.97928977113526</v>
      </c>
      <c r="Y340" s="37">
        <f>IF('2017 Hourly Load - RC2016'!Y321="",0,$P$19+$Q$19*(WLEF!Y320))</f>
        <v>156.93989566725065</v>
      </c>
      <c r="Z340" s="25">
        <f t="shared" si="4"/>
        <v>4698.963321167359</v>
      </c>
    </row>
    <row r="341" spans="1:26" x14ac:dyDescent="0.25">
      <c r="A341" s="36">
        <f>IF('2017 Hourly Load - RC2016'!A322="","",'2017 Hourly Load - RC2016'!A322)</f>
        <v>43046</v>
      </c>
      <c r="B341" s="37">
        <f>IF('2017 Hourly Load - RC2016'!B322="",0,$P$19+$Q$19*(WLEF!B321))</f>
        <v>142.41518829754963</v>
      </c>
      <c r="C341" s="37">
        <f>IF('2017 Hourly Load - RC2016'!C322="",0,$P$19+$Q$19*(WLEF!C321))</f>
        <v>133.78531119592722</v>
      </c>
      <c r="D341" s="37">
        <f>IF('2017 Hourly Load - RC2016'!D322="",0,$P$19+$Q$19*(WLEF!D321))</f>
        <v>128.69629944933189</v>
      </c>
      <c r="E341" s="37">
        <f>IF('2017 Hourly Load - RC2016'!E322="",0,$P$19+$Q$19*(WLEF!E321))</f>
        <v>126.78464007780691</v>
      </c>
      <c r="F341" s="37">
        <f>IF('2017 Hourly Load - RC2016'!F322="",0,$P$19+$Q$19*(WLEF!F321))</f>
        <v>127.24161993763241</v>
      </c>
      <c r="G341" s="37">
        <f>IF('2017 Hourly Load - RC2016'!G322="",0,$P$19+$Q$19*(WLEF!G321))</f>
        <v>134.36292307549587</v>
      </c>
      <c r="H341" s="37">
        <f>IF('2017 Hourly Load - RC2016'!H322="",0,$P$19+$Q$19*(WLEF!H321))</f>
        <v>150.29591973126736</v>
      </c>
      <c r="I341" s="37">
        <f>IF('2017 Hourly Load - RC2016'!I322="",0,$P$19+$Q$19*(WLEF!I321))</f>
        <v>161.42935669477725</v>
      </c>
      <c r="J341" s="37">
        <f>IF('2017 Hourly Load - RC2016'!J322="",0,$P$19+$Q$19*(WLEF!J321))</f>
        <v>174.40040808453773</v>
      </c>
      <c r="K341" s="37">
        <f>IF('2017 Hourly Load - RC2016'!K322="",0,$P$19+$Q$19*(WLEF!K321))</f>
        <v>189.94034990681249</v>
      </c>
      <c r="L341" s="37">
        <f>IF('2017 Hourly Load - RC2016'!L322="",0,$P$19+$Q$19*(WLEF!L321))</f>
        <v>204.71768624937789</v>
      </c>
      <c r="M341" s="37">
        <f>IF('2017 Hourly Load - RC2016'!M322="",0,$P$19+$Q$19*(WLEF!M321))</f>
        <v>218.58515311515646</v>
      </c>
      <c r="N341" s="37">
        <f>IF('2017 Hourly Load - RC2016'!N322="",0,$P$19+$Q$19*(WLEF!N321))</f>
        <v>230.17237314239077</v>
      </c>
      <c r="O341" s="37">
        <f>IF('2017 Hourly Load - RC2016'!O322="",0,$P$19+$Q$19*(WLEF!O321))</f>
        <v>239.88903307558098</v>
      </c>
      <c r="P341" s="37">
        <f>IF('2017 Hourly Load - RC2016'!P322="",0,$P$19+$Q$19*(WLEF!P321))</f>
        <v>244.13542936888501</v>
      </c>
      <c r="Q341" s="37">
        <f>IF('2017 Hourly Load - RC2016'!Q322="",0,$P$19+$Q$19*(WLEF!Q321))</f>
        <v>243.22537757084808</v>
      </c>
      <c r="R341" s="37">
        <f>IF('2017 Hourly Load - RC2016'!R322="",0,$P$19+$Q$19*(WLEF!R321))</f>
        <v>234.60242795034719</v>
      </c>
      <c r="S341" s="37">
        <f>IF('2017 Hourly Load - RC2016'!S322="",0,$P$19+$Q$19*(WLEF!S321))</f>
        <v>227.7760181755184</v>
      </c>
      <c r="T341" s="37">
        <f>IF('2017 Hourly Load - RC2016'!T322="",0,$P$19+$Q$19*(WLEF!T321))</f>
        <v>232.29566462880621</v>
      </c>
      <c r="U341" s="37">
        <f>IF('2017 Hourly Load - RC2016'!U322="",0,$P$19+$Q$19*(WLEF!U321))</f>
        <v>217.88903823410692</v>
      </c>
      <c r="V341" s="37">
        <f>IF('2017 Hourly Load - RC2016'!V322="",0,$P$19+$Q$19*(WLEF!V321))</f>
        <v>203.6065486401522</v>
      </c>
      <c r="W341" s="37">
        <f>IF('2017 Hourly Load - RC2016'!W322="",0,$P$19+$Q$19*(WLEF!W321))</f>
        <v>187.7039284479458</v>
      </c>
      <c r="X341" s="37">
        <f>IF('2017 Hourly Load - RC2016'!X322="",0,$P$19+$Q$19*(WLEF!X321))</f>
        <v>172.42943183811889</v>
      </c>
      <c r="Y341" s="37">
        <f>IF('2017 Hourly Load - RC2016'!Y322="",0,$P$19+$Q$19*(WLEF!Y321))</f>
        <v>157.51613178408007</v>
      </c>
      <c r="Z341" s="25">
        <f t="shared" si="4"/>
        <v>4483.8962586724538</v>
      </c>
    </row>
    <row r="342" spans="1:26" x14ac:dyDescent="0.25">
      <c r="A342" s="36">
        <f>IF('2017 Hourly Load - RC2016'!A323="","",'2017 Hourly Load - RC2016'!A323)</f>
        <v>43047</v>
      </c>
      <c r="B342" s="37">
        <f>IF('2017 Hourly Load - RC2016'!B323="",0,$P$19+$Q$19*(WLEF!B322))</f>
        <v>144.39046979515928</v>
      </c>
      <c r="C342" s="37">
        <f>IF('2017 Hourly Load - RC2016'!C323="",0,$P$19+$Q$19*(WLEF!C322))</f>
        <v>135.56516174661689</v>
      </c>
      <c r="D342" s="37">
        <f>IF('2017 Hourly Load - RC2016'!D323="",0,$P$19+$Q$19*(WLEF!D322))</f>
        <v>129.85544202577552</v>
      </c>
      <c r="E342" s="37">
        <f>IF('2017 Hourly Load - RC2016'!E323="",0,$P$19+$Q$19*(WLEF!E322))</f>
        <v>127.47098152292376</v>
      </c>
      <c r="F342" s="37">
        <f>IF('2017 Hourly Load - RC2016'!F323="",0,$P$19+$Q$19*(WLEF!F322))</f>
        <v>126.98999336845344</v>
      </c>
      <c r="G342" s="37">
        <f>IF('2017 Hourly Load - RC2016'!G323="",0,$P$19+$Q$19*(WLEF!G322))</f>
        <v>129.03437171430494</v>
      </c>
      <c r="H342" s="37">
        <f>IF('2017 Hourly Load - RC2016'!H323="",0,$P$19+$Q$19*(WLEF!H322))</f>
        <v>134.1659289599302</v>
      </c>
      <c r="I342" s="37">
        <f>IF('2017 Hourly Load - RC2016'!I323="",0,$P$19+$Q$19*(WLEF!I322))</f>
        <v>144.92979203308408</v>
      </c>
      <c r="J342" s="37">
        <f>IF('2017 Hourly Load - RC2016'!J323="",0,$P$19+$Q$19*(WLEF!J322))</f>
        <v>166.0964284013877</v>
      </c>
      <c r="K342" s="37">
        <f>IF('2017 Hourly Load - RC2016'!K323="",0,$P$19+$Q$19*(WLEF!K322))</f>
        <v>185.16187628453889</v>
      </c>
      <c r="L342" s="37">
        <f>IF('2017 Hourly Load - RC2016'!L323="",0,$P$19+$Q$19*(WLEF!L322))</f>
        <v>199.28636889818739</v>
      </c>
      <c r="M342" s="37">
        <f>IF('2017 Hourly Load - RC2016'!M323="",0,$P$19+$Q$19*(WLEF!M322))</f>
        <v>211.06448217971666</v>
      </c>
      <c r="N342" s="37">
        <f>IF('2017 Hourly Load - RC2016'!N323="",0,$P$19+$Q$19*(WLEF!N322))</f>
        <v>221.40752746918554</v>
      </c>
      <c r="O342" s="37">
        <f>IF('2017 Hourly Load - RC2016'!O323="",0,$P$19+$Q$19*(WLEF!O322))</f>
        <v>225.82804636730009</v>
      </c>
      <c r="P342" s="37">
        <f>IF('2017 Hourly Load - RC2016'!P323="",0,$P$19+$Q$19*(WLEF!P322))</f>
        <v>225.17483944864205</v>
      </c>
      <c r="Q342" s="37">
        <f>IF('2017 Hourly Load - RC2016'!Q323="",0,$P$19+$Q$19*(WLEF!Q322))</f>
        <v>220.40338047302777</v>
      </c>
      <c r="R342" s="37">
        <f>IF('2017 Hourly Load - RC2016'!R323="",0,$P$19+$Q$19*(WLEF!R322))</f>
        <v>213.7106070898115</v>
      </c>
      <c r="S342" s="37">
        <f>IF('2017 Hourly Load - RC2016'!S323="",0,$P$19+$Q$19*(WLEF!S322))</f>
        <v>215.87051100764648</v>
      </c>
      <c r="T342" s="37">
        <f>IF('2017 Hourly Load - RC2016'!T323="",0,$P$19+$Q$19*(WLEF!T322))</f>
        <v>220.68417553669298</v>
      </c>
      <c r="U342" s="37">
        <f>IF('2017 Hourly Load - RC2016'!U323="",0,$P$19+$Q$19*(WLEF!U322))</f>
        <v>208.63690451718247</v>
      </c>
      <c r="V342" s="37">
        <f>IF('2017 Hourly Load - RC2016'!V323="",0,$P$19+$Q$19*(WLEF!V322))</f>
        <v>196.79020357942841</v>
      </c>
      <c r="W342" s="37">
        <f>IF('2017 Hourly Load - RC2016'!W323="",0,$P$19+$Q$19*(WLEF!W322))</f>
        <v>183.52443170495002</v>
      </c>
      <c r="X342" s="37">
        <f>IF('2017 Hourly Load - RC2016'!X323="",0,$P$19+$Q$19*(WLEF!X322))</f>
        <v>170.19150386820615</v>
      </c>
      <c r="Y342" s="37">
        <f>IF('2017 Hourly Load - RC2016'!Y323="",0,$P$19+$Q$19*(WLEF!Y322))</f>
        <v>155.80868674017356</v>
      </c>
      <c r="Z342" s="25">
        <f t="shared" si="4"/>
        <v>4292.0421147323259</v>
      </c>
    </row>
    <row r="343" spans="1:26" x14ac:dyDescent="0.25">
      <c r="A343" s="36">
        <f>IF('2017 Hourly Load - RC2016'!A324="","",'2017 Hourly Load - RC2016'!A324)</f>
        <v>43048</v>
      </c>
      <c r="B343" s="37">
        <f>IF('2017 Hourly Load - RC2016'!B324="",0,$P$19+$Q$19*(WLEF!B323))</f>
        <v>144.41738070221487</v>
      </c>
      <c r="C343" s="37">
        <f>IF('2017 Hourly Load - RC2016'!C324="",0,$P$19+$Q$19*(WLEF!C323))</f>
        <v>135.5277742682899</v>
      </c>
      <c r="D343" s="37">
        <f>IF('2017 Hourly Load - RC2016'!D324="",0,$P$19+$Q$19*(WLEF!D323))</f>
        <v>130.6123643124163</v>
      </c>
      <c r="E343" s="37">
        <f>IF('2017 Hourly Load - RC2016'!E324="",0,$P$19+$Q$19*(WLEF!E323))</f>
        <v>128.12785012055141</v>
      </c>
      <c r="F343" s="37">
        <f>IF('2017 Hourly Load - RC2016'!F324="",0,$P$19+$Q$19*(WLEF!F323))</f>
        <v>127.12715705883139</v>
      </c>
      <c r="G343" s="37">
        <f>IF('2017 Hourly Load - RC2016'!G324="",0,$P$19+$Q$19*(WLEF!G323))</f>
        <v>128.53352942944835</v>
      </c>
      <c r="H343" s="37">
        <f>IF('2017 Hourly Load - RC2016'!H324="",0,$P$19+$Q$19*(WLEF!H323))</f>
        <v>132.07173042453479</v>
      </c>
      <c r="I343" s="37">
        <f>IF('2017 Hourly Load - RC2016'!I324="",0,$P$19+$Q$19*(WLEF!I323))</f>
        <v>139.90007900189553</v>
      </c>
      <c r="J343" s="37">
        <f>IF('2017 Hourly Load - RC2016'!J324="",0,$P$19+$Q$19*(WLEF!J323))</f>
        <v>156.36586919680602</v>
      </c>
      <c r="K343" s="37">
        <f>IF('2017 Hourly Load - RC2016'!K324="",0,$P$19+$Q$19*(WLEF!K323))</f>
        <v>170.4637007779408</v>
      </c>
      <c r="L343" s="37">
        <f>IF('2017 Hourly Load - RC2016'!L324="",0,$P$19+$Q$19*(WLEF!L323))</f>
        <v>178.85836966581982</v>
      </c>
      <c r="M343" s="37">
        <f>IF('2017 Hourly Load - RC2016'!M324="",0,$P$19+$Q$19*(WLEF!M323))</f>
        <v>183.95406700916908</v>
      </c>
      <c r="N343" s="37">
        <f>IF('2017 Hourly Load - RC2016'!N324="",0,$P$19+$Q$19*(WLEF!N323))</f>
        <v>184.5915935739454</v>
      </c>
      <c r="O343" s="37">
        <f>IF('2017 Hourly Load - RC2016'!O324="",0,$P$19+$Q$19*(WLEF!O323))</f>
        <v>182.036378687942</v>
      </c>
      <c r="P343" s="37">
        <f>IF('2017 Hourly Load - RC2016'!P324="",0,$P$19+$Q$19*(WLEF!P323))</f>
        <v>179.41249624397082</v>
      </c>
      <c r="Q343" s="37">
        <f>IF('2017 Hourly Load - RC2016'!Q324="",0,$P$19+$Q$19*(WLEF!Q323))</f>
        <v>175.33625434436613</v>
      </c>
      <c r="R343" s="37">
        <f>IF('2017 Hourly Load - RC2016'!R324="",0,$P$19+$Q$19*(WLEF!R323))</f>
        <v>174.4167857627223</v>
      </c>
      <c r="S343" s="37">
        <f>IF('2017 Hourly Load - RC2016'!S324="",0,$P$19+$Q$19*(WLEF!S323))</f>
        <v>183.78210393055912</v>
      </c>
      <c r="T343" s="37">
        <f>IF('2017 Hourly Load - RC2016'!T324="",0,$P$19+$Q$19*(WLEF!T323))</f>
        <v>192.34334035025449</v>
      </c>
      <c r="U343" s="37">
        <f>IF('2017 Hourly Load - RC2016'!U324="",0,$P$19+$Q$19*(WLEF!U323))</f>
        <v>186.06371418339137</v>
      </c>
      <c r="V343" s="37">
        <f>IF('2017 Hourly Load - RC2016'!V324="",0,$P$19+$Q$19*(WLEF!V323))</f>
        <v>177.12238081378177</v>
      </c>
      <c r="W343" s="37">
        <f>IF('2017 Hourly Load - RC2016'!W324="",0,$P$19+$Q$19*(WLEF!W323))</f>
        <v>164.82022904501218</v>
      </c>
      <c r="X343" s="37">
        <f>IF('2017 Hourly Load - RC2016'!X324="",0,$P$19+$Q$19*(WLEF!X323))</f>
        <v>152.65275674879152</v>
      </c>
      <c r="Y343" s="37">
        <f>IF('2017 Hourly Load - RC2016'!Y324="",0,$P$19+$Q$19*(WLEF!Y323))</f>
        <v>139.39574137897071</v>
      </c>
      <c r="Z343" s="25">
        <f t="shared" si="4"/>
        <v>3847.9336470316262</v>
      </c>
    </row>
    <row r="344" spans="1:26" x14ac:dyDescent="0.25">
      <c r="A344" s="36">
        <f>IF('2017 Hourly Load - RC2016'!A325="","",'2017 Hourly Load - RC2016'!A325)</f>
        <v>43049</v>
      </c>
      <c r="B344" s="37">
        <f>IF('2017 Hourly Load - RC2016'!B325="",0,$P$19+$Q$19*(WLEF!B324))</f>
        <v>129.73771043930469</v>
      </c>
      <c r="C344" s="37">
        <f>IF('2017 Hourly Load - RC2016'!C325="",0,$P$19+$Q$19*(WLEF!C324))</f>
        <v>124.74586211776294</v>
      </c>
      <c r="D344" s="37">
        <f>IF('2017 Hourly Load - RC2016'!D325="",0,$P$19+$Q$19*(WLEF!D324))</f>
        <v>122.19142591056448</v>
      </c>
      <c r="E344" s="37">
        <f>IF('2017 Hourly Load - RC2016'!E325="",0,$P$19+$Q$19*(WLEF!E324))</f>
        <v>121.14059014681047</v>
      </c>
      <c r="F344" s="37">
        <f>IF('2017 Hourly Load - RC2016'!F325="",0,$P$19+$Q$19*(WLEF!F324))</f>
        <v>122.44007214472808</v>
      </c>
      <c r="G344" s="37">
        <f>IF('2017 Hourly Load - RC2016'!G325="",0,$P$19+$Q$19*(WLEF!G324))</f>
        <v>128.40583845389745</v>
      </c>
      <c r="H344" s="37">
        <f>IF('2017 Hourly Load - RC2016'!H325="",0,$P$19+$Q$19*(WLEF!H324))</f>
        <v>144.47121994943365</v>
      </c>
      <c r="I344" s="37">
        <f>IF('2017 Hourly Load - RC2016'!I325="",0,$P$19+$Q$19*(WLEF!I324))</f>
        <v>158.76476068083014</v>
      </c>
      <c r="J344" s="37">
        <f>IF('2017 Hourly Load - RC2016'!J325="",0,$P$19+$Q$19*(WLEF!J324))</f>
        <v>165.64397315935665</v>
      </c>
      <c r="K344" s="37">
        <f>IF('2017 Hourly Load - RC2016'!K325="",0,$P$19+$Q$19*(WLEF!K324))</f>
        <v>174.3840318591121</v>
      </c>
      <c r="L344" s="37">
        <f>IF('2017 Hourly Load - RC2016'!L325="",0,$P$19+$Q$19*(WLEF!L324))</f>
        <v>181.35590638904114</v>
      </c>
      <c r="M344" s="37">
        <f>IF('2017 Hourly Load - RC2016'!M325="",0,$P$19+$Q$19*(WLEF!M324))</f>
        <v>187.68641180673313</v>
      </c>
      <c r="N344" s="37">
        <f>IF('2017 Hourly Load - RC2016'!N325="",0,$P$19+$Q$19*(WLEF!N324))</f>
        <v>192.41494393408931</v>
      </c>
      <c r="O344" s="37">
        <f>IF('2017 Hourly Load - RC2016'!O325="",0,$P$19+$Q$19*(WLEF!O324))</f>
        <v>196.64420711454724</v>
      </c>
      <c r="P344" s="37">
        <f>IF('2017 Hourly Load - RC2016'!P325="",0,$P$19+$Q$19*(WLEF!P324))</f>
        <v>198.7518443967424</v>
      </c>
      <c r="Q344" s="37">
        <f>IF('2017 Hourly Load - RC2016'!Q325="",0,$P$19+$Q$19*(WLEF!Q324))</f>
        <v>200.45178739335699</v>
      </c>
      <c r="R344" s="37">
        <f>IF('2017 Hourly Load - RC2016'!R325="",0,$P$19+$Q$19*(WLEF!R324))</f>
        <v>198.5310192231255</v>
      </c>
      <c r="S344" s="37">
        <f>IF('2017 Hourly Load - RC2016'!S325="",0,$P$19+$Q$19*(WLEF!S324))</f>
        <v>201.5857028103847</v>
      </c>
      <c r="T344" s="37">
        <f>IF('2017 Hourly Load - RC2016'!T325="",0,$P$19+$Q$19*(WLEF!T324))</f>
        <v>213.24169136233496</v>
      </c>
      <c r="U344" s="37">
        <f>IF('2017 Hourly Load - RC2016'!U325="",0,$P$19+$Q$19*(WLEF!U324))</f>
        <v>204.69881127853358</v>
      </c>
      <c r="V344" s="37">
        <f>IF('2017 Hourly Load - RC2016'!V325="",0,$P$19+$Q$19*(WLEF!V324))</f>
        <v>191.89634457641148</v>
      </c>
      <c r="W344" s="37">
        <f>IF('2017 Hourly Load - RC2016'!W325="",0,$P$19+$Q$19*(WLEF!W324))</f>
        <v>175.48445101269883</v>
      </c>
      <c r="X344" s="37">
        <f>IF('2017 Hourly Load - RC2016'!X325="",0,$P$19+$Q$19*(WLEF!X324))</f>
        <v>159.52785791944888</v>
      </c>
      <c r="Y344" s="37">
        <f>IF('2017 Hourly Load - RC2016'!Y325="",0,$P$19+$Q$19*(WLEF!Y324))</f>
        <v>144.24256367861949</v>
      </c>
      <c r="Z344" s="25">
        <f t="shared" si="4"/>
        <v>4038.4390277578677</v>
      </c>
    </row>
    <row r="345" spans="1:26" x14ac:dyDescent="0.25">
      <c r="A345" s="36">
        <f>IF('2017 Hourly Load - RC2016'!A326="","",'2017 Hourly Load - RC2016'!A326)</f>
        <v>43050</v>
      </c>
      <c r="B345" s="37">
        <f>IF('2017 Hourly Load - RC2016'!B326="",0,$P$19+$Q$19*(WLEF!B325))</f>
        <v>131.93926132475016</v>
      </c>
      <c r="C345" s="37">
        <f>IF('2017 Hourly Load - RC2016'!C326="",0,$P$19+$Q$19*(WLEF!C325))</f>
        <v>125.36034647260571</v>
      </c>
      <c r="D345" s="37">
        <f>IF('2017 Hourly Load - RC2016'!D326="",0,$P$19+$Q$19*(WLEF!D325))</f>
        <v>121.98660215056043</v>
      </c>
      <c r="E345" s="37">
        <f>IF('2017 Hourly Load - RC2016'!E326="",0,$P$19+$Q$19*(WLEF!E325))</f>
        <v>120.76867295624498</v>
      </c>
      <c r="F345" s="37">
        <f>IF('2017 Hourly Load - RC2016'!F326="",0,$P$19+$Q$19*(WLEF!F325))</f>
        <v>121.63210208721853</v>
      </c>
      <c r="G345" s="37">
        <f>IF('2017 Hourly Load - RC2016'!G326="",0,$P$19+$Q$19*(WLEF!G325))</f>
        <v>126.65937811524438</v>
      </c>
      <c r="H345" s="37">
        <f>IF('2017 Hourly Load - RC2016'!H326="",0,$P$19+$Q$19*(WLEF!H325))</f>
        <v>137.48926036677415</v>
      </c>
      <c r="I345" s="37">
        <f>IF('2017 Hourly Load - RC2016'!I326="",0,$P$19+$Q$19*(WLEF!I325))</f>
        <v>149.73399256385733</v>
      </c>
      <c r="J345" s="37">
        <f>IF('2017 Hourly Load - RC2016'!J326="",0,$P$19+$Q$19*(WLEF!J325))</f>
        <v>161.44454020509312</v>
      </c>
      <c r="K345" s="37">
        <f>IF('2017 Hourly Load - RC2016'!K326="",0,$P$19+$Q$19*(WLEF!K325))</f>
        <v>172.59151615577127</v>
      </c>
      <c r="L345" s="37">
        <f>IF('2017 Hourly Load - RC2016'!L326="",0,$P$19+$Q$19*(WLEF!L325))</f>
        <v>181.38987479914553</v>
      </c>
      <c r="M345" s="37">
        <f>IF('2017 Hourly Load - RC2016'!M326="",0,$P$19+$Q$19*(WLEF!M325))</f>
        <v>187.94931396461391</v>
      </c>
      <c r="N345" s="37">
        <f>IF('2017 Hourly Load - RC2016'!N326="",0,$P$19+$Q$19*(WLEF!N325))</f>
        <v>194.19453952558075</v>
      </c>
      <c r="O345" s="37">
        <f>IF('2017 Hourly Load - RC2016'!O326="",0,$P$19+$Q$19*(WLEF!O325))</f>
        <v>200.11822231307087</v>
      </c>
      <c r="P345" s="37">
        <f>IF('2017 Hourly Load - RC2016'!P326="",0,$P$19+$Q$19*(WLEF!P325))</f>
        <v>202.93105058794526</v>
      </c>
      <c r="Q345" s="37">
        <f>IF('2017 Hourly Load - RC2016'!Q326="",0,$P$19+$Q$19*(WLEF!Q325))</f>
        <v>205.54962319790178</v>
      </c>
      <c r="R345" s="37">
        <f>IF('2017 Hourly Load - RC2016'!R326="",0,$P$19+$Q$19*(WLEF!R325))</f>
        <v>203.26856426709651</v>
      </c>
      <c r="S345" s="37">
        <f>IF('2017 Hourly Load - RC2016'!S326="",0,$P$19+$Q$19*(WLEF!S325))</f>
        <v>204.49128248133792</v>
      </c>
      <c r="T345" s="37">
        <f>IF('2017 Hourly Load - RC2016'!T326="",0,$P$19+$Q$19*(WLEF!T325))</f>
        <v>215.85079634212076</v>
      </c>
      <c r="U345" s="37">
        <f>IF('2017 Hourly Load - RC2016'!U326="",0,$P$19+$Q$19*(WLEF!U325))</f>
        <v>207.83283729663066</v>
      </c>
      <c r="V345" s="37">
        <f>IF('2017 Hourly Load - RC2016'!V326="",0,$P$19+$Q$19*(WLEF!V325))</f>
        <v>194.84519539949736</v>
      </c>
      <c r="W345" s="37">
        <f>IF('2017 Hourly Load - RC2016'!W326="",0,$P$19+$Q$19*(WLEF!W325))</f>
        <v>178.2891060656398</v>
      </c>
      <c r="X345" s="37">
        <f>IF('2017 Hourly Load - RC2016'!X326="",0,$P$19+$Q$19*(WLEF!X325))</f>
        <v>161.21694009004608</v>
      </c>
      <c r="Y345" s="37">
        <f>IF('2017 Hourly Load - RC2016'!Y326="",0,$P$19+$Q$19*(WLEF!Y325))</f>
        <v>144.44429742030633</v>
      </c>
      <c r="Z345" s="25">
        <f t="shared" si="4"/>
        <v>4051.977316149053</v>
      </c>
    </row>
    <row r="346" spans="1:26" x14ac:dyDescent="0.25">
      <c r="A346" s="36">
        <f>IF('2017 Hourly Load - RC2016'!A327="","",'2017 Hourly Load - RC2016'!A327)</f>
        <v>43051</v>
      </c>
      <c r="B346" s="37">
        <f>IF('2017 Hourly Load - RC2016'!B327="",0,$P$19+$Q$19*(WLEF!B326))</f>
        <v>131.75890493122367</v>
      </c>
      <c r="C346" s="37">
        <f>IF('2017 Hourly Load - RC2016'!C327="",0,$P$19+$Q$19*(WLEF!C326))</f>
        <v>125.03579794083177</v>
      </c>
      <c r="D346" s="37">
        <f>IF('2017 Hourly Load - RC2016'!D327="",0,$P$19+$Q$19*(WLEF!D326))</f>
        <v>122.10512040601046</v>
      </c>
      <c r="E346" s="37">
        <f>IF('2017 Hourly Load - RC2016'!E327="",0,$P$19+$Q$19*(WLEF!E326))</f>
        <v>120.89598694084464</v>
      </c>
      <c r="F346" s="37">
        <f>IF('2017 Hourly Load - RC2016'!F327="",0,$P$19+$Q$19*(WLEF!F326))</f>
        <v>122.3751338190217</v>
      </c>
      <c r="G346" s="37">
        <f>IF('2017 Hourly Load - RC2016'!G327="",0,$P$19+$Q$19*(WLEF!G326))</f>
        <v>129.62012412873031</v>
      </c>
      <c r="H346" s="37">
        <f>IF('2017 Hourly Load - RC2016'!H327="",0,$P$19+$Q$19*(WLEF!H326))</f>
        <v>146.15176570835629</v>
      </c>
      <c r="I346" s="37">
        <f>IF('2017 Hourly Load - RC2016'!I327="",0,$P$19+$Q$19*(WLEF!I326))</f>
        <v>156.64524709410148</v>
      </c>
      <c r="J346" s="37">
        <f>IF('2017 Hourly Load - RC2016'!J327="",0,$P$19+$Q$19*(WLEF!J326))</f>
        <v>164.37122846379839</v>
      </c>
      <c r="K346" s="37">
        <f>IF('2017 Hourly Load - RC2016'!K327="",0,$P$19+$Q$19*(WLEF!K326))</f>
        <v>174.76105259191934</v>
      </c>
      <c r="L346" s="37">
        <f>IF('2017 Hourly Load - RC2016'!L327="",0,$P$19+$Q$19*(WLEF!L326))</f>
        <v>185.97682830163112</v>
      </c>
      <c r="M346" s="37">
        <f>IF('2017 Hourly Load - RC2016'!M327="",0,$P$19+$Q$19*(WLEF!M326))</f>
        <v>196.48007222761669</v>
      </c>
      <c r="N346" s="37">
        <f>IF('2017 Hourly Load - RC2016'!N327="",0,$P$19+$Q$19*(WLEF!N326))</f>
        <v>206.09948302297448</v>
      </c>
      <c r="O346" s="37">
        <f>IF('2017 Hourly Load - RC2016'!O327="",0,$P$19+$Q$19*(WLEF!O326))</f>
        <v>216.32434927621159</v>
      </c>
      <c r="P346" s="37">
        <f>IF('2017 Hourly Load - RC2016'!P327="",0,$P$19+$Q$19*(WLEF!P326))</f>
        <v>223.40645334531951</v>
      </c>
      <c r="Q346" s="37">
        <f>IF('2017 Hourly Load - RC2016'!Q327="",0,$P$19+$Q$19*(WLEF!Q326))</f>
        <v>225.99158053839886</v>
      </c>
      <c r="R346" s="37">
        <f>IF('2017 Hourly Load - RC2016'!R327="",0,$P$19+$Q$19*(WLEF!R326))</f>
        <v>222.11259134545548</v>
      </c>
      <c r="S346" s="37">
        <f>IF('2017 Hourly Load - RC2016'!S327="",0,$P$19+$Q$19*(WLEF!S326))</f>
        <v>219.50275344877207</v>
      </c>
      <c r="T346" s="37">
        <f>IF('2017 Hourly Load - RC2016'!T327="",0,$P$19+$Q$19*(WLEF!T326))</f>
        <v>229.32315199408851</v>
      </c>
      <c r="U346" s="37">
        <f>IF('2017 Hourly Load - RC2016'!U327="",0,$P$19+$Q$19*(WLEF!U326))</f>
        <v>219.60267784223743</v>
      </c>
      <c r="V346" s="37">
        <f>IF('2017 Hourly Load - RC2016'!V327="",0,$P$19+$Q$19*(WLEF!V326))</f>
        <v>205.4928108794625</v>
      </c>
      <c r="W346" s="37">
        <f>IF('2017 Hourly Load - RC2016'!W327="",0,$P$19+$Q$19*(WLEF!W326))</f>
        <v>188.05456635158095</v>
      </c>
      <c r="X346" s="37">
        <f>IF('2017 Hourly Load - RC2016'!X327="",0,$P$19+$Q$19*(WLEF!X326))</f>
        <v>168.94798287197472</v>
      </c>
      <c r="Y346" s="37">
        <f>IF('2017 Hourly Load - RC2016'!Y327="",0,$P$19+$Q$19*(WLEF!Y326))</f>
        <v>150.97330055909214</v>
      </c>
      <c r="Z346" s="25">
        <f t="shared" si="4"/>
        <v>4252.0089640296546</v>
      </c>
    </row>
    <row r="347" spans="1:26" x14ac:dyDescent="0.25">
      <c r="A347" s="36">
        <f>IF('2017 Hourly Load - RC2016'!A328="","",'2017 Hourly Load - RC2016'!A328)</f>
        <v>43052</v>
      </c>
      <c r="B347" s="37">
        <f>IF('2017 Hourly Load - RC2016'!B328="",0,$P$19+$Q$19*(WLEF!B327))</f>
        <v>137.81961194423116</v>
      </c>
      <c r="C347" s="37">
        <f>IF('2017 Hourly Load - RC2016'!C328="",0,$P$19+$Q$19*(WLEF!C327))</f>
        <v>130.60049163978016</v>
      </c>
      <c r="D347" s="37">
        <f>IF('2017 Hourly Load - RC2016'!D328="",0,$P$19+$Q$19*(WLEF!D327))</f>
        <v>126.43207944768241</v>
      </c>
      <c r="E347" s="37">
        <f>IF('2017 Hourly Load - RC2016'!E328="",0,$P$19+$Q$19*(WLEF!E327))</f>
        <v>125.18113412676365</v>
      </c>
      <c r="F347" s="37">
        <f>IF('2017 Hourly Load - RC2016'!F328="",0,$P$19+$Q$19*(WLEF!F327))</f>
        <v>126.18272208800573</v>
      </c>
      <c r="G347" s="37">
        <f>IF('2017 Hourly Load - RC2016'!G328="",0,$P$19+$Q$19*(WLEF!G327))</f>
        <v>133.51604232188521</v>
      </c>
      <c r="H347" s="37">
        <f>IF('2017 Hourly Load - RC2016'!H328="",0,$P$19+$Q$19*(WLEF!H327))</f>
        <v>150.07086993458219</v>
      </c>
      <c r="I347" s="37">
        <f>IF('2017 Hourly Load - RC2016'!I328="",0,$P$19+$Q$19*(WLEF!I327))</f>
        <v>161.38381488038334</v>
      </c>
      <c r="J347" s="37">
        <f>IF('2017 Hourly Load - RC2016'!J328="",0,$P$19+$Q$19*(WLEF!J327))</f>
        <v>172.13804616160363</v>
      </c>
      <c r="K347" s="37">
        <f>IF('2017 Hourly Load - RC2016'!K328="",0,$P$19+$Q$19*(WLEF!K327))</f>
        <v>186.5335255367695</v>
      </c>
      <c r="L347" s="37">
        <f>IF('2017 Hourly Load - RC2016'!L328="",0,$P$19+$Q$19*(WLEF!L327))</f>
        <v>200.19230720921675</v>
      </c>
      <c r="M347" s="37">
        <f>IF('2017 Hourly Load - RC2016'!M328="",0,$P$19+$Q$19*(WLEF!M327))</f>
        <v>210.77427541710097</v>
      </c>
      <c r="N347" s="37">
        <f>IF('2017 Hourly Load - RC2016'!N328="",0,$P$19+$Q$19*(WLEF!N327))</f>
        <v>221.46789178329271</v>
      </c>
      <c r="O347" s="37">
        <f>IF('2017 Hourly Load - RC2016'!O328="",0,$P$19+$Q$19*(WLEF!O327))</f>
        <v>231.21131371574467</v>
      </c>
      <c r="P347" s="37">
        <f>IF('2017 Hourly Load - RC2016'!P328="",0,$P$19+$Q$19*(WLEF!P327))</f>
        <v>235.65676776872323</v>
      </c>
      <c r="Q347" s="37">
        <f>IF('2017 Hourly Load - RC2016'!Q328="",0,$P$19+$Q$19*(WLEF!Q327))</f>
        <v>236.26994899877496</v>
      </c>
      <c r="R347" s="37">
        <f>IF('2017 Hourly Load - RC2016'!R328="",0,$P$19+$Q$19*(WLEF!R327))</f>
        <v>230.73294997034344</v>
      </c>
      <c r="S347" s="37">
        <f>IF('2017 Hourly Load - RC2016'!S328="",0,$P$19+$Q$19*(WLEF!S327))</f>
        <v>227.73487313613009</v>
      </c>
      <c r="T347" s="37">
        <f>IF('2017 Hourly Load - RC2016'!T328="",0,$P$19+$Q$19*(WLEF!T327))</f>
        <v>236.35462160225308</v>
      </c>
      <c r="U347" s="37">
        <f>IF('2017 Hourly Load - RC2016'!U328="",0,$P$19+$Q$19*(WLEF!U327))</f>
        <v>226.23705612612275</v>
      </c>
      <c r="V347" s="37">
        <f>IF('2017 Hourly Load - RC2016'!V328="",0,$P$19+$Q$19*(WLEF!V327))</f>
        <v>211.31625910944837</v>
      </c>
      <c r="W347" s="37">
        <f>IF('2017 Hourly Load - RC2016'!W328="",0,$P$19+$Q$19*(WLEF!W327))</f>
        <v>192.52239289261047</v>
      </c>
      <c r="X347" s="37">
        <f>IF('2017 Hourly Load - RC2016'!X328="",0,$P$19+$Q$19*(WLEF!X327))</f>
        <v>171.70185019790159</v>
      </c>
      <c r="Y347" s="37">
        <f>IF('2017 Hourly Load - RC2016'!Y328="",0,$P$19+$Q$19*(WLEF!Y327))</f>
        <v>153.70187026679329</v>
      </c>
      <c r="Z347" s="25">
        <f t="shared" si="4"/>
        <v>4435.732716276143</v>
      </c>
    </row>
    <row r="348" spans="1:26" x14ac:dyDescent="0.25">
      <c r="A348" s="36">
        <f>IF('2017 Hourly Load - RC2016'!A329="","",'2017 Hourly Load - RC2016'!A329)</f>
        <v>43053</v>
      </c>
      <c r="B348" s="37">
        <f>IF('2017 Hourly Load - RC2016'!B329="",0,$P$19+$Q$19*(WLEF!B328))</f>
        <v>139.96489747498737</v>
      </c>
      <c r="C348" s="37">
        <f>IF('2017 Hourly Load - RC2016'!C329="",0,$P$19+$Q$19*(WLEF!C328))</f>
        <v>131.63884893040989</v>
      </c>
      <c r="D348" s="37">
        <f>IF('2017 Hourly Load - RC2016'!D329="",0,$P$19+$Q$19*(WLEF!D328))</f>
        <v>127.3103673973433</v>
      </c>
      <c r="E348" s="37">
        <f>IF('2017 Hourly Load - RC2016'!E329="",0,$P$19+$Q$19*(WLEF!E328))</f>
        <v>125.12520653853366</v>
      </c>
      <c r="F348" s="37">
        <f>IF('2017 Hourly Load - RC2016'!F329="",0,$P$19+$Q$19*(WLEF!F328))</f>
        <v>125.64111030195315</v>
      </c>
      <c r="G348" s="37">
        <f>IF('2017 Hourly Load - RC2016'!G329="",0,$P$19+$Q$19*(WLEF!G328))</f>
        <v>132.22851144558783</v>
      </c>
      <c r="H348" s="37">
        <f>IF('2017 Hourly Load - RC2016'!H329="",0,$P$19+$Q$19*(WLEF!H328))</f>
        <v>148.56151148098255</v>
      </c>
      <c r="I348" s="37">
        <f>IF('2017 Hourly Load - RC2016'!I329="",0,$P$19+$Q$19*(WLEF!I328))</f>
        <v>160.24951884050702</v>
      </c>
      <c r="J348" s="37">
        <f>IF('2017 Hourly Load - RC2016'!J329="",0,$P$19+$Q$19*(WLEF!J328))</f>
        <v>171.12190300829775</v>
      </c>
      <c r="K348" s="37">
        <f>IF('2017 Hourly Load - RC2016'!K329="",0,$P$19+$Q$19*(WLEF!K328))</f>
        <v>183.47293648432026</v>
      </c>
      <c r="L348" s="37">
        <f>IF('2017 Hourly Load - RC2016'!L329="",0,$P$19+$Q$19*(WLEF!L328))</f>
        <v>194.86329604981364</v>
      </c>
      <c r="M348" s="37">
        <f>IF('2017 Hourly Load - RC2016'!M329="",0,$P$19+$Q$19*(WLEF!M328))</f>
        <v>202.68758343948954</v>
      </c>
      <c r="N348" s="37">
        <f>IF('2017 Hourly Load - RC2016'!N329="",0,$P$19+$Q$19*(WLEF!N328))</f>
        <v>210.25272695872548</v>
      </c>
      <c r="O348" s="37">
        <f>IF('2017 Hourly Load - RC2016'!O329="",0,$P$19+$Q$19*(WLEF!O328))</f>
        <v>215.89022712593118</v>
      </c>
      <c r="P348" s="37">
        <f>IF('2017 Hourly Load - RC2016'!P329="",0,$P$19+$Q$19*(WLEF!P328))</f>
        <v>219.2431199985611</v>
      </c>
      <c r="Q348" s="37">
        <f>IF('2017 Hourly Load - RC2016'!Q329="",0,$P$19+$Q$19*(WLEF!Q328))</f>
        <v>219.20319818222077</v>
      </c>
      <c r="R348" s="37">
        <f>IF('2017 Hourly Load - RC2016'!R329="",0,$P$19+$Q$19*(WLEF!R328))</f>
        <v>213.37837201035717</v>
      </c>
      <c r="S348" s="37">
        <f>IF('2017 Hourly Load - RC2016'!S329="",0,$P$19+$Q$19*(WLEF!S328))</f>
        <v>211.52949289109699</v>
      </c>
      <c r="T348" s="37">
        <f>IF('2017 Hourly Load - RC2016'!T329="",0,$P$19+$Q$19*(WLEF!T328))</f>
        <v>217.69047513885977</v>
      </c>
      <c r="U348" s="37">
        <f>IF('2017 Hourly Load - RC2016'!U329="",0,$P$19+$Q$19*(WLEF!U328))</f>
        <v>206.65056461833618</v>
      </c>
      <c r="V348" s="37">
        <f>IF('2017 Hourly Load - RC2016'!V329="",0,$P$19+$Q$19*(WLEF!V328))</f>
        <v>194.33896701078038</v>
      </c>
      <c r="W348" s="37">
        <f>IF('2017 Hourly Load - RC2016'!W329="",0,$P$19+$Q$19*(WLEF!W328))</f>
        <v>179.95134197695529</v>
      </c>
      <c r="X348" s="37">
        <f>IF('2017 Hourly Load - RC2016'!X329="",0,$P$19+$Q$19*(WLEF!X328))</f>
        <v>166.51877811940054</v>
      </c>
      <c r="Y348" s="37">
        <f>IF('2017 Hourly Load - RC2016'!Y329="",0,$P$19+$Q$19*(WLEF!Y328))</f>
        <v>152.45244162623334</v>
      </c>
      <c r="Z348" s="25">
        <f t="shared" si="4"/>
        <v>4249.9653970496847</v>
      </c>
    </row>
    <row r="349" spans="1:26" x14ac:dyDescent="0.25">
      <c r="A349" s="36">
        <f>IF('2017 Hourly Load - RC2016'!A330="","",'2017 Hourly Load - RC2016'!A330)</f>
        <v>43054</v>
      </c>
      <c r="B349" s="37">
        <f>IF('2017 Hourly Load - RC2016'!B330="",0,$P$19+$Q$19*(WLEF!B329))</f>
        <v>140.79778162235601</v>
      </c>
      <c r="C349" s="37">
        <f>IF('2017 Hourly Load - RC2016'!C330="",0,$P$19+$Q$19*(WLEF!C329))</f>
        <v>132.94314173963798</v>
      </c>
      <c r="D349" s="37">
        <f>IF('2017 Hourly Load - RC2016'!D330="",0,$P$19+$Q$19*(WLEF!D329))</f>
        <v>128.74285746862134</v>
      </c>
      <c r="E349" s="37">
        <f>IF('2017 Hourly Load - RC2016'!E330="",0,$P$19+$Q$19*(WLEF!E329))</f>
        <v>126.53429193651655</v>
      </c>
      <c r="F349" s="37">
        <f>IF('2017 Hourly Load - RC2016'!F330="",0,$P$19+$Q$19*(WLEF!F329))</f>
        <v>126.34132268966161</v>
      </c>
      <c r="G349" s="37">
        <f>IF('2017 Hourly Load - RC2016'!G330="",0,$P$19+$Q$19*(WLEF!G329))</f>
        <v>128.64976467418592</v>
      </c>
      <c r="H349" s="37">
        <f>IF('2017 Hourly Load - RC2016'!H330="",0,$P$19+$Q$19*(WLEF!H329))</f>
        <v>134.48623325638977</v>
      </c>
      <c r="I349" s="37">
        <f>IF('2017 Hourly Load - RC2016'!I330="",0,$P$19+$Q$19*(WLEF!I329))</f>
        <v>144.30977194020767</v>
      </c>
      <c r="J349" s="37">
        <f>IF('2017 Hourly Load - RC2016'!J330="",0,$P$19+$Q$19*(WLEF!J329))</f>
        <v>161.12599156784199</v>
      </c>
      <c r="K349" s="37">
        <f>IF('2017 Hourly Load - RC2016'!K330="",0,$P$19+$Q$19*(WLEF!K329))</f>
        <v>176.64110864493389</v>
      </c>
      <c r="L349" s="37">
        <f>IF('2017 Hourly Load - RC2016'!L330="",0,$P$19+$Q$19*(WLEF!L329))</f>
        <v>187.42383651961936</v>
      </c>
      <c r="M349" s="37">
        <f>IF('2017 Hourly Load - RC2016'!M330="",0,$P$19+$Q$19*(WLEF!M329))</f>
        <v>196.02475940870278</v>
      </c>
      <c r="N349" s="37">
        <f>IF('2017 Hourly Load - RC2016'!N330="",0,$P$19+$Q$19*(WLEF!N329))</f>
        <v>201.90267520415955</v>
      </c>
      <c r="O349" s="37">
        <f>IF('2017 Hourly Load - RC2016'!O330="",0,$P$19+$Q$19*(WLEF!O329))</f>
        <v>207.1647388722086</v>
      </c>
      <c r="P349" s="37">
        <f>IF('2017 Hourly Load - RC2016'!P330="",0,$P$19+$Q$19*(WLEF!P329))</f>
        <v>209.13594465454383</v>
      </c>
      <c r="Q349" s="37">
        <f>IF('2017 Hourly Load - RC2016'!Q330="",0,$P$19+$Q$19*(WLEF!Q329))</f>
        <v>208.02404943151822</v>
      </c>
      <c r="R349" s="37">
        <f>IF('2017 Hourly Load - RC2016'!R330="",0,$P$19+$Q$19*(WLEF!R329))</f>
        <v>203.23103950304738</v>
      </c>
      <c r="S349" s="37">
        <f>IF('2017 Hourly Load - RC2016'!S330="",0,$P$19+$Q$19*(WLEF!S329))</f>
        <v>202.27612142353505</v>
      </c>
      <c r="T349" s="37">
        <f>IF('2017 Hourly Load - RC2016'!T330="",0,$P$19+$Q$19*(WLEF!T329))</f>
        <v>209.15515811822681</v>
      </c>
      <c r="U349" s="37">
        <f>IF('2017 Hourly Load - RC2016'!U330="",0,$P$19+$Q$19*(WLEF!U329))</f>
        <v>198.60460437018773</v>
      </c>
      <c r="V349" s="37">
        <f>IF('2017 Hourly Load - RC2016'!V330="",0,$P$19+$Q$19*(WLEF!V329))</f>
        <v>187.68641180673313</v>
      </c>
      <c r="W349" s="37">
        <f>IF('2017 Hourly Load - RC2016'!W330="",0,$P$19+$Q$19*(WLEF!W329))</f>
        <v>176.34300250544956</v>
      </c>
      <c r="X349" s="37">
        <f>IF('2017 Hourly Load - RC2016'!X330="",0,$P$19+$Q$19*(WLEF!X329))</f>
        <v>165.00637976766797</v>
      </c>
      <c r="Y349" s="37">
        <f>IF('2017 Hourly Load - RC2016'!Y330="",0,$P$19+$Q$19*(WLEF!Y329))</f>
        <v>153.26979069561673</v>
      </c>
      <c r="Z349" s="25">
        <f t="shared" si="4"/>
        <v>4105.8207778215692</v>
      </c>
    </row>
    <row r="350" spans="1:26" x14ac:dyDescent="0.25">
      <c r="A350" s="36">
        <f>IF('2017 Hourly Load - RC2016'!A331="","",'2017 Hourly Load - RC2016'!A331)</f>
        <v>43055</v>
      </c>
      <c r="B350" s="37">
        <f>IF('2017 Hourly Load - RC2016'!B331="",0,$P$19+$Q$19*(WLEF!B330))</f>
        <v>142.05826503225518</v>
      </c>
      <c r="C350" s="37">
        <f>IF('2017 Hourly Load - RC2016'!C331="",0,$P$19+$Q$19*(WLEF!C330))</f>
        <v>135.09255310585291</v>
      </c>
      <c r="D350" s="37">
        <f>IF('2017 Hourly Load - RC2016'!D331="",0,$P$19+$Q$19*(WLEF!D330))</f>
        <v>130.77873426901351</v>
      </c>
      <c r="E350" s="37">
        <f>IF('2017 Hourly Load - RC2016'!E331="",0,$P$19+$Q$19*(WLEF!E330))</f>
        <v>128.45225119729045</v>
      </c>
      <c r="F350" s="37">
        <f>IF('2017 Hourly Load - RC2016'!F331="",0,$P$19+$Q$19*(WLEF!F330))</f>
        <v>127.77002033366321</v>
      </c>
      <c r="G350" s="37">
        <f>IF('2017 Hourly Load - RC2016'!G331="",0,$P$19+$Q$19*(WLEF!G330))</f>
        <v>129.64362976877348</v>
      </c>
      <c r="H350" s="37">
        <f>IF('2017 Hourly Load - RC2016'!H331="",0,$P$19+$Q$19*(WLEF!H330))</f>
        <v>133.13781144086067</v>
      </c>
      <c r="I350" s="37">
        <f>IF('2017 Hourly Load - RC2016'!I331="",0,$P$19+$Q$19*(WLEF!I330))</f>
        <v>141.19024445657482</v>
      </c>
      <c r="J350" s="37">
        <f>IF('2017 Hourly Load - RC2016'!J331="",0,$P$19+$Q$19*(WLEF!J330))</f>
        <v>161.70288215258478</v>
      </c>
      <c r="K350" s="37">
        <f>IF('2017 Hourly Load - RC2016'!K331="",0,$P$19+$Q$19*(WLEF!K330))</f>
        <v>182.78758291529914</v>
      </c>
      <c r="L350" s="37">
        <f>IF('2017 Hourly Load - RC2016'!L331="",0,$P$19+$Q$19*(WLEF!L330))</f>
        <v>199.41557510133811</v>
      </c>
      <c r="M350" s="37">
        <f>IF('2017 Hourly Load - RC2016'!M331="",0,$P$19+$Q$19*(WLEF!M330))</f>
        <v>212.30637027487217</v>
      </c>
      <c r="N350" s="37">
        <f>IF('2017 Hourly Load - RC2016'!N331="",0,$P$19+$Q$19*(WLEF!N330))</f>
        <v>223.56860448988425</v>
      </c>
      <c r="O350" s="37">
        <f>IF('2017 Hourly Load - RC2016'!O331="",0,$P$19+$Q$19*(WLEF!O330))</f>
        <v>230.85766642191487</v>
      </c>
      <c r="P350" s="37">
        <f>IF('2017 Hourly Load - RC2016'!P331="",0,$P$19+$Q$19*(WLEF!P330))</f>
        <v>233.99257499108279</v>
      </c>
      <c r="Q350" s="37">
        <f>IF('2017 Hourly Load - RC2016'!Q331="",0,$P$19+$Q$19*(WLEF!Q330))</f>
        <v>233.80355870136981</v>
      </c>
      <c r="R350" s="37">
        <f>IF('2017 Hourly Load - RC2016'!R331="",0,$P$19+$Q$19*(WLEF!R330))</f>
        <v>227.9406564434301</v>
      </c>
      <c r="S350" s="37">
        <f>IF('2017 Hourly Load - RC2016'!S331="",0,$P$19+$Q$19*(WLEF!S330))</f>
        <v>226.85166033358007</v>
      </c>
      <c r="T350" s="37">
        <f>IF('2017 Hourly Load - RC2016'!T331="",0,$P$19+$Q$19*(WLEF!T330))</f>
        <v>235.88920992939848</v>
      </c>
      <c r="U350" s="37">
        <f>IF('2017 Hourly Load - RC2016'!U331="",0,$P$19+$Q$19*(WLEF!U330))</f>
        <v>226.01202884720152</v>
      </c>
      <c r="V350" s="37">
        <f>IF('2017 Hourly Load - RC2016'!V331="",0,$P$19+$Q$19*(WLEF!V330))</f>
        <v>211.56828155544514</v>
      </c>
      <c r="W350" s="37">
        <f>IF('2017 Hourly Load - RC2016'!W331="",0,$P$19+$Q$19*(WLEF!W330))</f>
        <v>195.40699109222112</v>
      </c>
      <c r="X350" s="37">
        <f>IF('2017 Hourly Load - RC2016'!X331="",0,$P$19+$Q$19*(WLEF!X330))</f>
        <v>179.31162828355815</v>
      </c>
      <c r="Y350" s="37">
        <f>IF('2017 Hourly Load - RC2016'!Y331="",0,$P$19+$Q$19*(WLEF!Y330))</f>
        <v>162.40403011706633</v>
      </c>
      <c r="Z350" s="25">
        <f t="shared" si="4"/>
        <v>4411.942811254532</v>
      </c>
    </row>
    <row r="351" spans="1:26" x14ac:dyDescent="0.25">
      <c r="A351" s="36">
        <f>IF('2017 Hourly Load - RC2016'!A332="","",'2017 Hourly Load - RC2016'!A332)</f>
        <v>43056</v>
      </c>
      <c r="B351" s="37">
        <f>IF('2017 Hourly Load - RC2016'!B332="",0,$P$19+$Q$19*(WLEF!B331))</f>
        <v>149.49587737942628</v>
      </c>
      <c r="C351" s="37">
        <f>IF('2017 Hourly Load - RC2016'!C332="",0,$P$19+$Q$19*(WLEF!C331))</f>
        <v>142.17712178054387</v>
      </c>
      <c r="D351" s="37">
        <f>IF('2017 Hourly Load - RC2016'!D332="",0,$P$19+$Q$19*(WLEF!D331))</f>
        <v>138.18923958666883</v>
      </c>
      <c r="E351" s="37">
        <f>IF('2017 Hourly Load - RC2016'!E332="",0,$P$19+$Q$19*(WLEF!E331))</f>
        <v>136.49152512230552</v>
      </c>
      <c r="F351" s="37">
        <f>IF('2017 Hourly Load - RC2016'!F332="",0,$P$19+$Q$19*(WLEF!F331))</f>
        <v>138.70107562498814</v>
      </c>
      <c r="G351" s="37">
        <f>IF('2017 Hourly Load - RC2016'!G332="",0,$P$19+$Q$19*(WLEF!G331))</f>
        <v>148.0621575476849</v>
      </c>
      <c r="H351" s="37">
        <f>IF('2017 Hourly Load - RC2016'!H332="",0,$P$19+$Q$19*(WLEF!H331))</f>
        <v>167.05213242349978</v>
      </c>
      <c r="I351" s="37">
        <f>IF('2017 Hourly Load - RC2016'!I332="",0,$P$19+$Q$19*(WLEF!I331))</f>
        <v>179.31162828355815</v>
      </c>
      <c r="J351" s="37">
        <f>IF('2017 Hourly Load - RC2016'!J332="",0,$P$19+$Q$19*(WLEF!J331))</f>
        <v>194.59193883476036</v>
      </c>
      <c r="K351" s="37">
        <f>IF('2017 Hourly Load - RC2016'!K332="",0,$P$19+$Q$19*(WLEF!K331))</f>
        <v>216.73939452215171</v>
      </c>
      <c r="L351" s="37">
        <f>IF('2017 Hourly Load - RC2016'!L332="",0,$P$19+$Q$19*(WLEF!L331))</f>
        <v>239.48246322543889</v>
      </c>
      <c r="M351" s="37">
        <f>IF('2017 Hourly Load - RC2016'!M332="",0,$P$19+$Q$19*(WLEF!M331))</f>
        <v>257.82246720318886</v>
      </c>
      <c r="N351" s="37">
        <f>IF('2017 Hourly Load - RC2016'!N332="",0,$P$19+$Q$19*(WLEF!N331))</f>
        <v>271.50091051545962</v>
      </c>
      <c r="O351" s="37">
        <f>IF('2017 Hourly Load - RC2016'!O332="",0,$P$19+$Q$19*(WLEF!O331))</f>
        <v>279.22579069386154</v>
      </c>
      <c r="P351" s="37">
        <f>IF('2017 Hourly Load - RC2016'!P332="",0,$P$19+$Q$19*(WLEF!P331))</f>
        <v>280.25624207020724</v>
      </c>
      <c r="Q351" s="37">
        <f>IF('2017 Hourly Load - RC2016'!Q332="",0,$P$19+$Q$19*(WLEF!Q331))</f>
        <v>276.91114833407744</v>
      </c>
      <c r="R351" s="37">
        <f>IF('2017 Hourly Load - RC2016'!R332="",0,$P$19+$Q$19*(WLEF!R331))</f>
        <v>269.93240806528286</v>
      </c>
      <c r="S351" s="37">
        <f>IF('2017 Hourly Load - RC2016'!S332="",0,$P$19+$Q$19*(WLEF!S331))</f>
        <v>270.14272325417215</v>
      </c>
      <c r="T351" s="37">
        <f>IF('2017 Hourly Load - RC2016'!T332="",0,$P$19+$Q$19*(WLEF!T331))</f>
        <v>277.19675493543247</v>
      </c>
      <c r="U351" s="37">
        <f>IF('2017 Hourly Load - RC2016'!U332="",0,$P$19+$Q$19*(WLEF!U331))</f>
        <v>262.69132204529092</v>
      </c>
      <c r="V351" s="37">
        <f>IF('2017 Hourly Load - RC2016'!V332="",0,$P$19+$Q$19*(WLEF!V331))</f>
        <v>242.10219731618747</v>
      </c>
      <c r="W351" s="37">
        <f>IF('2017 Hourly Load - RC2016'!W332="",0,$P$19+$Q$19*(WLEF!W331))</f>
        <v>217.09565750849686</v>
      </c>
      <c r="X351" s="37">
        <f>IF('2017 Hourly Load - RC2016'!X332="",0,$P$19+$Q$19*(WLEF!X331))</f>
        <v>193.76181492942399</v>
      </c>
      <c r="Y351" s="37">
        <f>IF('2017 Hourly Load - RC2016'!Y332="",0,$P$19+$Q$19*(WLEF!Y331))</f>
        <v>170.75236688967482</v>
      </c>
      <c r="Z351" s="25">
        <f t="shared" si="4"/>
        <v>5119.6863580917834</v>
      </c>
    </row>
    <row r="352" spans="1:26" x14ac:dyDescent="0.25">
      <c r="A352" s="36">
        <f>IF('2017 Hourly Load - RC2016'!A333="","",'2017 Hourly Load - RC2016'!A333)</f>
        <v>43057</v>
      </c>
      <c r="B352" s="37">
        <f>IF('2017 Hourly Load - RC2016'!B333="",0,$P$19+$Q$19*(WLEF!B332))</f>
        <v>154.48290835224228</v>
      </c>
      <c r="C352" s="37">
        <f>IF('2017 Hourly Load - RC2016'!C333="",0,$P$19+$Q$19*(WLEF!C332))</f>
        <v>144.82174163235169</v>
      </c>
      <c r="D352" s="37">
        <f>IF('2017 Hourly Load - RC2016'!D333="",0,$P$19+$Q$19*(WLEF!D332))</f>
        <v>138.54728074998633</v>
      </c>
      <c r="E352" s="37">
        <f>IF('2017 Hourly Load - RC2016'!E333="",0,$P$19+$Q$19*(WLEF!E332))</f>
        <v>135.440587665424</v>
      </c>
      <c r="F352" s="37">
        <f>IF('2017 Hourly Load - RC2016'!F333="",0,$P$19+$Q$19*(WLEF!F332))</f>
        <v>136.19021129102788</v>
      </c>
      <c r="G352" s="37">
        <f>IF('2017 Hourly Load - RC2016'!G333="",0,$P$19+$Q$19*(WLEF!G332))</f>
        <v>143.29212590775319</v>
      </c>
      <c r="H352" s="37">
        <f>IF('2017 Hourly Load - RC2016'!H333="",0,$P$19+$Q$19*(WLEF!H332))</f>
        <v>162.60273776183044</v>
      </c>
      <c r="I352" s="37">
        <f>IF('2017 Hourly Load - RC2016'!I333="",0,$P$19+$Q$19*(WLEF!I332))</f>
        <v>174.76105259191934</v>
      </c>
      <c r="J352" s="37">
        <f>IF('2017 Hourly Load - RC2016'!J333="",0,$P$19+$Q$19*(WLEF!J332))</f>
        <v>185.19648971962346</v>
      </c>
      <c r="K352" s="37">
        <f>IF('2017 Hourly Load - RC2016'!K333="",0,$P$19+$Q$19*(WLEF!K332))</f>
        <v>197.53989475832418</v>
      </c>
      <c r="L352" s="37">
        <f>IF('2017 Hourly Load - RC2016'!L333="",0,$P$19+$Q$19*(WLEF!L332))</f>
        <v>206.17542163955889</v>
      </c>
      <c r="M352" s="37">
        <f>IF('2017 Hourly Load - RC2016'!M333="",0,$P$19+$Q$19*(WLEF!M332))</f>
        <v>207.83283729663066</v>
      </c>
      <c r="N352" s="37">
        <f>IF('2017 Hourly Load - RC2016'!N333="",0,$P$19+$Q$19*(WLEF!N332))</f>
        <v>203.62533935097656</v>
      </c>
      <c r="O352" s="37">
        <f>IF('2017 Hourly Load - RC2016'!O333="",0,$P$19+$Q$19*(WLEF!O332))</f>
        <v>199.12035123563902</v>
      </c>
      <c r="P352" s="37">
        <f>IF('2017 Hourly Load - RC2016'!P333="",0,$P$19+$Q$19*(WLEF!P332))</f>
        <v>193.1861504732471</v>
      </c>
      <c r="Q352" s="37">
        <f>IF('2017 Hourly Load - RC2016'!Q333="",0,$P$19+$Q$19*(WLEF!Q332))</f>
        <v>187.4063431225502</v>
      </c>
      <c r="R352" s="37">
        <f>IF('2017 Hourly Load - RC2016'!R333="",0,$P$19+$Q$19*(WLEF!R332))</f>
        <v>187.66889661827949</v>
      </c>
      <c r="S352" s="37">
        <f>IF('2017 Hourly Load - RC2016'!S333="",0,$P$19+$Q$19*(WLEF!S332))</f>
        <v>199.36019229771978</v>
      </c>
      <c r="T352" s="37">
        <f>IF('2017 Hourly Load - RC2016'!T333="",0,$P$19+$Q$19*(WLEF!T332))</f>
        <v>211.72349432319612</v>
      </c>
      <c r="U352" s="37">
        <f>IF('2017 Hourly Load - RC2016'!U333="",0,$P$19+$Q$19*(WLEF!U332))</f>
        <v>207.81372407331625</v>
      </c>
      <c r="V352" s="37">
        <f>IF('2017 Hourly Load - RC2016'!V333="",0,$P$19+$Q$19*(WLEF!V332))</f>
        <v>198.51262656825736</v>
      </c>
      <c r="W352" s="37">
        <f>IF('2017 Hourly Load - RC2016'!W333="",0,$P$19+$Q$19*(WLEF!W332))</f>
        <v>184.79878605744079</v>
      </c>
      <c r="X352" s="37">
        <f>IF('2017 Hourly Load - RC2016'!X333="",0,$P$19+$Q$19*(WLEF!X332))</f>
        <v>167.87109913998995</v>
      </c>
      <c r="Y352" s="37">
        <f>IF('2017 Hourly Load - RC2016'!Y333="",0,$P$19+$Q$19*(WLEF!Y332))</f>
        <v>153.19790455016334</v>
      </c>
      <c r="Z352" s="25">
        <f t="shared" ref="Z352:Z395" si="5">SUM(B352:Y352)</f>
        <v>4281.1681971774487</v>
      </c>
    </row>
    <row r="353" spans="1:26" x14ac:dyDescent="0.25">
      <c r="A353" s="36">
        <f>IF('2017 Hourly Load - RC2016'!A334="","",'2017 Hourly Load - RC2016'!A334)</f>
        <v>43058</v>
      </c>
      <c r="B353" s="37">
        <f>IF('2017 Hourly Load - RC2016'!B334="",0,$P$19+$Q$19*(WLEF!B333))</f>
        <v>143.57247860631369</v>
      </c>
      <c r="C353" s="37">
        <f>IF('2017 Hourly Load - RC2016'!C334="",0,$P$19+$Q$19*(WLEF!C333))</f>
        <v>139.47318795936013</v>
      </c>
      <c r="D353" s="37">
        <f>IF('2017 Hourly Load - RC2016'!D334="",0,$P$19+$Q$19*(WLEF!D333))</f>
        <v>137.84506428128657</v>
      </c>
      <c r="E353" s="37">
        <f>IF('2017 Hourly Load - RC2016'!E334="",0,$P$19+$Q$19*(WLEF!E333))</f>
        <v>138.07439681139863</v>
      </c>
      <c r="F353" s="37">
        <f>IF('2017 Hourly Load - RC2016'!F334="",0,$P$19+$Q$19*(WLEF!F333))</f>
        <v>141.92633999070267</v>
      </c>
      <c r="G353" s="37">
        <f>IF('2017 Hourly Load - RC2016'!G334="",0,$P$19+$Q$19*(WLEF!G333))</f>
        <v>154.17866793803097</v>
      </c>
      <c r="H353" s="37">
        <f>IF('2017 Hourly Load - RC2016'!H334="",0,$P$19+$Q$19*(WLEF!H333))</f>
        <v>181.27101078706198</v>
      </c>
      <c r="I353" s="37">
        <f>IF('2017 Hourly Load - RC2016'!I334="",0,$P$19+$Q$19*(WLEF!I333))</f>
        <v>194.37508840966996</v>
      </c>
      <c r="J353" s="37">
        <f>IF('2017 Hourly Load - RC2016'!J334="",0,$P$19+$Q$19*(WLEF!J333))</f>
        <v>199.87760693046215</v>
      </c>
      <c r="K353" s="37">
        <f>IF('2017 Hourly Load - RC2016'!K334="",0,$P$19+$Q$19*(WLEF!K333))</f>
        <v>202.59400760269847</v>
      </c>
      <c r="L353" s="37">
        <f>IF('2017 Hourly Load - RC2016'!L334="",0,$P$19+$Q$19*(WLEF!L333))</f>
        <v>201.12032963564269</v>
      </c>
      <c r="M353" s="37">
        <f>IF('2017 Hourly Load - RC2016'!M334="",0,$P$19+$Q$19*(WLEF!M333))</f>
        <v>195.53404140106875</v>
      </c>
      <c r="N353" s="37">
        <f>IF('2017 Hourly Load - RC2016'!N334="",0,$P$19+$Q$19*(WLEF!N333))</f>
        <v>188.93370343885653</v>
      </c>
      <c r="O353" s="37">
        <f>IF('2017 Hourly Load - RC2016'!O334="",0,$P$19+$Q$19*(WLEF!O333))</f>
        <v>184.14339418930041</v>
      </c>
      <c r="P353" s="37">
        <f>IF('2017 Hourly Load - RC2016'!P334="",0,$P$19+$Q$19*(WLEF!P333))</f>
        <v>180.4578609174651</v>
      </c>
      <c r="Q353" s="37">
        <f>IF('2017 Hourly Load - RC2016'!Q334="",0,$P$19+$Q$19*(WLEF!Q333))</f>
        <v>179.09326045172952</v>
      </c>
      <c r="R353" s="37">
        <f>IF('2017 Hourly Load - RC2016'!R334="",0,$P$19+$Q$19*(WLEF!R333))</f>
        <v>181.38987479914553</v>
      </c>
      <c r="S353" s="37">
        <f>IF('2017 Hourly Load - RC2016'!S334="",0,$P$19+$Q$19*(WLEF!S333))</f>
        <v>195.04438245471965</v>
      </c>
      <c r="T353" s="37">
        <f>IF('2017 Hourly Load - RC2016'!T334="",0,$P$19+$Q$19*(WLEF!T333))</f>
        <v>209.52048995240693</v>
      </c>
      <c r="U353" s="37">
        <f>IF('2017 Hourly Load - RC2016'!U334="",0,$P$19+$Q$19*(WLEF!U333))</f>
        <v>207.14567649545791</v>
      </c>
      <c r="V353" s="37">
        <f>IF('2017 Hourly Load - RC2016'!V334="",0,$P$19+$Q$19*(WLEF!V333))</f>
        <v>199.9516162831419</v>
      </c>
      <c r="W353" s="37">
        <f>IF('2017 Hourly Load - RC2016'!W334="",0,$P$19+$Q$19*(WLEF!W333))</f>
        <v>186.44644353254904</v>
      </c>
      <c r="X353" s="37">
        <f>IF('2017 Hourly Load - RC2016'!X334="",0,$P$19+$Q$19*(WLEF!X333))</f>
        <v>170.15950830477533</v>
      </c>
      <c r="Y353" s="37">
        <f>IF('2017 Hourly Load - RC2016'!Y334="",0,$P$19+$Q$19*(WLEF!Y333))</f>
        <v>154.81685914003347</v>
      </c>
      <c r="Z353" s="25">
        <f t="shared" si="5"/>
        <v>4266.9452903132778</v>
      </c>
    </row>
    <row r="354" spans="1:26" x14ac:dyDescent="0.25">
      <c r="A354" s="36">
        <f>IF('2017 Hourly Load - RC2016'!A335="","",'2017 Hourly Load - RC2016'!A335)</f>
        <v>43059</v>
      </c>
      <c r="B354" s="37">
        <f>IF('2017 Hourly Load - RC2016'!B335="",0,$P$19+$Q$19*(WLEF!B334))</f>
        <v>144.6328771559505</v>
      </c>
      <c r="C354" s="37">
        <f>IF('2017 Hourly Load - RC2016'!C335="",0,$P$19+$Q$19*(WLEF!C334))</f>
        <v>139.8093941554435</v>
      </c>
      <c r="D354" s="37">
        <f>IF('2017 Hourly Load - RC2016'!D335="",0,$P$19+$Q$19*(WLEF!D334))</f>
        <v>138.64978742251077</v>
      </c>
      <c r="E354" s="37">
        <f>IF('2017 Hourly Load - RC2016'!E335="",0,$P$19+$Q$19*(WLEF!E334))</f>
        <v>139.13796382833669</v>
      </c>
      <c r="F354" s="37">
        <f>IF('2017 Hourly Load - RC2016'!F335="",0,$P$19+$Q$19*(WLEF!F334))</f>
        <v>143.21214281021201</v>
      </c>
      <c r="G354" s="37">
        <f>IF('2017 Hourly Load - RC2016'!G335="",0,$P$19+$Q$19*(WLEF!G334))</f>
        <v>155.42866533372546</v>
      </c>
      <c r="H354" s="37">
        <f>IF('2017 Hourly Load - RC2016'!H335="",0,$P$19+$Q$19*(WLEF!H334))</f>
        <v>179.64805820452199</v>
      </c>
      <c r="I354" s="37">
        <f>IF('2017 Hourly Load - RC2016'!I335="",0,$P$19+$Q$19*(WLEF!I334))</f>
        <v>190.33014257005476</v>
      </c>
      <c r="J354" s="37">
        <f>IF('2017 Hourly Load - RC2016'!J335="",0,$P$19+$Q$19*(WLEF!J334))</f>
        <v>187.84411387696957</v>
      </c>
      <c r="K354" s="37">
        <f>IF('2017 Hourly Load - RC2016'!K335="",0,$P$19+$Q$19*(WLEF!K334))</f>
        <v>187.80905880315987</v>
      </c>
      <c r="L354" s="37">
        <f>IF('2017 Hourly Load - RC2016'!L335="",0,$P$19+$Q$19*(WLEF!L334))</f>
        <v>186.89966655769277</v>
      </c>
      <c r="M354" s="37">
        <f>IF('2017 Hourly Load - RC2016'!M335="",0,$P$19+$Q$19*(WLEF!M334))</f>
        <v>185.78580720454738</v>
      </c>
      <c r="N354" s="37">
        <f>IF('2017 Hourly Load - RC2016'!N335="",0,$P$19+$Q$19*(WLEF!N334))</f>
        <v>184.04010302693524</v>
      </c>
      <c r="O354" s="37">
        <f>IF('2017 Hourly Load - RC2016'!O335="",0,$P$19+$Q$19*(WLEF!O334))</f>
        <v>182.27509313544584</v>
      </c>
      <c r="P354" s="37">
        <f>IF('2017 Hourly Load - RC2016'!P335="",0,$P$19+$Q$19*(WLEF!P334))</f>
        <v>179.42931265536265</v>
      </c>
      <c r="Q354" s="37">
        <f>IF('2017 Hourly Load - RC2016'!Q335="",0,$P$19+$Q$19*(WLEF!Q334))</f>
        <v>178.05519153375417</v>
      </c>
      <c r="R354" s="37">
        <f>IF('2017 Hourly Load - RC2016'!R335="",0,$P$19+$Q$19*(WLEF!R334))</f>
        <v>178.67401237410553</v>
      </c>
      <c r="S354" s="37">
        <f>IF('2017 Hourly Load - RC2016'!S335="",0,$P$19+$Q$19*(WLEF!S334))</f>
        <v>191.11183730255561</v>
      </c>
      <c r="T354" s="37">
        <f>IF('2017 Hourly Load - RC2016'!T335="",0,$P$19+$Q$19*(WLEF!T334))</f>
        <v>205.43601163585384</v>
      </c>
      <c r="U354" s="37">
        <f>IF('2017 Hourly Load - RC2016'!U335="",0,$P$19+$Q$19*(WLEF!U334))</f>
        <v>203.23103950304738</v>
      </c>
      <c r="V354" s="37">
        <f>IF('2017 Hourly Load - RC2016'!V335="",0,$P$19+$Q$19*(WLEF!V334))</f>
        <v>195.31628445438463</v>
      </c>
      <c r="W354" s="37">
        <f>IF('2017 Hourly Load - RC2016'!W335="",0,$P$19+$Q$19*(WLEF!W334))</f>
        <v>182.36041730131947</v>
      </c>
      <c r="X354" s="37">
        <f>IF('2017 Hourly Load - RC2016'!X335="",0,$P$19+$Q$19*(WLEF!X334))</f>
        <v>166.75387447070364</v>
      </c>
      <c r="Y354" s="37">
        <f>IF('2017 Hourly Load - RC2016'!Y335="",0,$P$19+$Q$19*(WLEF!Y334))</f>
        <v>151.69668517866143</v>
      </c>
      <c r="Z354" s="25">
        <f t="shared" si="5"/>
        <v>4177.5675404952544</v>
      </c>
    </row>
    <row r="355" spans="1:26" x14ac:dyDescent="0.25">
      <c r="A355" s="36">
        <f>IF('2017 Hourly Load - RC2016'!A336="","",'2017 Hourly Load - RC2016'!A336)</f>
        <v>43060</v>
      </c>
      <c r="B355" s="37">
        <f>IF('2017 Hourly Load - RC2016'!B336="",0,$P$19+$Q$19*(WLEF!B335))</f>
        <v>140.94153284825779</v>
      </c>
      <c r="C355" s="37">
        <f>IF('2017 Hourly Load - RC2016'!C336="",0,$P$19+$Q$19*(WLEF!C335))</f>
        <v>134.70855767725783</v>
      </c>
      <c r="D355" s="37">
        <f>IF('2017 Hourly Load - RC2016'!D336="",0,$P$19+$Q$19*(WLEF!D335))</f>
        <v>132.62759668154558</v>
      </c>
      <c r="E355" s="37">
        <f>IF('2017 Hourly Load - RC2016'!E336="",0,$P$19+$Q$19*(WLEF!E335))</f>
        <v>131.39917275647167</v>
      </c>
      <c r="F355" s="37">
        <f>IF('2017 Hourly Load - RC2016'!F336="",0,$P$19+$Q$19*(WLEF!F335))</f>
        <v>133.13781144086067</v>
      </c>
      <c r="G355" s="37">
        <f>IF('2017 Hourly Load - RC2016'!G336="",0,$P$19+$Q$19*(WLEF!G335))</f>
        <v>145.03793541039019</v>
      </c>
      <c r="H355" s="37">
        <f>IF('2017 Hourly Load - RC2016'!H336="",0,$P$19+$Q$19*(WLEF!H335))</f>
        <v>163.55379803991298</v>
      </c>
      <c r="I355" s="37">
        <f>IF('2017 Hourly Load - RC2016'!I336="",0,$P$19+$Q$19*(WLEF!I335))</f>
        <v>175.23752193963105</v>
      </c>
      <c r="J355" s="37">
        <f>IF('2017 Hourly Load - RC2016'!J336="",0,$P$19+$Q$19*(WLEF!J335))</f>
        <v>179.49659282851954</v>
      </c>
      <c r="K355" s="37">
        <f>IF('2017 Hourly Load - RC2016'!K336="",0,$P$19+$Q$19*(WLEF!K335))</f>
        <v>183.69617686971532</v>
      </c>
      <c r="L355" s="37">
        <f>IF('2017 Hourly Load - RC2016'!L336="",0,$P$19+$Q$19*(WLEF!L335))</f>
        <v>187.28393002031672</v>
      </c>
      <c r="M355" s="37">
        <f>IF('2017 Hourly Load - RC2016'!M336="",0,$P$19+$Q$19*(WLEF!M335))</f>
        <v>188.10721215731053</v>
      </c>
      <c r="N355" s="37">
        <f>IF('2017 Hourly Load - RC2016'!N336="",0,$P$19+$Q$19*(WLEF!N335))</f>
        <v>185.17918227570172</v>
      </c>
      <c r="O355" s="37">
        <f>IF('2017 Hourly Load - RC2016'!O336="",0,$P$19+$Q$19*(WLEF!O335))</f>
        <v>183.14710371362182</v>
      </c>
      <c r="P355" s="37">
        <f>IF('2017 Hourly Load - RC2016'!P336="",0,$P$19+$Q$19*(WLEF!P335))</f>
        <v>180.69468387279733</v>
      </c>
      <c r="Q355" s="37">
        <f>IF('2017 Hourly Load - RC2016'!Q336="",0,$P$19+$Q$19*(WLEF!Q335))</f>
        <v>178.48983086622593</v>
      </c>
      <c r="R355" s="37">
        <f>IF('2017 Hourly Load - RC2016'!R336="",0,$P$19+$Q$19*(WLEF!R335))</f>
        <v>179.78279288191158</v>
      </c>
      <c r="S355" s="37">
        <f>IF('2017 Hourly Load - RC2016'!S336="",0,$P$19+$Q$19*(WLEF!S335))</f>
        <v>189.72803208969086</v>
      </c>
      <c r="T355" s="37">
        <f>IF('2017 Hourly Load - RC2016'!T336="",0,$P$19+$Q$19*(WLEF!T335))</f>
        <v>196.17036072314568</v>
      </c>
      <c r="U355" s="37">
        <f>IF('2017 Hourly Load - RC2016'!U336="",0,$P$19+$Q$19*(WLEF!U335))</f>
        <v>190.40108950683771</v>
      </c>
      <c r="V355" s="37">
        <f>IF('2017 Hourly Load - RC2016'!V336="",0,$P$19+$Q$19*(WLEF!V335))</f>
        <v>182.90735199621744</v>
      </c>
      <c r="W355" s="37">
        <f>IF('2017 Hourly Load - RC2016'!W336="",0,$P$19+$Q$19*(WLEF!W335))</f>
        <v>172.94861302576194</v>
      </c>
      <c r="X355" s="37">
        <f>IF('2017 Hourly Load - RC2016'!X336="",0,$P$19+$Q$19*(WLEF!X335))</f>
        <v>161.94641104329651</v>
      </c>
      <c r="Y355" s="37">
        <f>IF('2017 Hourly Load - RC2016'!Y336="",0,$P$19+$Q$19*(WLEF!Y335))</f>
        <v>150.08492465118277</v>
      </c>
      <c r="Z355" s="25">
        <f t="shared" si="5"/>
        <v>4046.7082153165811</v>
      </c>
    </row>
    <row r="356" spans="1:26" x14ac:dyDescent="0.25">
      <c r="A356" s="36">
        <f>IF('2017 Hourly Load - RC2016'!A337="","",'2017 Hourly Load - RC2016'!A337)</f>
        <v>43061</v>
      </c>
      <c r="B356" s="37">
        <f>IF('2017 Hourly Load - RC2016'!B337="",0,$P$19+$Q$19*(WLEF!B336))</f>
        <v>139.42155109473131</v>
      </c>
      <c r="C356" s="37">
        <f>IF('2017 Hourly Load - RC2016'!C337="",0,$P$19+$Q$19*(WLEF!C336))</f>
        <v>133.01609929482757</v>
      </c>
      <c r="D356" s="37">
        <f>IF('2017 Hourly Load - RC2016'!D337="",0,$P$19+$Q$19*(WLEF!D336))</f>
        <v>129.60837348784719</v>
      </c>
      <c r="E356" s="37">
        <f>IF('2017 Hourly Load - RC2016'!E337="",0,$P$19+$Q$19*(WLEF!E336))</f>
        <v>128.42904192007603</v>
      </c>
      <c r="F356" s="37">
        <f>IF('2017 Hourly Load - RC2016'!F337="",0,$P$19+$Q$19*(WLEF!F336))</f>
        <v>128.85935420997245</v>
      </c>
      <c r="G356" s="37">
        <f>IF('2017 Hourly Load - RC2016'!G337="",0,$P$19+$Q$19*(WLEF!G336))</f>
        <v>131.59086720733541</v>
      </c>
      <c r="H356" s="37">
        <f>IF('2017 Hourly Load - RC2016'!H337="",0,$P$19+$Q$19*(WLEF!H336))</f>
        <v>138.17647346726963</v>
      </c>
      <c r="I356" s="37">
        <f>IF('2017 Hourly Load - RC2016'!I337="",0,$P$19+$Q$19*(WLEF!I336))</f>
        <v>147.66126943785238</v>
      </c>
      <c r="J356" s="37">
        <f>IF('2017 Hourly Load - RC2016'!J337="",0,$P$19+$Q$19*(WLEF!J336))</f>
        <v>165.19273968761462</v>
      </c>
      <c r="K356" s="37">
        <f>IF('2017 Hourly Load - RC2016'!K337="",0,$P$19+$Q$19*(WLEF!K336))</f>
        <v>182.0534202769733</v>
      </c>
      <c r="L356" s="37">
        <f>IF('2017 Hourly Load - RC2016'!L337="",0,$P$19+$Q$19*(WLEF!L336))</f>
        <v>192.41494393408931</v>
      </c>
      <c r="M356" s="37">
        <f>IF('2017 Hourly Load - RC2016'!M337="",0,$P$19+$Q$19*(WLEF!M336))</f>
        <v>198.20017370762059</v>
      </c>
      <c r="N356" s="37">
        <f>IF('2017 Hourly Load - RC2016'!N337="",0,$P$19+$Q$19*(WLEF!N336))</f>
        <v>198.51262656825736</v>
      </c>
      <c r="O356" s="37">
        <f>IF('2017 Hourly Load - RC2016'!O337="",0,$P$19+$Q$19*(WLEF!O336))</f>
        <v>198.14507855027722</v>
      </c>
      <c r="P356" s="37">
        <f>IF('2017 Hourly Load - RC2016'!P337="",0,$P$19+$Q$19*(WLEF!P336))</f>
        <v>196.31605501416223</v>
      </c>
      <c r="Q356" s="37">
        <f>IF('2017 Hourly Load - RC2016'!Q337="",0,$P$19+$Q$19*(WLEF!Q336))</f>
        <v>193.22208591898914</v>
      </c>
      <c r="R356" s="37">
        <f>IF('2017 Hourly Load - RC2016'!R337="",0,$P$19+$Q$19*(WLEF!R336))</f>
        <v>192.66573952514065</v>
      </c>
      <c r="S356" s="37">
        <f>IF('2017 Hourly Load - RC2016'!S337="",0,$P$19+$Q$19*(WLEF!S336))</f>
        <v>201.5857028103847</v>
      </c>
      <c r="T356" s="37">
        <f>IF('2017 Hourly Load - RC2016'!T337="",0,$P$19+$Q$19*(WLEF!T336))</f>
        <v>208.67525735384129</v>
      </c>
      <c r="U356" s="37">
        <f>IF('2017 Hourly Load - RC2016'!U337="",0,$P$19+$Q$19*(WLEF!U336))</f>
        <v>203.88856184220901</v>
      </c>
      <c r="V356" s="37">
        <f>IF('2017 Hourly Load - RC2016'!V337="",0,$P$19+$Q$19*(WLEF!V336))</f>
        <v>197.04592111785104</v>
      </c>
      <c r="W356" s="37">
        <f>IF('2017 Hourly Load - RC2016'!W337="",0,$P$19+$Q$19*(WLEF!W336))</f>
        <v>187.21401163688054</v>
      </c>
      <c r="X356" s="37">
        <f>IF('2017 Hourly Load - RC2016'!X337="",0,$P$19+$Q$19*(WLEF!X336))</f>
        <v>176.52512254835875</v>
      </c>
      <c r="Y356" s="37">
        <f>IF('2017 Hourly Load - RC2016'!Y337="",0,$P$19+$Q$19*(WLEF!Y336))</f>
        <v>162.77106676389104</v>
      </c>
      <c r="Z356" s="25">
        <f t="shared" si="5"/>
        <v>4131.1915373764532</v>
      </c>
    </row>
    <row r="357" spans="1:26" x14ac:dyDescent="0.25">
      <c r="A357" s="36">
        <f>IF('2017 Hourly Load - RC2016'!A338="","",'2017 Hourly Load - RC2016'!A338)</f>
        <v>43062</v>
      </c>
      <c r="B357" s="37">
        <f>IF('2017 Hourly Load - RC2016'!B338="",0,$P$19+$Q$19*(WLEF!B337))</f>
        <v>150.56364940718666</v>
      </c>
      <c r="C357" s="37">
        <f>IF('2017 Hourly Load - RC2016'!C338="",0,$P$19+$Q$19*(WLEF!C337))</f>
        <v>143.14553017979921</v>
      </c>
      <c r="D357" s="37">
        <f>IF('2017 Hourly Load - RC2016'!D338="",0,$P$19+$Q$19*(WLEF!D337))</f>
        <v>137.6289046430837</v>
      </c>
      <c r="E357" s="37">
        <f>IF('2017 Hourly Load - RC2016'!E338="",0,$P$19+$Q$19*(WLEF!E337))</f>
        <v>134.59733663008575</v>
      </c>
      <c r="F357" s="37">
        <f>IF('2017 Hourly Load - RC2016'!F338="",0,$P$19+$Q$19*(WLEF!F337))</f>
        <v>134.04299649636701</v>
      </c>
      <c r="G357" s="37">
        <f>IF('2017 Hourly Load - RC2016'!G338="",0,$P$19+$Q$19*(WLEF!G337))</f>
        <v>135.83973609639673</v>
      </c>
      <c r="H357" s="37">
        <f>IF('2017 Hourly Load - RC2016'!H338="",0,$P$19+$Q$19*(WLEF!H337))</f>
        <v>139.7058414964647</v>
      </c>
      <c r="I357" s="37">
        <f>IF('2017 Hourly Load - RC2016'!I338="",0,$P$19+$Q$19*(WLEF!I337))</f>
        <v>149.03485231226455</v>
      </c>
      <c r="J357" s="37">
        <f>IF('2017 Hourly Load - RC2016'!J338="",0,$P$19+$Q$19*(WLEF!J337))</f>
        <v>172.94861302576194</v>
      </c>
      <c r="K357" s="37">
        <f>IF('2017 Hourly Load - RC2016'!K338="",0,$P$19+$Q$19*(WLEF!K337))</f>
        <v>200.0071385516209</v>
      </c>
      <c r="L357" s="37">
        <f>IF('2017 Hourly Load - RC2016'!L338="",0,$P$19+$Q$19*(WLEF!L337))</f>
        <v>219.44281624580049</v>
      </c>
      <c r="M357" s="37">
        <f>IF('2017 Hourly Load - RC2016'!M338="",0,$P$19+$Q$19*(WLEF!M337))</f>
        <v>232.75561102243694</v>
      </c>
      <c r="N357" s="37">
        <f>IF('2017 Hourly Load - RC2016'!N338="",0,$P$19+$Q$19*(WLEF!N337))</f>
        <v>241.47751459341498</v>
      </c>
      <c r="O357" s="37">
        <f>IF('2017 Hourly Load - RC2016'!O338="",0,$P$19+$Q$19*(WLEF!O337))</f>
        <v>247.95489612154103</v>
      </c>
      <c r="P357" s="37">
        <f>IF('2017 Hourly Load - RC2016'!P338="",0,$P$19+$Q$19*(WLEF!P337))</f>
        <v>249.14245684246572</v>
      </c>
      <c r="Q357" s="37">
        <f>IF('2017 Hourly Load - RC2016'!Q338="",0,$P$19+$Q$19*(WLEF!Q337))</f>
        <v>246.92472658043437</v>
      </c>
      <c r="R357" s="37">
        <f>IF('2017 Hourly Load - RC2016'!R338="",0,$P$19+$Q$19*(WLEF!R337))</f>
        <v>238.62824095440192</v>
      </c>
      <c r="S357" s="37">
        <f>IF('2017 Hourly Load - RC2016'!S338="",0,$P$19+$Q$19*(WLEF!S337))</f>
        <v>241.92974901608341</v>
      </c>
      <c r="T357" s="37">
        <f>IF('2017 Hourly Load - RC2016'!T338="",0,$P$19+$Q$19*(WLEF!T337))</f>
        <v>252.4189687334067</v>
      </c>
      <c r="U357" s="37">
        <f>IF('2017 Hourly Load - RC2016'!U338="",0,$P$19+$Q$19*(WLEF!U337))</f>
        <v>245.33103910085168</v>
      </c>
      <c r="V357" s="37">
        <f>IF('2017 Hourly Load - RC2016'!V338="",0,$P$19+$Q$19*(WLEF!V337))</f>
        <v>233.17435426632079</v>
      </c>
      <c r="W357" s="37">
        <f>IF('2017 Hourly Load - RC2016'!W338="",0,$P$19+$Q$19*(WLEF!W337))</f>
        <v>216.00855434357737</v>
      </c>
      <c r="X357" s="37">
        <f>IF('2017 Hourly Load - RC2016'!X338="",0,$P$19+$Q$19*(WLEF!X337))</f>
        <v>198.12671640334727</v>
      </c>
      <c r="Y357" s="37">
        <f>IF('2017 Hourly Load - RC2016'!Y338="",0,$P$19+$Q$19*(WLEF!Y337))</f>
        <v>181.50880999641831</v>
      </c>
      <c r="Z357" s="25">
        <f t="shared" si="5"/>
        <v>4742.3390530595316</v>
      </c>
    </row>
    <row r="358" spans="1:26" x14ac:dyDescent="0.25">
      <c r="A358" s="36">
        <f>IF('2017 Hourly Load - RC2016'!A339="","",'2017 Hourly Load - RC2016'!A339)</f>
        <v>43063</v>
      </c>
      <c r="B358" s="37">
        <f>IF('2017 Hourly Load - RC2016'!B339="",0,$P$19+$Q$19*(WLEF!B338))</f>
        <v>162.26660710921323</v>
      </c>
      <c r="C358" s="37">
        <f>IF('2017 Hourly Load - RC2016'!C339="",0,$P$19+$Q$19*(WLEF!C338))</f>
        <v>151.55454724158957</v>
      </c>
      <c r="D358" s="37">
        <f>IF('2017 Hourly Load - RC2016'!D339="",0,$P$19+$Q$19*(WLEF!D338))</f>
        <v>145.82475547651728</v>
      </c>
      <c r="E358" s="37">
        <f>IF('2017 Hourly Load - RC2016'!E339="",0,$P$19+$Q$19*(WLEF!E338))</f>
        <v>143.67944815437662</v>
      </c>
      <c r="F358" s="37">
        <f>IF('2017 Hourly Load - RC2016'!F339="",0,$P$19+$Q$19*(WLEF!F338))</f>
        <v>145.3900435060973</v>
      </c>
      <c r="G358" s="37">
        <f>IF('2017 Hourly Load - RC2016'!G339="",0,$P$19+$Q$19*(WLEF!G338))</f>
        <v>154.3524411543105</v>
      </c>
      <c r="H358" s="37">
        <f>IF('2017 Hourly Load - RC2016'!H339="",0,$P$19+$Q$19*(WLEF!H338))</f>
        <v>172.25130688236166</v>
      </c>
      <c r="I358" s="37">
        <f>IF('2017 Hourly Load - RC2016'!I339="",0,$P$19+$Q$19*(WLEF!I338))</f>
        <v>185.90734574588424</v>
      </c>
      <c r="J358" s="37">
        <f>IF('2017 Hourly Load - RC2016'!J339="",0,$P$19+$Q$19*(WLEF!J338))</f>
        <v>205.03878302585252</v>
      </c>
      <c r="K358" s="37">
        <f>IF('2017 Hourly Load - RC2016'!K339="",0,$P$19+$Q$19*(WLEF!K338))</f>
        <v>228.00241976441987</v>
      </c>
      <c r="L358" s="37">
        <f>IF('2017 Hourly Load - RC2016'!L339="",0,$P$19+$Q$19*(WLEF!L338))</f>
        <v>250.4005889619811</v>
      </c>
      <c r="M358" s="37">
        <f>IF('2017 Hourly Load - RC2016'!M339="",0,$P$19+$Q$19*(WLEF!M338))</f>
        <v>275.15453030474561</v>
      </c>
      <c r="N358" s="37">
        <f>IF('2017 Hourly Load - RC2016'!N339="",0,$P$19+$Q$19*(WLEF!N338))</f>
        <v>295.26314919535497</v>
      </c>
      <c r="O358" s="37">
        <f>IF('2017 Hourly Load - RC2016'!O339="",0,$P$19+$Q$19*(WLEF!O338))</f>
        <v>305.81841569347444</v>
      </c>
      <c r="P358" s="37">
        <f>IF('2017 Hourly Load - RC2016'!P339="",0,$P$19+$Q$19*(WLEF!P338))</f>
        <v>310.86930196018886</v>
      </c>
      <c r="Q358" s="37">
        <f>IF('2017 Hourly Load - RC2016'!Q339="",0,$P$19+$Q$19*(WLEF!Q338))</f>
        <v>308.96540322705135</v>
      </c>
      <c r="R358" s="37">
        <f>IF('2017 Hourly Load - RC2016'!R339="",0,$P$19+$Q$19*(WLEF!R338))</f>
        <v>297.13377611631137</v>
      </c>
      <c r="S358" s="37">
        <f>IF('2017 Hourly Load - RC2016'!S339="",0,$P$19+$Q$19*(WLEF!S338))</f>
        <v>292.85592395953182</v>
      </c>
      <c r="T358" s="37">
        <f>IF('2017 Hourly Load - RC2016'!T339="",0,$P$19+$Q$19*(WLEF!T338))</f>
        <v>301.47985346595414</v>
      </c>
      <c r="U358" s="37">
        <f>IF('2017 Hourly Load - RC2016'!U339="",0,$P$19+$Q$19*(WLEF!U338))</f>
        <v>286.95865233001354</v>
      </c>
      <c r="V358" s="37">
        <f>IF('2017 Hourly Load - RC2016'!V339="",0,$P$19+$Q$19*(WLEF!V338))</f>
        <v>268.48676761985956</v>
      </c>
      <c r="W358" s="37">
        <f>IF('2017 Hourly Load - RC2016'!W339="",0,$P$19+$Q$19*(WLEF!W338))</f>
        <v>242.36104409741921</v>
      </c>
      <c r="X358" s="37">
        <f>IF('2017 Hourly Load - RC2016'!X339="",0,$P$19+$Q$19*(WLEF!X338))</f>
        <v>220.22301972122443</v>
      </c>
      <c r="Y358" s="37">
        <f>IF('2017 Hourly Load - RC2016'!Y339="",0,$P$19+$Q$19*(WLEF!Y338))</f>
        <v>194.71853152453426</v>
      </c>
      <c r="Z358" s="25">
        <f t="shared" si="5"/>
        <v>5544.956656238267</v>
      </c>
    </row>
    <row r="359" spans="1:26" x14ac:dyDescent="0.25">
      <c r="A359" s="36">
        <f>IF('2017 Hourly Load - RC2016'!A340="","",'2017 Hourly Load - RC2016'!A340)</f>
        <v>43064</v>
      </c>
      <c r="B359" s="37">
        <f>IF('2017 Hourly Load - RC2016'!B340="",0,$P$19+$Q$19*(WLEF!B339))</f>
        <v>174.58064244631117</v>
      </c>
      <c r="C359" s="37">
        <f>IF('2017 Hourly Load - RC2016'!C340="",0,$P$19+$Q$19*(WLEF!C339))</f>
        <v>161.80938028036377</v>
      </c>
      <c r="D359" s="37">
        <f>IF('2017 Hourly Load - RC2016'!D340="",0,$P$19+$Q$19*(WLEF!D339))</f>
        <v>155.04962599233727</v>
      </c>
      <c r="E359" s="37">
        <f>IF('2017 Hourly Load - RC2016'!E340="",0,$P$19+$Q$19*(WLEF!E339))</f>
        <v>152.4810406392055</v>
      </c>
      <c r="F359" s="37">
        <f>IF('2017 Hourly Load - RC2016'!F340="",0,$P$19+$Q$19*(WLEF!F339))</f>
        <v>153.1116891166651</v>
      </c>
      <c r="G359" s="37">
        <f>IF('2017 Hourly Load - RC2016'!G340="",0,$P$19+$Q$19*(WLEF!G339))</f>
        <v>162.41930660395593</v>
      </c>
      <c r="H359" s="37">
        <f>IF('2017 Hourly Load - RC2016'!H340="",0,$P$19+$Q$19*(WLEF!H339))</f>
        <v>181.10132854002606</v>
      </c>
      <c r="I359" s="37">
        <f>IF('2017 Hourly Load - RC2016'!I340="",0,$P$19+$Q$19*(WLEF!I339))</f>
        <v>194.80899845714163</v>
      </c>
      <c r="J359" s="37">
        <f>IF('2017 Hourly Load - RC2016'!J340="",0,$P$19+$Q$19*(WLEF!J339))</f>
        <v>214.37633679074224</v>
      </c>
      <c r="K359" s="37">
        <f>IF('2017 Hourly Load - RC2016'!K340="",0,$P$19+$Q$19*(WLEF!K339))</f>
        <v>236.43931744987458</v>
      </c>
      <c r="L359" s="37">
        <f>IF('2017 Hourly Load - RC2016'!L340="",0,$P$19+$Q$19*(WLEF!L339))</f>
        <v>256.98740173823523</v>
      </c>
      <c r="M359" s="37">
        <f>IF('2017 Hourly Load - RC2016'!M340="",0,$P$19+$Q$19*(WLEF!M339))</f>
        <v>271.28983698639098</v>
      </c>
      <c r="N359" s="37">
        <f>IF('2017 Hourly Load - RC2016'!N340="",0,$P$19+$Q$19*(WLEF!N339))</f>
        <v>279.6328573875694</v>
      </c>
      <c r="O359" s="37">
        <f>IF('2017 Hourly Load - RC2016'!O340="",0,$P$19+$Q$19*(WLEF!O339))</f>
        <v>285.76491229883402</v>
      </c>
      <c r="P359" s="37">
        <f>IF('2017 Hourly Load - RC2016'!P340="",0,$P$19+$Q$19*(WLEF!P339))</f>
        <v>285.01149043491785</v>
      </c>
      <c r="Q359" s="37">
        <f>IF('2017 Hourly Load - RC2016'!Q340="",0,$P$19+$Q$19*(WLEF!Q339))</f>
        <v>280.880608817905</v>
      </c>
      <c r="R359" s="37">
        <f>IF('2017 Hourly Load - RC2016'!R340="",0,$P$19+$Q$19*(WLEF!R339))</f>
        <v>272.0878432965435</v>
      </c>
      <c r="S359" s="37">
        <f>IF('2017 Hourly Load - RC2016'!S340="",0,$P$19+$Q$19*(WLEF!S339))</f>
        <v>274.94143017692164</v>
      </c>
      <c r="T359" s="37">
        <f>IF('2017 Hourly Load - RC2016'!T340="",0,$P$19+$Q$19*(WLEF!T339))</f>
        <v>283.00113715677031</v>
      </c>
      <c r="U359" s="37">
        <f>IF('2017 Hourly Load - RC2016'!U340="",0,$P$19+$Q$19*(WLEF!U339))</f>
        <v>272.32287064179582</v>
      </c>
      <c r="V359" s="37">
        <f>IF('2017 Hourly Load - RC2016'!V340="",0,$P$19+$Q$19*(WLEF!V339))</f>
        <v>255.32323728939457</v>
      </c>
      <c r="W359" s="37">
        <f>IF('2017 Hourly Load - RC2016'!W340="",0,$P$19+$Q$19*(WLEF!W339))</f>
        <v>236.1852996394403</v>
      </c>
      <c r="X359" s="37">
        <f>IF('2017 Hourly Load - RC2016'!X340="",0,$P$19+$Q$19*(WLEF!X339))</f>
        <v>214.47437986134867</v>
      </c>
      <c r="Y359" s="37">
        <f>IF('2017 Hourly Load - RC2016'!Y340="",0,$P$19+$Q$19*(WLEF!Y339))</f>
        <v>194.55578256965563</v>
      </c>
      <c r="Z359" s="25">
        <f t="shared" si="5"/>
        <v>5448.6367546123465</v>
      </c>
    </row>
    <row r="360" spans="1:26" x14ac:dyDescent="0.25">
      <c r="A360" s="36">
        <f>IF('2017 Hourly Load - RC2016'!A341="","",'2017 Hourly Load - RC2016'!A341)</f>
        <v>43065</v>
      </c>
      <c r="B360" s="37">
        <f>IF('2017 Hourly Load - RC2016'!B341="",0,$P$19+$Q$19*(WLEF!B340))</f>
        <v>176.5748221589086</v>
      </c>
      <c r="C360" s="37">
        <f>IF('2017 Hourly Load - RC2016'!C341="",0,$P$19+$Q$19*(WLEF!C340))</f>
        <v>165.2238200128979</v>
      </c>
      <c r="D360" s="37">
        <f>IF('2017 Hourly Load - RC2016'!D341="",0,$P$19+$Q$19*(WLEF!D340))</f>
        <v>158.18376532563354</v>
      </c>
      <c r="E360" s="37">
        <f>IF('2017 Hourly Load - RC2016'!E341="",0,$P$19+$Q$19*(WLEF!E340))</f>
        <v>154.62800991760142</v>
      </c>
      <c r="F360" s="37">
        <f>IF('2017 Hourly Load - RC2016'!F341="",0,$P$19+$Q$19*(WLEF!F340))</f>
        <v>154.65704766378082</v>
      </c>
      <c r="G360" s="37">
        <f>IF('2017 Hourly Load - RC2016'!G341="",0,$P$19+$Q$19*(WLEF!G340))</f>
        <v>160.00859329385943</v>
      </c>
      <c r="H360" s="37">
        <f>IF('2017 Hourly Load - RC2016'!H341="",0,$P$19+$Q$19*(WLEF!H340))</f>
        <v>172.18657775394615</v>
      </c>
      <c r="I360" s="37">
        <f>IF('2017 Hourly Load - RC2016'!I341="",0,$P$19+$Q$19*(WLEF!I340))</f>
        <v>184.55708183198834</v>
      </c>
      <c r="J360" s="37">
        <f>IF('2017 Hourly Load - RC2016'!J341="",0,$P$19+$Q$19*(WLEF!J340))</f>
        <v>200.30347813620457</v>
      </c>
      <c r="K360" s="37">
        <f>IF('2017 Hourly Load - RC2016'!K341="",0,$P$19+$Q$19*(WLEF!K340))</f>
        <v>212.09249727927914</v>
      </c>
      <c r="L360" s="37">
        <f>IF('2017 Hourly Load - RC2016'!L341="",0,$P$19+$Q$19*(WLEF!L340))</f>
        <v>212.91004900853807</v>
      </c>
      <c r="M360" s="37">
        <f>IF('2017 Hourly Load - RC2016'!M341="",0,$P$19+$Q$19*(WLEF!M340))</f>
        <v>210.09839746842476</v>
      </c>
      <c r="N360" s="37">
        <f>IF('2017 Hourly Load - RC2016'!N341="",0,$P$19+$Q$19*(WLEF!N340))</f>
        <v>205.77700321996576</v>
      </c>
      <c r="O360" s="37">
        <f>IF('2017 Hourly Load - RC2016'!O341="",0,$P$19+$Q$19*(WLEF!O340))</f>
        <v>199.15723388022593</v>
      </c>
      <c r="P360" s="37">
        <f>IF('2017 Hourly Load - RC2016'!P341="",0,$P$19+$Q$19*(WLEF!P340))</f>
        <v>191.41460897745401</v>
      </c>
      <c r="Q360" s="37">
        <f>IF('2017 Hourly Load - RC2016'!Q341="",0,$P$19+$Q$19*(WLEF!Q340))</f>
        <v>184.09174207070248</v>
      </c>
      <c r="R360" s="37">
        <f>IF('2017 Hourly Load - RC2016'!R341="",0,$P$19+$Q$19*(WLEF!R340))</f>
        <v>180.22132270288984</v>
      </c>
      <c r="S360" s="37">
        <f>IF('2017 Hourly Load - RC2016'!S341="",0,$P$19+$Q$19*(WLEF!S340))</f>
        <v>188.24766489398371</v>
      </c>
      <c r="T360" s="37">
        <f>IF('2017 Hourly Load - RC2016'!T341="",0,$P$19+$Q$19*(WLEF!T340))</f>
        <v>197.43003131440426</v>
      </c>
      <c r="U360" s="37">
        <f>IF('2017 Hourly Load - RC2016'!U341="",0,$P$19+$Q$19*(WLEF!U340))</f>
        <v>192.11078923265694</v>
      </c>
      <c r="V360" s="37">
        <f>IF('2017 Hourly Load - RC2016'!V341="",0,$P$19+$Q$19*(WLEF!V340))</f>
        <v>183.57594000041047</v>
      </c>
      <c r="W360" s="37">
        <f>IF('2017 Hourly Load - RC2016'!W341="",0,$P$19+$Q$19*(WLEF!W340))</f>
        <v>175.02378114510387</v>
      </c>
      <c r="X360" s="37">
        <f>IF('2017 Hourly Load - RC2016'!X341="",0,$P$19+$Q$19*(WLEF!X340))</f>
        <v>164.23213187761837</v>
      </c>
      <c r="Y360" s="37">
        <f>IF('2017 Hourly Load - RC2016'!Y341="",0,$P$19+$Q$19*(WLEF!Y340))</f>
        <v>151.45513712479766</v>
      </c>
      <c r="Z360" s="25">
        <f t="shared" si="5"/>
        <v>4374.1615262912765</v>
      </c>
    </row>
    <row r="361" spans="1:26" x14ac:dyDescent="0.25">
      <c r="A361" s="36">
        <f>IF('2017 Hourly Load - RC2016'!A342="","",'2017 Hourly Load - RC2016'!A342)</f>
        <v>43066</v>
      </c>
      <c r="B361" s="37">
        <f>IF('2017 Hourly Load - RC2016'!B342="",0,$P$19+$Q$19*(WLEF!B341))</f>
        <v>140.66725122940929</v>
      </c>
      <c r="C361" s="37">
        <f>IF('2017 Hourly Load - RC2016'!C342="",0,$P$19+$Q$19*(WLEF!C341))</f>
        <v>134.01842743676195</v>
      </c>
      <c r="D361" s="37">
        <f>IF('2017 Hourly Load - RC2016'!D342="",0,$P$19+$Q$19*(WLEF!D341))</f>
        <v>130.79062873303411</v>
      </c>
      <c r="E361" s="37">
        <f>IF('2017 Hourly Load - RC2016'!E342="",0,$P$19+$Q$19*(WLEF!E341))</f>
        <v>129.98511456455378</v>
      </c>
      <c r="F361" s="37">
        <f>IF('2017 Hourly Load - RC2016'!F342="",0,$P$19+$Q$19*(WLEF!F341))</f>
        <v>130.8263208416497</v>
      </c>
      <c r="G361" s="37">
        <f>IF('2017 Hourly Load - RC2016'!G342="",0,$P$19+$Q$19*(WLEF!G341))</f>
        <v>134.73328944586692</v>
      </c>
      <c r="H361" s="37">
        <f>IF('2017 Hourly Load - RC2016'!H342="",0,$P$19+$Q$19*(WLEF!H341))</f>
        <v>142.46815588938978</v>
      </c>
      <c r="I361" s="37">
        <f>IF('2017 Hourly Load - RC2016'!I342="",0,$P$19+$Q$19*(WLEF!I341))</f>
        <v>154.70061517874217</v>
      </c>
      <c r="J361" s="37">
        <f>IF('2017 Hourly Load - RC2016'!J342="",0,$P$19+$Q$19*(WLEF!J341))</f>
        <v>170.09553461102129</v>
      </c>
      <c r="K361" s="37">
        <f>IF('2017 Hourly Load - RC2016'!K342="",0,$P$19+$Q$19*(WLEF!K341))</f>
        <v>180.96568734104281</v>
      </c>
      <c r="L361" s="37">
        <f>IF('2017 Hourly Load - RC2016'!L342="",0,$P$19+$Q$19*(WLEF!L341))</f>
        <v>187.7039284479458</v>
      </c>
      <c r="M361" s="37">
        <f>IF('2017 Hourly Load - RC2016'!M342="",0,$P$19+$Q$19*(WLEF!M341))</f>
        <v>190.40108950683771</v>
      </c>
      <c r="N361" s="37">
        <f>IF('2017 Hourly Load - RC2016'!N342="",0,$P$19+$Q$19*(WLEF!N341))</f>
        <v>190.22376574764928</v>
      </c>
      <c r="O361" s="37">
        <f>IF('2017 Hourly Load - RC2016'!O342="",0,$P$19+$Q$19*(WLEF!O341))</f>
        <v>186.55094629589047</v>
      </c>
      <c r="P361" s="37">
        <f>IF('2017 Hourly Load - RC2016'!P342="",0,$P$19+$Q$19*(WLEF!P341))</f>
        <v>182.42870278367971</v>
      </c>
      <c r="Q361" s="37">
        <f>IF('2017 Hourly Load - RC2016'!Q342="",0,$P$19+$Q$19*(WLEF!Q341))</f>
        <v>176.14452657574026</v>
      </c>
      <c r="R361" s="37">
        <f>IF('2017 Hourly Load - RC2016'!R342="",0,$P$19+$Q$19*(WLEF!R341))</f>
        <v>168.20294923831869</v>
      </c>
      <c r="S361" s="37">
        <f>IF('2017 Hourly Load - RC2016'!S342="",0,$P$19+$Q$19*(WLEF!S341))</f>
        <v>165.02190177082255</v>
      </c>
      <c r="T361" s="37">
        <f>IF('2017 Hourly Load - RC2016'!T342="",0,$P$19+$Q$19*(WLEF!T341))</f>
        <v>167.30370378783809</v>
      </c>
      <c r="U361" s="37">
        <f>IF('2017 Hourly Load - RC2016'!U342="",0,$P$19+$Q$19*(WLEF!U341))</f>
        <v>161.33828614082014</v>
      </c>
      <c r="V361" s="37">
        <f>IF('2017 Hourly Load - RC2016'!V342="",0,$P$19+$Q$19*(WLEF!V341))</f>
        <v>157.36816828356115</v>
      </c>
      <c r="W361" s="37">
        <f>IF('2017 Hourly Load - RC2016'!W342="",0,$P$19+$Q$19*(WLEF!W341))</f>
        <v>153.87506819052294</v>
      </c>
      <c r="X361" s="37">
        <f>IF('2017 Hourly Load - RC2016'!X342="",0,$P$19+$Q$19*(WLEF!X341))</f>
        <v>148.53372020199456</v>
      </c>
      <c r="Y361" s="37">
        <f>IF('2017 Hourly Load - RC2016'!Y342="",0,$P$19+$Q$19*(WLEF!Y341))</f>
        <v>141.12474318676973</v>
      </c>
      <c r="Z361" s="25">
        <f t="shared" si="5"/>
        <v>3825.4725254298633</v>
      </c>
    </row>
    <row r="362" spans="1:26" x14ac:dyDescent="0.25">
      <c r="A362" s="36">
        <f>IF('2017 Hourly Load - RC2016'!A343="","",'2017 Hourly Load - RC2016'!A343)</f>
        <v>43067</v>
      </c>
      <c r="B362" s="37">
        <f>IF('2017 Hourly Load - RC2016'!B343="",0,$P$19+$Q$19*(WLEF!B342))</f>
        <v>134.44922494815251</v>
      </c>
      <c r="C362" s="37">
        <f>IF('2017 Hourly Load - RC2016'!C343="",0,$P$19+$Q$19*(WLEF!C342))</f>
        <v>130.65986953055051</v>
      </c>
      <c r="D362" s="37">
        <f>IF('2017 Hourly Load - RC2016'!D343="",0,$P$19+$Q$19*(WLEF!D342))</f>
        <v>129.17462106472317</v>
      </c>
      <c r="E362" s="37">
        <f>IF('2017 Hourly Load - RC2016'!E343="",0,$P$19+$Q$19*(WLEF!E342))</f>
        <v>129.67889912453046</v>
      </c>
      <c r="F362" s="37">
        <f>IF('2017 Hourly Load - RC2016'!F343="",0,$P$19+$Q$19*(WLEF!F342))</f>
        <v>132.37345030194297</v>
      </c>
      <c r="G362" s="37">
        <f>IF('2017 Hourly Load - RC2016'!G343="",0,$P$19+$Q$19*(WLEF!G342))</f>
        <v>138.26586681100235</v>
      </c>
      <c r="H362" s="37">
        <f>IF('2017 Hourly Load - RC2016'!H343="",0,$P$19+$Q$19*(WLEF!H342))</f>
        <v>148.33934395808265</v>
      </c>
      <c r="I362" s="37">
        <f>IF('2017 Hourly Load - RC2016'!I343="",0,$P$19+$Q$19*(WLEF!I342))</f>
        <v>159.84317271524543</v>
      </c>
      <c r="J362" s="37">
        <f>IF('2017 Hourly Load - RC2016'!J343="",0,$P$19+$Q$19*(WLEF!J342))</f>
        <v>171.58893523377708</v>
      </c>
      <c r="K362" s="37">
        <f>IF('2017 Hourly Load - RC2016'!K343="",0,$P$19+$Q$19*(WLEF!K342))</f>
        <v>178.57352794205948</v>
      </c>
      <c r="L362" s="37">
        <f>IF('2017 Hourly Load - RC2016'!L343="",0,$P$19+$Q$19*(WLEF!L342))</f>
        <v>179.53024163165179</v>
      </c>
      <c r="M362" s="37">
        <f>IF('2017 Hourly Load - RC2016'!M343="",0,$P$19+$Q$19*(WLEF!M342))</f>
        <v>176.37610216569328</v>
      </c>
      <c r="N362" s="37">
        <f>IF('2017 Hourly Load - RC2016'!N343="",0,$P$19+$Q$19*(WLEF!N342))</f>
        <v>172.54287560650641</v>
      </c>
      <c r="O362" s="37">
        <f>IF('2017 Hourly Load - RC2016'!O343="",0,$P$19+$Q$19*(WLEF!O342))</f>
        <v>169.13871850192197</v>
      </c>
      <c r="P362" s="37">
        <f>IF('2017 Hourly Load - RC2016'!P343="",0,$P$19+$Q$19*(WLEF!P342))</f>
        <v>166.03394814384899</v>
      </c>
      <c r="Q362" s="37">
        <f>IF('2017 Hourly Load - RC2016'!Q343="",0,$P$19+$Q$19*(WLEF!Q342))</f>
        <v>164.04685281034119</v>
      </c>
      <c r="R362" s="37">
        <f>IF('2017 Hourly Load - RC2016'!R343="",0,$P$19+$Q$19*(WLEF!R342))</f>
        <v>164.20123750548254</v>
      </c>
      <c r="S362" s="37">
        <f>IF('2017 Hourly Load - RC2016'!S343="",0,$P$19+$Q$19*(WLEF!S342))</f>
        <v>174.56425024053698</v>
      </c>
      <c r="T362" s="37">
        <f>IF('2017 Hourly Load - RC2016'!T343="",0,$P$19+$Q$19*(WLEF!T342))</f>
        <v>187.10917764449522</v>
      </c>
      <c r="U362" s="37">
        <f>IF('2017 Hourly Load - RC2016'!U343="",0,$P$19+$Q$19*(WLEF!U342))</f>
        <v>183.47293648432026</v>
      </c>
      <c r="V362" s="37">
        <f>IF('2017 Hourly Load - RC2016'!V343="",0,$P$19+$Q$19*(WLEF!V342))</f>
        <v>177.98841110968101</v>
      </c>
      <c r="W362" s="37">
        <f>IF('2017 Hourly Load - RC2016'!W343="",0,$P$19+$Q$19*(WLEF!W342))</f>
        <v>174.69542856398178</v>
      </c>
      <c r="X362" s="37">
        <f>IF('2017 Hourly Load - RC2016'!X343="",0,$P$19+$Q$19*(WLEF!X342))</f>
        <v>164.01599330442048</v>
      </c>
      <c r="Y362" s="37">
        <f>IF('2017 Hourly Load - RC2016'!Y343="",0,$P$19+$Q$19*(WLEF!Y342))</f>
        <v>152.68139643901469</v>
      </c>
      <c r="Z362" s="25">
        <f t="shared" si="5"/>
        <v>3859.3444817819632</v>
      </c>
    </row>
    <row r="363" spans="1:26" x14ac:dyDescent="0.25">
      <c r="A363" s="36">
        <f>IF('2017 Hourly Load - RC2016'!A344="","",'2017 Hourly Load - RC2016'!A344)</f>
        <v>43068</v>
      </c>
      <c r="B363" s="37">
        <f>IF('2017 Hourly Load - RC2016'!B344="",0,$P$19+$Q$19*(WLEF!B343))</f>
        <v>143.19881737861152</v>
      </c>
      <c r="C363" s="37">
        <f>IF('2017 Hourly Load - RC2016'!C344="",0,$P$19+$Q$19*(WLEF!C343))</f>
        <v>138.34254633465861</v>
      </c>
      <c r="D363" s="37">
        <f>IF('2017 Hourly Load - RC2016'!D344="",0,$P$19+$Q$19*(WLEF!D343))</f>
        <v>135.83973609639673</v>
      </c>
      <c r="E363" s="37">
        <f>IF('2017 Hourly Load - RC2016'!E344="",0,$P$19+$Q$19*(WLEF!E343))</f>
        <v>135.5277742682899</v>
      </c>
      <c r="F363" s="37">
        <f>IF('2017 Hourly Load - RC2016'!F344="",0,$P$19+$Q$19*(WLEF!F343))</f>
        <v>136.9955743725759</v>
      </c>
      <c r="G363" s="37">
        <f>IF('2017 Hourly Load - RC2016'!G344="",0,$P$19+$Q$19*(WLEF!G343))</f>
        <v>140.13359547782494</v>
      </c>
      <c r="H363" s="37">
        <f>IF('2017 Hourly Load - RC2016'!H344="",0,$P$19+$Q$19*(WLEF!H343))</f>
        <v>147.28912706964744</v>
      </c>
      <c r="I363" s="37">
        <f>IF('2017 Hourly Load - RC2016'!I344="",0,$P$19+$Q$19*(WLEF!I343))</f>
        <v>156.9693924852628</v>
      </c>
      <c r="J363" s="37">
        <f>IF('2017 Hourly Load - RC2016'!J344="",0,$P$19+$Q$19*(WLEF!J343))</f>
        <v>167.9974426816014</v>
      </c>
      <c r="K363" s="37">
        <f>IF('2017 Hourly Load - RC2016'!K344="",0,$P$19+$Q$19*(WLEF!K343))</f>
        <v>173.29013414051639</v>
      </c>
      <c r="L363" s="37">
        <f>IF('2017 Hourly Load - RC2016'!L344="",0,$P$19+$Q$19*(WLEF!L343))</f>
        <v>173.97509837013504</v>
      </c>
      <c r="M363" s="37">
        <f>IF('2017 Hourly Load - RC2016'!M344="",0,$P$19+$Q$19*(WLEF!M343))</f>
        <v>173.53447003883275</v>
      </c>
      <c r="N363" s="37">
        <f>IF('2017 Hourly Load - RC2016'!N344="",0,$P$19+$Q$19*(WLEF!N343))</f>
        <v>171.96020885212133</v>
      </c>
      <c r="O363" s="37">
        <f>IF('2017 Hourly Load - RC2016'!O344="",0,$P$19+$Q$19*(WLEF!O343))</f>
        <v>170.22350524267284</v>
      </c>
      <c r="P363" s="37">
        <f>IF('2017 Hourly Load - RC2016'!P344="",0,$P$19+$Q$19*(WLEF!P343))</f>
        <v>168.12387919978659</v>
      </c>
      <c r="Q363" s="37">
        <f>IF('2017 Hourly Load - RC2016'!Q344="",0,$P$19+$Q$19*(WLEF!Q343))</f>
        <v>166.06518536710041</v>
      </c>
      <c r="R363" s="37">
        <f>IF('2017 Hourly Load - RC2016'!R344="",0,$P$19+$Q$19*(WLEF!R343))</f>
        <v>164.26303206079007</v>
      </c>
      <c r="S363" s="37">
        <f>IF('2017 Hourly Load - RC2016'!S344="",0,$P$19+$Q$19*(WLEF!S343))</f>
        <v>171.37942487335403</v>
      </c>
      <c r="T363" s="37">
        <f>IF('2017 Hourly Load - RC2016'!T344="",0,$P$19+$Q$19*(WLEF!T343))</f>
        <v>180.98263740625936</v>
      </c>
      <c r="U363" s="37">
        <f>IF('2017 Hourly Load - RC2016'!U344="",0,$P$19+$Q$19*(WLEF!U343))</f>
        <v>176.60796249640333</v>
      </c>
      <c r="V363" s="37">
        <f>IF('2017 Hourly Load - RC2016'!V344="",0,$P$19+$Q$19*(WLEF!V343))</f>
        <v>169.99961765315913</v>
      </c>
      <c r="W363" s="37">
        <f>IF('2017 Hourly Load - RC2016'!W344="",0,$P$19+$Q$19*(WLEF!W343))</f>
        <v>162.75575686354529</v>
      </c>
      <c r="X363" s="37">
        <f>IF('2017 Hourly Load - RC2016'!X344="",0,$P$19+$Q$19*(WLEF!X343))</f>
        <v>153.47126511982844</v>
      </c>
      <c r="Y363" s="37">
        <f>IF('2017 Hourly Load - RC2016'!Y344="",0,$P$19+$Q$19*(WLEF!Y343))</f>
        <v>142.919318902322</v>
      </c>
      <c r="Z363" s="25">
        <f t="shared" si="5"/>
        <v>3821.8455027516961</v>
      </c>
    </row>
    <row r="364" spans="1:26" x14ac:dyDescent="0.25">
      <c r="A364" s="36">
        <f>IF('2017 Hourly Load - RC2016'!A345="","",'2017 Hourly Load - RC2016'!A345)</f>
        <v>43069</v>
      </c>
      <c r="B364" s="37">
        <f>IF('2017 Hourly Load - RC2016'!B345="",0,$P$19+$Q$19*(WLEF!B344))</f>
        <v>133.30845250881305</v>
      </c>
      <c r="C364" s="37">
        <f>IF('2017 Hourly Load - RC2016'!C345="",0,$P$19+$Q$19*(WLEF!C344))</f>
        <v>127.50543588090174</v>
      </c>
      <c r="D364" s="37">
        <f>IF('2017 Hourly Load - RC2016'!D345="",0,$P$19+$Q$19*(WLEF!D344))</f>
        <v>124.71247117934686</v>
      </c>
      <c r="E364" s="37">
        <f>IF('2017 Hourly Load - RC2016'!E345="",0,$P$19+$Q$19*(WLEF!E344))</f>
        <v>123.67284490376178</v>
      </c>
      <c r="F364" s="37">
        <f>IF('2017 Hourly Load - RC2016'!F345="",0,$P$19+$Q$19*(WLEF!F344))</f>
        <v>124.17999434166209</v>
      </c>
      <c r="G364" s="37">
        <f>IF('2017 Hourly Load - RC2016'!G345="",0,$P$19+$Q$19*(WLEF!G344))</f>
        <v>126.37534557822718</v>
      </c>
      <c r="H364" s="37">
        <f>IF('2017 Hourly Load - RC2016'!H345="",0,$P$19+$Q$19*(WLEF!H344))</f>
        <v>130.75494969924918</v>
      </c>
      <c r="I364" s="37">
        <f>IF('2017 Hourly Load - RC2016'!I345="",0,$P$19+$Q$19*(WLEF!I344))</f>
        <v>138.09990725881261</v>
      </c>
      <c r="J364" s="37">
        <f>IF('2017 Hourly Load - RC2016'!J345="",0,$P$19+$Q$19*(WLEF!J344))</f>
        <v>151.69668517866143</v>
      </c>
      <c r="K364" s="37">
        <f>IF('2017 Hourly Load - RC2016'!K345="",0,$P$19+$Q$19*(WLEF!K344))</f>
        <v>163.01622274464282</v>
      </c>
      <c r="L364" s="37">
        <f>IF('2017 Hourly Load - RC2016'!L345="",0,$P$19+$Q$19*(WLEF!L344))</f>
        <v>170.4316558207052</v>
      </c>
      <c r="M364" s="37">
        <f>IF('2017 Hourly Load - RC2016'!M345="",0,$P$19+$Q$19*(WLEF!M344))</f>
        <v>175.45150825042325</v>
      </c>
      <c r="N364" s="37">
        <f>IF('2017 Hourly Load - RC2016'!N345="",0,$P$19+$Q$19*(WLEF!N344))</f>
        <v>179.19401509694291</v>
      </c>
      <c r="O364" s="37">
        <f>IF('2017 Hourly Load - RC2016'!O345="",0,$P$19+$Q$19*(WLEF!O344))</f>
        <v>181.13525336736154</v>
      </c>
      <c r="P364" s="37">
        <f>IF('2017 Hourly Load - RC2016'!P345="",0,$P$19+$Q$19*(WLEF!P344))</f>
        <v>181.52580654992167</v>
      </c>
      <c r="Q364" s="37">
        <f>IF('2017 Hourly Load - RC2016'!Q345="",0,$P$19+$Q$19*(WLEF!Q344))</f>
        <v>180.22132270288984</v>
      </c>
      <c r="R364" s="37">
        <f>IF('2017 Hourly Load - RC2016'!R345="",0,$P$19+$Q$19*(WLEF!R344))</f>
        <v>178.32254567148118</v>
      </c>
      <c r="S364" s="37">
        <f>IF('2017 Hourly Load - RC2016'!S345="",0,$P$19+$Q$19*(WLEF!S344))</f>
        <v>186.01157829605833</v>
      </c>
      <c r="T364" s="37">
        <f>IF('2017 Hourly Load - RC2016'!T345="",0,$P$19+$Q$19*(WLEF!T344))</f>
        <v>200.24788613529535</v>
      </c>
      <c r="U364" s="37">
        <f>IF('2017 Hourly Load - RC2016'!U345="",0,$P$19+$Q$19*(WLEF!U344))</f>
        <v>195.20748443002662</v>
      </c>
      <c r="V364" s="37">
        <f>IF('2017 Hourly Load - RC2016'!V345="",0,$P$19+$Q$19*(WLEF!V344))</f>
        <v>187.03931737141761</v>
      </c>
      <c r="W364" s="37">
        <f>IF('2017 Hourly Load - RC2016'!W345="",0,$P$19+$Q$19*(WLEF!W344))</f>
        <v>175.18817534950955</v>
      </c>
      <c r="X364" s="37">
        <f>IF('2017 Hourly Load - RC2016'!X345="",0,$P$19+$Q$19*(WLEF!X344))</f>
        <v>161.80938028036377</v>
      </c>
      <c r="Y364" s="37">
        <f>IF('2017 Hourly Load - RC2016'!Y345="",0,$P$19+$Q$19*(WLEF!Y344))</f>
        <v>146.35657203525278</v>
      </c>
      <c r="Z364" s="25">
        <f t="shared" si="5"/>
        <v>3841.4648106317272</v>
      </c>
    </row>
    <row r="365" spans="1:26" x14ac:dyDescent="0.25">
      <c r="A365" s="36">
        <f>IF('2017 Hourly Load - RC2016'!A346="","",'2017 Hourly Load - RC2016'!A346)</f>
        <v>43070</v>
      </c>
      <c r="B365" s="37">
        <f>IF('2017 Hourly Load - RC2016'!B346="",0,$P$19+$Q$19*(WLEF!B345))</f>
        <v>135.49039986479357</v>
      </c>
      <c r="C365" s="37">
        <f>IF('2017 Hourly Load - RC2016'!C346="",0,$P$19+$Q$19*(WLEF!C345))</f>
        <v>128.92932198721343</v>
      </c>
      <c r="D365" s="37">
        <f>IF('2017 Hourly Load - RC2016'!D346="",0,$P$19+$Q$19*(WLEF!D345))</f>
        <v>125.82127565767578</v>
      </c>
      <c r="E365" s="37">
        <f>IF('2017 Hourly Load - RC2016'!E346="",0,$P$19+$Q$19*(WLEF!E345))</f>
        <v>124.85725967514919</v>
      </c>
      <c r="F365" s="37">
        <f>IF('2017 Hourly Load - RC2016'!F346="",0,$P$19+$Q$19*(WLEF!F345))</f>
        <v>126.50020803207448</v>
      </c>
      <c r="G365" s="37">
        <f>IF('2017 Hourly Load - RC2016'!G346="",0,$P$19+$Q$19*(WLEF!G345))</f>
        <v>134.96853107306646</v>
      </c>
      <c r="H365" s="37">
        <f>IF('2017 Hourly Load - RC2016'!H346="",0,$P$19+$Q$19*(WLEF!H345))</f>
        <v>152.49534232483006</v>
      </c>
      <c r="I365" s="37">
        <f>IF('2017 Hourly Load - RC2016'!I346="",0,$P$19+$Q$19*(WLEF!I345))</f>
        <v>163.24639424305681</v>
      </c>
      <c r="J365" s="37">
        <f>IF('2017 Hourly Load - RC2016'!J346="",0,$P$19+$Q$19*(WLEF!J345))</f>
        <v>173.02986946653539</v>
      </c>
      <c r="K365" s="37">
        <f>IF('2017 Hourly Load - RC2016'!K346="",0,$P$19+$Q$19*(WLEF!K345))</f>
        <v>184.40185090475026</v>
      </c>
      <c r="L365" s="37">
        <f>IF('2017 Hourly Load - RC2016'!L346="",0,$P$19+$Q$19*(WLEF!L345))</f>
        <v>196.99110053195182</v>
      </c>
      <c r="M365" s="37">
        <f>IF('2017 Hourly Load - RC2016'!M346="",0,$P$19+$Q$19*(WLEF!M345))</f>
        <v>207.26007254734662</v>
      </c>
      <c r="N365" s="37">
        <f>IF('2017 Hourly Load - RC2016'!N346="",0,$P$19+$Q$19*(WLEF!N345))</f>
        <v>212.17024893905108</v>
      </c>
      <c r="O365" s="37">
        <f>IF('2017 Hourly Load - RC2016'!O346="",0,$P$19+$Q$19*(WLEF!O345))</f>
        <v>214.04326201660655</v>
      </c>
      <c r="P365" s="37">
        <f>IF('2017 Hourly Load - RC2016'!P346="",0,$P$19+$Q$19*(WLEF!P345))</f>
        <v>211.70408764257093</v>
      </c>
      <c r="Q365" s="37">
        <f>IF('2017 Hourly Load - RC2016'!Q346="",0,$P$19+$Q$19*(WLEF!Q345))</f>
        <v>207.50811007550413</v>
      </c>
      <c r="R365" s="37">
        <f>IF('2017 Hourly Load - RC2016'!R346="",0,$P$19+$Q$19*(WLEF!R345))</f>
        <v>203.64413151455989</v>
      </c>
      <c r="S365" s="37">
        <f>IF('2017 Hourly Load - RC2016'!S346="",0,$P$19+$Q$19*(WLEF!S345))</f>
        <v>212.53988675080149</v>
      </c>
      <c r="T365" s="37">
        <f>IF('2017 Hourly Load - RC2016'!T346="",0,$P$19+$Q$19*(WLEF!T345))</f>
        <v>227.6937339077777</v>
      </c>
      <c r="U365" s="37">
        <f>IF('2017 Hourly Load - RC2016'!U346="",0,$P$19+$Q$19*(WLEF!U345))</f>
        <v>222.94078671326668</v>
      </c>
      <c r="V365" s="37">
        <f>IF('2017 Hourly Load - RC2016'!V346="",0,$P$19+$Q$19*(WLEF!V345))</f>
        <v>212.0730629962336</v>
      </c>
      <c r="W365" s="37">
        <f>IF('2017 Hourly Load - RC2016'!W346="",0,$P$19+$Q$19*(WLEF!W345))</f>
        <v>195.42513677806528</v>
      </c>
      <c r="X365" s="37">
        <f>IF('2017 Hourly Load - RC2016'!X346="",0,$P$19+$Q$19*(WLEF!X345))</f>
        <v>177.12238081378177</v>
      </c>
      <c r="Y365" s="37">
        <f>IF('2017 Hourly Load - RC2016'!Y346="",0,$P$19+$Q$19*(WLEF!Y345))</f>
        <v>157.79766267016066</v>
      </c>
      <c r="Z365" s="25">
        <f t="shared" si="5"/>
        <v>4308.6541171268236</v>
      </c>
    </row>
    <row r="366" spans="1:26" x14ac:dyDescent="0.25">
      <c r="A366" s="36">
        <f>IF('2017 Hourly Load - RC2016'!A347="","",'2017 Hourly Load - RC2016'!A347)</f>
        <v>43071</v>
      </c>
      <c r="B366" s="37">
        <f>IF('2017 Hourly Load - RC2016'!B347="",0,$P$19+$Q$19*(WLEF!B346))</f>
        <v>143.09226622513032</v>
      </c>
      <c r="C366" s="37">
        <f>IF('2017 Hourly Load - RC2016'!C347="",0,$P$19+$Q$19*(WLEF!C346))</f>
        <v>134.70855767725783</v>
      </c>
      <c r="D366" s="37">
        <f>IF('2017 Hourly Load - RC2016'!D347="",0,$P$19+$Q$19*(WLEF!D346))</f>
        <v>129.69065848196738</v>
      </c>
      <c r="E366" s="37">
        <f>IF('2017 Hourly Load - RC2016'!E347="",0,$P$19+$Q$19*(WLEF!E346))</f>
        <v>127.78154143862997</v>
      </c>
      <c r="F366" s="37">
        <f>IF('2017 Hourly Load - RC2016'!F347="",0,$P$19+$Q$19*(WLEF!F346))</f>
        <v>129.09278352036401</v>
      </c>
      <c r="G366" s="37">
        <f>IF('2017 Hourly Load - RC2016'!G347="",0,$P$19+$Q$19*(WLEF!G346))</f>
        <v>136.97031670522176</v>
      </c>
      <c r="H366" s="37">
        <f>IF('2017 Hourly Load - RC2016'!H347="",0,$P$19+$Q$19*(WLEF!H346))</f>
        <v>155.37028766750205</v>
      </c>
      <c r="I366" s="37">
        <f>IF('2017 Hourly Load - RC2016'!I347="",0,$P$19+$Q$19*(WLEF!I346))</f>
        <v>165.815450290093</v>
      </c>
      <c r="J366" s="37">
        <f>IF('2017 Hourly Load - RC2016'!J347="",0,$P$19+$Q$19*(WLEF!J346))</f>
        <v>173.73017410443811</v>
      </c>
      <c r="K366" s="37">
        <f>IF('2017 Hourly Load - RC2016'!K347="",0,$P$19+$Q$19*(WLEF!K346))</f>
        <v>185.73374104964458</v>
      </c>
      <c r="L366" s="37">
        <f>IF('2017 Hourly Load - RC2016'!L347="",0,$P$19+$Q$19*(WLEF!L346))</f>
        <v>197.88814069432453</v>
      </c>
      <c r="M366" s="37">
        <f>IF('2017 Hourly Load - RC2016'!M347="",0,$P$19+$Q$19*(WLEF!M346))</f>
        <v>205.62539329444633</v>
      </c>
      <c r="N366" s="37">
        <f>IF('2017 Hourly Load - RC2016'!N347="",0,$P$19+$Q$19*(WLEF!N346))</f>
        <v>210.19484250417054</v>
      </c>
      <c r="O366" s="37">
        <f>IF('2017 Hourly Load - RC2016'!O347="",0,$P$19+$Q$19*(WLEF!O346))</f>
        <v>213.08557207299015</v>
      </c>
      <c r="P366" s="37">
        <f>IF('2017 Hourly Load - RC2016'!P347="",0,$P$19+$Q$19*(WLEF!P346))</f>
        <v>212.09249727927914</v>
      </c>
      <c r="Q366" s="37">
        <f>IF('2017 Hourly Load - RC2016'!Q347="",0,$P$19+$Q$19*(WLEF!Q346))</f>
        <v>208.73279750452173</v>
      </c>
      <c r="R366" s="37">
        <f>IF('2017 Hourly Load - RC2016'!R347="",0,$P$19+$Q$19*(WLEF!R346))</f>
        <v>204.22740915408949</v>
      </c>
      <c r="S366" s="37">
        <f>IF('2017 Hourly Load - RC2016'!S347="",0,$P$19+$Q$19*(WLEF!S346))</f>
        <v>213.98452769805738</v>
      </c>
      <c r="T366" s="37">
        <f>IF('2017 Hourly Load - RC2016'!T347="",0,$P$19+$Q$19*(WLEF!T346))</f>
        <v>228.86847911549842</v>
      </c>
      <c r="U366" s="37">
        <f>IF('2017 Hourly Load - RC2016'!U347="",0,$P$19+$Q$19*(WLEF!U346))</f>
        <v>223.38619098966427</v>
      </c>
      <c r="V366" s="37">
        <f>IF('2017 Hourly Load - RC2016'!V347="",0,$P$19+$Q$19*(WLEF!V346))</f>
        <v>212.63724702469477</v>
      </c>
      <c r="W366" s="37">
        <f>IF('2017 Hourly Load - RC2016'!W347="",0,$P$19+$Q$19*(WLEF!W346))</f>
        <v>196.64420711454724</v>
      </c>
      <c r="X366" s="37">
        <f>IF('2017 Hourly Load - RC2016'!X347="",0,$P$19+$Q$19*(WLEF!X346))</f>
        <v>177.42171598734996</v>
      </c>
      <c r="Y366" s="37">
        <f>IF('2017 Hourly Load - RC2016'!Y347="",0,$P$19+$Q$19*(WLEF!Y346))</f>
        <v>157.9608939410154</v>
      </c>
      <c r="Z366" s="25">
        <f t="shared" si="5"/>
        <v>4344.7356915348973</v>
      </c>
    </row>
    <row r="367" spans="1:26" x14ac:dyDescent="0.25">
      <c r="A367" s="36">
        <f>IF('2017 Hourly Load - RC2016'!A348="","",'2017 Hourly Load - RC2016'!A348)</f>
        <v>43072</v>
      </c>
      <c r="B367" s="37">
        <f>IF('2017 Hourly Load - RC2016'!B348="",0,$P$19+$Q$19*(WLEF!B347))</f>
        <v>142.90602543141875</v>
      </c>
      <c r="C367" s="37">
        <f>IF('2017 Hourly Load - RC2016'!C348="",0,$P$19+$Q$19*(WLEF!C347))</f>
        <v>133.99386418819273</v>
      </c>
      <c r="D367" s="37">
        <f>IF('2017 Hourly Load - RC2016'!D348="",0,$P$19+$Q$19*(WLEF!D347))</f>
        <v>129.52615967891626</v>
      </c>
      <c r="E367" s="37">
        <f>IF('2017 Hourly Load - RC2016'!E348="",0,$P$19+$Q$19*(WLEF!E347))</f>
        <v>127.47098152292376</v>
      </c>
      <c r="F367" s="37">
        <f>IF('2017 Hourly Load - RC2016'!F348="",0,$P$19+$Q$19*(WLEF!F347))</f>
        <v>128.34785521173288</v>
      </c>
      <c r="G367" s="37">
        <f>IF('2017 Hourly Load - RC2016'!G348="",0,$P$19+$Q$19*(WLEF!G347))</f>
        <v>136.26546129986323</v>
      </c>
      <c r="H367" s="37">
        <f>IF('2017 Hourly Load - RC2016'!H348="",0,$P$19+$Q$19*(WLEF!H347))</f>
        <v>156.27775355458243</v>
      </c>
      <c r="I367" s="37">
        <f>IF('2017 Hourly Load - RC2016'!I348="",0,$P$19+$Q$19*(WLEF!I347))</f>
        <v>165.83104783671374</v>
      </c>
      <c r="J367" s="37">
        <f>IF('2017 Hourly Load - RC2016'!J348="",0,$P$19+$Q$19*(WLEF!J347))</f>
        <v>175.66574007748039</v>
      </c>
      <c r="K367" s="37">
        <f>IF('2017 Hourly Load - RC2016'!K348="",0,$P$19+$Q$19*(WLEF!K347))</f>
        <v>190.47205968776404</v>
      </c>
      <c r="L367" s="37">
        <f>IF('2017 Hourly Load - RC2016'!L348="",0,$P$19+$Q$19*(WLEF!L347))</f>
        <v>202.48176453959496</v>
      </c>
      <c r="M367" s="37">
        <f>IF('2017 Hourly Load - RC2016'!M348="",0,$P$19+$Q$19*(WLEF!M347))</f>
        <v>212.63724702469477</v>
      </c>
      <c r="N367" s="37">
        <f>IF('2017 Hourly Load - RC2016'!N348="",0,$P$19+$Q$19*(WLEF!N347))</f>
        <v>220.50363173726009</v>
      </c>
      <c r="O367" s="37">
        <f>IF('2017 Hourly Load - RC2016'!O348="",0,$P$19+$Q$19*(WLEF!O347))</f>
        <v>224.2587841241849</v>
      </c>
      <c r="P367" s="37">
        <f>IF('2017 Hourly Load - RC2016'!P348="",0,$P$19+$Q$19*(WLEF!P347))</f>
        <v>227.20051642834545</v>
      </c>
      <c r="Q367" s="37">
        <f>IF('2017 Hourly Load - RC2016'!Q348="",0,$P$19+$Q$19*(WLEF!Q347))</f>
        <v>228.57950792438191</v>
      </c>
      <c r="R367" s="37">
        <f>IF('2017 Hourly Load - RC2016'!R348="",0,$P$19+$Q$19*(WLEF!R347))</f>
        <v>221.89080807730164</v>
      </c>
      <c r="S367" s="37">
        <f>IF('2017 Hourly Load - RC2016'!S348="",0,$P$19+$Q$19*(WLEF!S347))</f>
        <v>225.0117701604118</v>
      </c>
      <c r="T367" s="37">
        <f>IF('2017 Hourly Load - RC2016'!T348="",0,$P$19+$Q$19*(WLEF!T347))</f>
        <v>238.58559085672658</v>
      </c>
      <c r="U367" s="37">
        <f>IF('2017 Hourly Load - RC2016'!U348="",0,$P$19+$Q$19*(WLEF!U347))</f>
        <v>231.25294688214501</v>
      </c>
      <c r="V367" s="37">
        <f>IF('2017 Hourly Load - RC2016'!V348="",0,$P$19+$Q$19*(WLEF!V347))</f>
        <v>218.5453271809078</v>
      </c>
      <c r="W367" s="37">
        <f>IF('2017 Hourly Load - RC2016'!W348="",0,$P$19+$Q$19*(WLEF!W347))</f>
        <v>200.87869441624099</v>
      </c>
      <c r="X367" s="37">
        <f>IF('2017 Hourly Load - RC2016'!X348="",0,$P$19+$Q$19*(WLEF!X347))</f>
        <v>180.91484586194696</v>
      </c>
      <c r="Y367" s="37">
        <f>IF('2017 Hourly Load - RC2016'!Y348="",0,$P$19+$Q$19*(WLEF!Y347))</f>
        <v>159.9634611574935</v>
      </c>
      <c r="Z367" s="25">
        <f t="shared" si="5"/>
        <v>4479.4618448612237</v>
      </c>
    </row>
    <row r="368" spans="1:26" x14ac:dyDescent="0.25">
      <c r="A368" s="36">
        <f>IF('2017 Hourly Load - RC2016'!A349="","",'2017 Hourly Load - RC2016'!A349)</f>
        <v>43073</v>
      </c>
      <c r="B368" s="37">
        <f>IF('2017 Hourly Load - RC2016'!B349="",0,$P$19+$Q$19*(WLEF!B348))</f>
        <v>144.48468339313575</v>
      </c>
      <c r="C368" s="37">
        <f>IF('2017 Hourly Load - RC2016'!C349="",0,$P$19+$Q$19*(WLEF!C348))</f>
        <v>135.82724019016487</v>
      </c>
      <c r="D368" s="37">
        <f>IF('2017 Hourly Load - RC2016'!D349="",0,$P$19+$Q$19*(WLEF!D348))</f>
        <v>131.13620013978112</v>
      </c>
      <c r="E368" s="37">
        <f>IF('2017 Hourly Load - RC2016'!E349="",0,$P$19+$Q$19*(WLEF!E348))</f>
        <v>129.18631795352462</v>
      </c>
      <c r="F368" s="37">
        <f>IF('2017 Hourly Load - RC2016'!F349="",0,$P$19+$Q$19*(WLEF!F348))</f>
        <v>130.31598332420214</v>
      </c>
      <c r="G368" s="37">
        <f>IF('2017 Hourly Load - RC2016'!G349="",0,$P$19+$Q$19*(WLEF!G348))</f>
        <v>138.63696900378883</v>
      </c>
      <c r="H368" s="37">
        <f>IF('2017 Hourly Load - RC2016'!H349="",0,$P$19+$Q$19*(WLEF!H348))</f>
        <v>156.77776704044987</v>
      </c>
      <c r="I368" s="37">
        <f>IF('2017 Hourly Load - RC2016'!I349="",0,$P$19+$Q$19*(WLEF!I348))</f>
        <v>167.76062481092555</v>
      </c>
      <c r="J368" s="37">
        <f>IF('2017 Hourly Load - RC2016'!J349="",0,$P$19+$Q$19*(WLEF!J348))</f>
        <v>177.38843327947671</v>
      </c>
      <c r="K368" s="37">
        <f>IF('2017 Hourly Load - RC2016'!K349="",0,$P$19+$Q$19*(WLEF!K348))</f>
        <v>191.93207082486276</v>
      </c>
      <c r="L368" s="37">
        <f>IF('2017 Hourly Load - RC2016'!L349="",0,$P$19+$Q$19*(WLEF!L348))</f>
        <v>204.22740915408949</v>
      </c>
      <c r="M368" s="37">
        <f>IF('2017 Hourly Load - RC2016'!M349="",0,$P$19+$Q$19*(WLEF!M348))</f>
        <v>214.94549216037939</v>
      </c>
      <c r="N368" s="37">
        <f>IF('2017 Hourly Load - RC2016'!N349="",0,$P$19+$Q$19*(WLEF!N348))</f>
        <v>223.5280579871893</v>
      </c>
      <c r="O368" s="37">
        <f>IF('2017 Hourly Load - RC2016'!O349="",0,$P$19+$Q$19*(WLEF!O348))</f>
        <v>227.4059220183147</v>
      </c>
      <c r="P368" s="37">
        <f>IF('2017 Hourly Load - RC2016'!P349="",0,$P$19+$Q$19*(WLEF!P348))</f>
        <v>230.00647969073384</v>
      </c>
      <c r="Q368" s="37">
        <f>IF('2017 Hourly Load - RC2016'!Q349="",0,$P$19+$Q$19*(WLEF!Q348))</f>
        <v>230.98243517280895</v>
      </c>
      <c r="R368" s="37">
        <f>IF('2017 Hourly Load - RC2016'!R349="",0,$P$19+$Q$19*(WLEF!R348))</f>
        <v>223.710563011224</v>
      </c>
      <c r="S368" s="37">
        <f>IF('2017 Hourly Load - RC2016'!S349="",0,$P$19+$Q$19*(WLEF!S348))</f>
        <v>227.15945274345916</v>
      </c>
      <c r="T368" s="37">
        <f>IF('2017 Hourly Load - RC2016'!T349="",0,$P$19+$Q$19*(WLEF!T348))</f>
        <v>241.58513134559644</v>
      </c>
      <c r="U368" s="37">
        <f>IF('2017 Hourly Load - RC2016'!U349="",0,$P$19+$Q$19*(WLEF!U348))</f>
        <v>235.36118652431895</v>
      </c>
      <c r="V368" s="37">
        <f>IF('2017 Hourly Load - RC2016'!V349="",0,$P$19+$Q$19*(WLEF!V348))</f>
        <v>223.46724912883911</v>
      </c>
      <c r="W368" s="37">
        <f>IF('2017 Hourly Load - RC2016'!W349="",0,$P$19+$Q$19*(WLEF!W348))</f>
        <v>206.8599151752731</v>
      </c>
      <c r="X368" s="37">
        <f>IF('2017 Hourly Load - RC2016'!X349="",0,$P$19+$Q$19*(WLEF!X348))</f>
        <v>185.59496189129828</v>
      </c>
      <c r="Y368" s="37">
        <f>IF('2017 Hourly Load - RC2016'!Y349="",0,$P$19+$Q$19*(WLEF!Y348))</f>
        <v>164.66526324628512</v>
      </c>
      <c r="Z368" s="25">
        <f t="shared" si="5"/>
        <v>4542.9458092101231</v>
      </c>
    </row>
    <row r="369" spans="1:26" x14ac:dyDescent="0.25">
      <c r="A369" s="36">
        <f>IF('2017 Hourly Load - RC2016'!A350="","",'2017 Hourly Load - RC2016'!A350)</f>
        <v>43074</v>
      </c>
      <c r="B369" s="37">
        <f>IF('2017 Hourly Load - RC2016'!B350="",0,$P$19+$Q$19*(WLEF!B349))</f>
        <v>148.46426742780645</v>
      </c>
      <c r="C369" s="37">
        <f>IF('2017 Hourly Load - RC2016'!C350="",0,$P$19+$Q$19*(WLEF!C349))</f>
        <v>138.35533133992436</v>
      </c>
      <c r="D369" s="37">
        <f>IF('2017 Hourly Load - RC2016'!D350="",0,$P$19+$Q$19*(WLEF!D349))</f>
        <v>133.21090846091084</v>
      </c>
      <c r="E369" s="37">
        <f>IF('2017 Hourly Load - RC2016'!E350="",0,$P$19+$Q$19*(WLEF!E349))</f>
        <v>131.17201863842664</v>
      </c>
      <c r="F369" s="37">
        <f>IF('2017 Hourly Load - RC2016'!F350="",0,$P$19+$Q$19*(WLEF!F349))</f>
        <v>131.96333354078942</v>
      </c>
      <c r="G369" s="37">
        <f>IF('2017 Hourly Load - RC2016'!G350="",0,$P$19+$Q$19*(WLEF!G349))</f>
        <v>140.12060999182211</v>
      </c>
      <c r="H369" s="37">
        <f>IF('2017 Hourly Load - RC2016'!H350="",0,$P$19+$Q$19*(WLEF!H349))</f>
        <v>158.54103943221787</v>
      </c>
      <c r="I369" s="37">
        <f>IF('2017 Hourly Load - RC2016'!I350="",0,$P$19+$Q$19*(WLEF!I349))</f>
        <v>169.74409478443778</v>
      </c>
      <c r="J369" s="37">
        <f>IF('2017 Hourly Load - RC2016'!J350="",0,$P$19+$Q$19*(WLEF!J349))</f>
        <v>181.59380729152491</v>
      </c>
      <c r="K369" s="37">
        <f>IF('2017 Hourly Load - RC2016'!K350="",0,$P$19+$Q$19*(WLEF!K349))</f>
        <v>199.26791668020172</v>
      </c>
      <c r="L369" s="37">
        <f>IF('2017 Hourly Load - RC2016'!L350="",0,$P$19+$Q$19*(WLEF!L349))</f>
        <v>213.28073571226076</v>
      </c>
      <c r="M369" s="37">
        <f>IF('2017 Hourly Load - RC2016'!M350="",0,$P$19+$Q$19*(WLEF!M349))</f>
        <v>223.1229125672117</v>
      </c>
      <c r="N369" s="37">
        <f>IF('2017 Hourly Load - RC2016'!N350="",0,$P$19+$Q$19*(WLEF!N349))</f>
        <v>228.66204206666447</v>
      </c>
      <c r="O369" s="37">
        <f>IF('2017 Hourly Load - RC2016'!O350="",0,$P$19+$Q$19*(WLEF!O349))</f>
        <v>228.14658502662655</v>
      </c>
      <c r="P369" s="37">
        <f>IF('2017 Hourly Load - RC2016'!P350="",0,$P$19+$Q$19*(WLEF!P349))</f>
        <v>227.59091126017853</v>
      </c>
      <c r="Q369" s="37">
        <f>IF('2017 Hourly Load - RC2016'!Q350="",0,$P$19+$Q$19*(WLEF!Q349))</f>
        <v>229.63355937010346</v>
      </c>
      <c r="R369" s="37">
        <f>IF('2017 Hourly Load - RC2016'!R350="",0,$P$19+$Q$19*(WLEF!R349))</f>
        <v>226.89268043569746</v>
      </c>
      <c r="S369" s="37">
        <f>IF('2017 Hourly Load - RC2016'!S350="",0,$P$19+$Q$19*(WLEF!S349))</f>
        <v>230.50443897542573</v>
      </c>
      <c r="T369" s="37">
        <f>IF('2017 Hourly Load - RC2016'!T350="",0,$P$19+$Q$19*(WLEF!T349))</f>
        <v>238.32981230242746</v>
      </c>
      <c r="U369" s="37">
        <f>IF('2017 Hourly Load - RC2016'!U350="",0,$P$19+$Q$19*(WLEF!U349))</f>
        <v>228.7858868628573</v>
      </c>
      <c r="V369" s="37">
        <f>IF('2017 Hourly Load - RC2016'!V350="",0,$P$19+$Q$19*(WLEF!V349))</f>
        <v>216.8383092481368</v>
      </c>
      <c r="W369" s="37">
        <f>IF('2017 Hourly Load - RC2016'!W350="",0,$P$19+$Q$19*(WLEF!W349))</f>
        <v>202.5752967936171</v>
      </c>
      <c r="X369" s="37">
        <f>IF('2017 Hourly Load - RC2016'!X350="",0,$P$19+$Q$19*(WLEF!X349))</f>
        <v>187.09171039708741</v>
      </c>
      <c r="Y369" s="37">
        <f>IF('2017 Hourly Load - RC2016'!Y350="",0,$P$19+$Q$19*(WLEF!Y349))</f>
        <v>169.26599180927064</v>
      </c>
      <c r="Z369" s="25">
        <f t="shared" si="5"/>
        <v>4583.1542004156272</v>
      </c>
    </row>
    <row r="370" spans="1:26" x14ac:dyDescent="0.25">
      <c r="A370" s="36">
        <f>IF('2017 Hourly Load - RC2016'!A351="","",'2017 Hourly Load - RC2016'!A351)</f>
        <v>43075</v>
      </c>
      <c r="B370" s="37">
        <f>IF('2017 Hourly Load - RC2016'!B351="",0,$P$19+$Q$19*(WLEF!B350))</f>
        <v>153.14042178346199</v>
      </c>
      <c r="C370" s="37">
        <f>IF('2017 Hourly Load - RC2016'!C351="",0,$P$19+$Q$19*(WLEF!C350))</f>
        <v>142.72006937846419</v>
      </c>
      <c r="D370" s="37">
        <f>IF('2017 Hourly Load - RC2016'!D351="",0,$P$19+$Q$19*(WLEF!D350))</f>
        <v>136.60473354374085</v>
      </c>
      <c r="E370" s="37">
        <f>IF('2017 Hourly Load - RC2016'!E351="",0,$P$19+$Q$19*(WLEF!E350))</f>
        <v>132.94314173963798</v>
      </c>
      <c r="F370" s="37">
        <f>IF('2017 Hourly Load - RC2016'!F351="",0,$P$19+$Q$19*(WLEF!F350))</f>
        <v>131.49497349361667</v>
      </c>
      <c r="G370" s="37">
        <f>IF('2017 Hourly Load - RC2016'!G351="",0,$P$19+$Q$19*(WLEF!G350))</f>
        <v>133.10128254308162</v>
      </c>
      <c r="H370" s="37">
        <f>IF('2017 Hourly Load - RC2016'!H351="",0,$P$19+$Q$19*(WLEF!H350))</f>
        <v>138.31698068240399</v>
      </c>
      <c r="I370" s="37">
        <f>IF('2017 Hourly Load - RC2016'!I351="",0,$P$19+$Q$19*(WLEF!I350))</f>
        <v>147.15156532331326</v>
      </c>
      <c r="J370" s="37">
        <f>IF('2017 Hourly Load - RC2016'!J351="",0,$P$19+$Q$19*(WLEF!J350))</f>
        <v>167.33517635804174</v>
      </c>
      <c r="K370" s="37">
        <f>IF('2017 Hourly Load - RC2016'!K351="",0,$P$19+$Q$19*(WLEF!K350))</f>
        <v>189.58660309899358</v>
      </c>
      <c r="L370" s="37">
        <f>IF('2017 Hourly Load - RC2016'!L351="",0,$P$19+$Q$19*(WLEF!L350))</f>
        <v>207.43176468640968</v>
      </c>
      <c r="M370" s="37">
        <f>IF('2017 Hourly Load - RC2016'!M351="",0,$P$19+$Q$19*(WLEF!M350))</f>
        <v>219.90266893647799</v>
      </c>
      <c r="N370" s="37">
        <f>IF('2017 Hourly Load - RC2016'!N351="",0,$P$19+$Q$19*(WLEF!N350))</f>
        <v>228.62077209000529</v>
      </c>
      <c r="O370" s="37">
        <f>IF('2017 Hourly Load - RC2016'!O351="",0,$P$19+$Q$19*(WLEF!O350))</f>
        <v>234.1186512250448</v>
      </c>
      <c r="P370" s="37">
        <f>IF('2017 Hourly Load - RC2016'!P351="",0,$P$19+$Q$19*(WLEF!P350))</f>
        <v>236.60877887754793</v>
      </c>
      <c r="Q370" s="37">
        <f>IF('2017 Hourly Load - RC2016'!Q351="",0,$P$19+$Q$19*(WLEF!Q350))</f>
        <v>234.60242795034719</v>
      </c>
      <c r="R370" s="37">
        <f>IF('2017 Hourly Load - RC2016'!R351="",0,$P$19+$Q$19*(WLEF!R350))</f>
        <v>225.664605172775</v>
      </c>
      <c r="S370" s="37">
        <f>IF('2017 Hourly Load - RC2016'!S351="",0,$P$19+$Q$19*(WLEF!S350))</f>
        <v>221.91096292879354</v>
      </c>
      <c r="T370" s="37">
        <f>IF('2017 Hourly Load - RC2016'!T351="",0,$P$19+$Q$19*(WLEF!T350))</f>
        <v>227.87890619727096</v>
      </c>
      <c r="U370" s="37">
        <f>IF('2017 Hourly Load - RC2016'!U351="",0,$P$19+$Q$19*(WLEF!U350))</f>
        <v>214.23913750776961</v>
      </c>
      <c r="V370" s="37">
        <f>IF('2017 Hourly Load - RC2016'!V351="",0,$P$19+$Q$19*(WLEF!V350))</f>
        <v>201.56707045028742</v>
      </c>
      <c r="W370" s="37">
        <f>IF('2017 Hourly Load - RC2016'!W351="",0,$P$19+$Q$19*(WLEF!W350))</f>
        <v>188.96894446581371</v>
      </c>
      <c r="X370" s="37">
        <f>IF('2017 Hourly Load - RC2016'!X351="",0,$P$19+$Q$19*(WLEF!X350))</f>
        <v>174.12220982752137</v>
      </c>
      <c r="Y370" s="37">
        <f>IF('2017 Hourly Load - RC2016'!Y351="",0,$P$19+$Q$19*(WLEF!Y350))</f>
        <v>158.02029434954972</v>
      </c>
      <c r="Z370" s="25">
        <f t="shared" si="5"/>
        <v>4446.0521426103696</v>
      </c>
    </row>
    <row r="371" spans="1:26" x14ac:dyDescent="0.25">
      <c r="A371" s="36">
        <f>IF('2017 Hourly Load - RC2016'!A352="","",'2017 Hourly Load - RC2016'!A352)</f>
        <v>43076</v>
      </c>
      <c r="B371" s="37">
        <f>IF('2017 Hourly Load - RC2016'!B352="",0,$P$19+$Q$19*(WLEF!B351))</f>
        <v>143.03902551460487</v>
      </c>
      <c r="C371" s="37">
        <f>IF('2017 Hourly Load - RC2016'!C352="",0,$P$19+$Q$19*(WLEF!C351))</f>
        <v>134.46155959813927</v>
      </c>
      <c r="D371" s="37">
        <f>IF('2017 Hourly Load - RC2016'!D352="",0,$P$19+$Q$19*(WLEF!D351))</f>
        <v>129.16292562868068</v>
      </c>
      <c r="E371" s="37">
        <f>IF('2017 Hourly Load - RC2016'!E352="",0,$P$19+$Q$19*(WLEF!E351))</f>
        <v>125.86637510696502</v>
      </c>
      <c r="F371" s="37">
        <f>IF('2017 Hourly Load - RC2016'!F352="",0,$P$19+$Q$19*(WLEF!F351))</f>
        <v>124.96880250843188</v>
      </c>
      <c r="G371" s="37">
        <f>IF('2017 Hourly Load - RC2016'!G352="",0,$P$19+$Q$19*(WLEF!G351))</f>
        <v>126.239332472949</v>
      </c>
      <c r="H371" s="37">
        <f>IF('2017 Hourly Load - RC2016'!H352="",0,$P$19+$Q$19*(WLEF!H351))</f>
        <v>129.63187622237243</v>
      </c>
      <c r="I371" s="37">
        <f>IF('2017 Hourly Load - RC2016'!I352="",0,$P$19+$Q$19*(WLEF!I351))</f>
        <v>136.1275429012033</v>
      </c>
      <c r="J371" s="37">
        <f>IF('2017 Hourly Load - RC2016'!J352="",0,$P$19+$Q$19*(WLEF!J351))</f>
        <v>153.18353167934956</v>
      </c>
      <c r="K371" s="37">
        <f>IF('2017 Hourly Load - RC2016'!K352="",0,$P$19+$Q$19*(WLEF!K351))</f>
        <v>172.34844415775387</v>
      </c>
      <c r="L371" s="37">
        <f>IF('2017 Hourly Load - RC2016'!L352="",0,$P$19+$Q$19*(WLEF!L351))</f>
        <v>185.75109498185321</v>
      </c>
      <c r="M371" s="37">
        <f>IF('2017 Hourly Load - RC2016'!M352="",0,$P$19+$Q$19*(WLEF!M351))</f>
        <v>194.91760671731635</v>
      </c>
      <c r="N371" s="37">
        <f>IF('2017 Hourly Load - RC2016'!N352="",0,$P$19+$Q$19*(WLEF!N351))</f>
        <v>199.85910822418964</v>
      </c>
      <c r="O371" s="37">
        <f>IF('2017 Hourly Load - RC2016'!O352="",0,$P$19+$Q$19*(WLEF!O351))</f>
        <v>202.61271986453875</v>
      </c>
      <c r="P371" s="37">
        <f>IF('2017 Hourly Load - RC2016'!P352="",0,$P$19+$Q$19*(WLEF!P351))</f>
        <v>203.43749761688628</v>
      </c>
      <c r="Q371" s="37">
        <f>IF('2017 Hourly Load - RC2016'!Q352="",0,$P$19+$Q$19*(WLEF!Q351))</f>
        <v>199.85910822418964</v>
      </c>
      <c r="R371" s="37">
        <f>IF('2017 Hourly Load - RC2016'!R352="",0,$P$19+$Q$19*(WLEF!R351))</f>
        <v>195.04438245471965</v>
      </c>
      <c r="S371" s="37">
        <f>IF('2017 Hourly Load - RC2016'!S352="",0,$P$19+$Q$19*(WLEF!S351))</f>
        <v>200.71155231825426</v>
      </c>
      <c r="T371" s="37">
        <f>IF('2017 Hourly Load - RC2016'!T352="",0,$P$19+$Q$19*(WLEF!T351))</f>
        <v>215.83108312935406</v>
      </c>
      <c r="U371" s="37">
        <f>IF('2017 Hourly Load - RC2016'!U352="",0,$P$19+$Q$19*(WLEF!U351))</f>
        <v>205.81492022893528</v>
      </c>
      <c r="V371" s="37">
        <f>IF('2017 Hourly Load - RC2016'!V352="",0,$P$19+$Q$19*(WLEF!V351))</f>
        <v>195.46143250803055</v>
      </c>
      <c r="W371" s="37">
        <f>IF('2017 Hourly Load - RC2016'!W352="",0,$P$19+$Q$19*(WLEF!W351))</f>
        <v>181.22009085898208</v>
      </c>
      <c r="X371" s="37">
        <f>IF('2017 Hourly Load - RC2016'!X352="",0,$P$19+$Q$19*(WLEF!X351))</f>
        <v>164.09315296491445</v>
      </c>
      <c r="Y371" s="37">
        <f>IF('2017 Hourly Load - RC2016'!Y352="",0,$P$19+$Q$19*(WLEF!Y351))</f>
        <v>147.05535854003773</v>
      </c>
      <c r="Z371" s="25">
        <f t="shared" si="5"/>
        <v>4066.6985244226516</v>
      </c>
    </row>
    <row r="372" spans="1:26" x14ac:dyDescent="0.25">
      <c r="A372" s="36">
        <f>IF('2017 Hourly Load - RC2016'!A353="","",'2017 Hourly Load - RC2016'!A353)</f>
        <v>43077</v>
      </c>
      <c r="B372" s="37">
        <f>IF('2017 Hourly Load - RC2016'!B353="",0,$P$19+$Q$19*(WLEF!B352))</f>
        <v>134.09215204868474</v>
      </c>
      <c r="C372" s="37">
        <f>IF('2017 Hourly Load - RC2016'!C353="",0,$P$19+$Q$19*(WLEF!C352))</f>
        <v>126.91007782420409</v>
      </c>
      <c r="D372" s="37">
        <f>IF('2017 Hourly Load - RC2016'!D353="",0,$P$19+$Q$19*(WLEF!D352))</f>
        <v>123.50813472428133</v>
      </c>
      <c r="E372" s="37">
        <f>IF('2017 Hourly Load - RC2016'!E353="",0,$P$19+$Q$19*(WLEF!E352))</f>
        <v>122.35349933252462</v>
      </c>
      <c r="F372" s="37">
        <f>IF('2017 Hourly Load - RC2016'!F353="",0,$P$19+$Q$19*(WLEF!F352))</f>
        <v>123.6838372044655</v>
      </c>
      <c r="G372" s="37">
        <f>IF('2017 Hourly Load - RC2016'!G353="",0,$P$19+$Q$19*(WLEF!G352))</f>
        <v>131.41114276395842</v>
      </c>
      <c r="H372" s="37">
        <f>IF('2017 Hourly Load - RC2016'!H353="",0,$P$19+$Q$19*(WLEF!H352))</f>
        <v>148.17296237941372</v>
      </c>
      <c r="I372" s="37">
        <f>IF('2017 Hourly Load - RC2016'!I353="",0,$P$19+$Q$19*(WLEF!I352))</f>
        <v>158.46653832062867</v>
      </c>
      <c r="J372" s="37">
        <f>IF('2017 Hourly Load - RC2016'!J353="",0,$P$19+$Q$19*(WLEF!J352))</f>
        <v>165.64397315935665</v>
      </c>
      <c r="K372" s="37">
        <f>IF('2017 Hourly Load - RC2016'!K353="",0,$P$19+$Q$19*(WLEF!K352))</f>
        <v>174.44954547736836</v>
      </c>
      <c r="L372" s="37">
        <f>IF('2017 Hourly Load - RC2016'!L353="",0,$P$19+$Q$19*(WLEF!L352))</f>
        <v>182.4116292339512</v>
      </c>
      <c r="M372" s="37">
        <f>IF('2017 Hourly Load - RC2016'!M353="",0,$P$19+$Q$19*(WLEF!M352))</f>
        <v>187.77400954038598</v>
      </c>
      <c r="N372" s="37">
        <f>IF('2017 Hourly Load - RC2016'!N353="",0,$P$19+$Q$19*(WLEF!N352))</f>
        <v>191.32551490206788</v>
      </c>
      <c r="O372" s="37">
        <f>IF('2017 Hourly Load - RC2016'!O353="",0,$P$19+$Q$19*(WLEF!O352))</f>
        <v>194.23063768032688</v>
      </c>
      <c r="P372" s="37">
        <f>IF('2017 Hourly Load - RC2016'!P353="",0,$P$19+$Q$19*(WLEF!P352))</f>
        <v>195.58851332481646</v>
      </c>
      <c r="Q372" s="37">
        <f>IF('2017 Hourly Load - RC2016'!Q353="",0,$P$19+$Q$19*(WLEF!Q352))</f>
        <v>197.22875083351428</v>
      </c>
      <c r="R372" s="37">
        <f>IF('2017 Hourly Load - RC2016'!R353="",0,$P$19+$Q$19*(WLEF!R352))</f>
        <v>196.58948241073972</v>
      </c>
      <c r="S372" s="37">
        <f>IF('2017 Hourly Load - RC2016'!S353="",0,$P$19+$Q$19*(WLEF!S352))</f>
        <v>204.71768624937789</v>
      </c>
      <c r="T372" s="37">
        <f>IF('2017 Hourly Load - RC2016'!T353="",0,$P$19+$Q$19*(WLEF!T352))</f>
        <v>221.18630351323299</v>
      </c>
      <c r="U372" s="37">
        <f>IF('2017 Hourly Load - RC2016'!U353="",0,$P$19+$Q$19*(WLEF!U352))</f>
        <v>216.4231114625054</v>
      </c>
      <c r="V372" s="37">
        <f>IF('2017 Hourly Load - RC2016'!V353="",0,$P$19+$Q$19*(WLEF!V352))</f>
        <v>203.56897157678034</v>
      </c>
      <c r="W372" s="37">
        <f>IF('2017 Hourly Load - RC2016'!W353="",0,$P$19+$Q$19*(WLEF!W352))</f>
        <v>186.6206438599641</v>
      </c>
      <c r="X372" s="37">
        <f>IF('2017 Hourly Load - RC2016'!X353="",0,$P$19+$Q$19*(WLEF!X352))</f>
        <v>168.15550285692254</v>
      </c>
      <c r="Y372" s="37">
        <f>IF('2017 Hourly Load - RC2016'!Y353="",0,$P$19+$Q$19*(WLEF!Y352))</f>
        <v>148.72838118666351</v>
      </c>
      <c r="Z372" s="25">
        <f t="shared" si="5"/>
        <v>4103.2410018661358</v>
      </c>
    </row>
    <row r="373" spans="1:26" x14ac:dyDescent="0.25">
      <c r="A373" s="36">
        <f>IF('2017 Hourly Load - RC2016'!A354="","",'2017 Hourly Load - RC2016'!A354)</f>
        <v>43078</v>
      </c>
      <c r="B373" s="37">
        <f>IF('2017 Hourly Load - RC2016'!B354="",0,$P$19+$Q$19*(WLEF!B353))</f>
        <v>134.93135279203034</v>
      </c>
      <c r="C373" s="37">
        <f>IF('2017 Hourly Load - RC2016'!C354="",0,$P$19+$Q$19*(WLEF!C353))</f>
        <v>128.23199768432607</v>
      </c>
      <c r="D373" s="37">
        <f>IF('2017 Hourly Load - RC2016'!D354="",0,$P$19+$Q$19*(WLEF!D353))</f>
        <v>125.02462840353439</v>
      </c>
      <c r="E373" s="37">
        <f>IF('2017 Hourly Load - RC2016'!E354="",0,$P$19+$Q$19*(WLEF!E353))</f>
        <v>124.14682567536757</v>
      </c>
      <c r="F373" s="37">
        <f>IF('2017 Hourly Load - RC2016'!F354="",0,$P$19+$Q$19*(WLEF!F353))</f>
        <v>125.58488489813544</v>
      </c>
      <c r="G373" s="37">
        <f>IF('2017 Hourly Load - RC2016'!G354="",0,$P$19+$Q$19*(WLEF!G353))</f>
        <v>134.32595835002749</v>
      </c>
      <c r="H373" s="37">
        <f>IF('2017 Hourly Load - RC2016'!H354="",0,$P$19+$Q$19*(WLEF!H353))</f>
        <v>154.80232356021565</v>
      </c>
      <c r="I373" s="37">
        <f>IF('2017 Hourly Load - RC2016'!I354="",0,$P$19+$Q$19*(WLEF!I353))</f>
        <v>165.44154499888481</v>
      </c>
      <c r="J373" s="37">
        <f>IF('2017 Hourly Load - RC2016'!J354="",0,$P$19+$Q$19*(WLEF!J353))</f>
        <v>171.15407290280427</v>
      </c>
      <c r="K373" s="37">
        <f>IF('2017 Hourly Load - RC2016'!K354="",0,$P$19+$Q$19*(WLEF!K353))</f>
        <v>175.91323572654426</v>
      </c>
      <c r="L373" s="37">
        <f>IF('2017 Hourly Load - RC2016'!L354="",0,$P$19+$Q$19*(WLEF!L353))</f>
        <v>178.79131031202547</v>
      </c>
      <c r="M373" s="37">
        <f>IF('2017 Hourly Load - RC2016'!M354="",0,$P$19+$Q$19*(WLEF!M353))</f>
        <v>179.41249624397082</v>
      </c>
      <c r="N373" s="37">
        <f>IF('2017 Hourly Load - RC2016'!N354="",0,$P$19+$Q$19*(WLEF!N353))</f>
        <v>179.16042440416925</v>
      </c>
      <c r="O373" s="37">
        <f>IF('2017 Hourly Load - RC2016'!O354="",0,$P$19+$Q$19*(WLEF!O353))</f>
        <v>178.05519153375417</v>
      </c>
      <c r="P373" s="37">
        <f>IF('2017 Hourly Load - RC2016'!P354="",0,$P$19+$Q$19*(WLEF!P353))</f>
        <v>176.3099086562417</v>
      </c>
      <c r="Q373" s="37">
        <f>IF('2017 Hourly Load - RC2016'!Q354="",0,$P$19+$Q$19*(WLEF!Q353))</f>
        <v>173.77913280791614</v>
      </c>
      <c r="R373" s="37">
        <f>IF('2017 Hourly Load - RC2016'!R354="",0,$P$19+$Q$19*(WLEF!R353))</f>
        <v>175.02378114510387</v>
      </c>
      <c r="S373" s="37">
        <f>IF('2017 Hourly Load - RC2016'!S354="",0,$P$19+$Q$19*(WLEF!S353))</f>
        <v>188.52884929705132</v>
      </c>
      <c r="T373" s="37">
        <f>IF('2017 Hourly Load - RC2016'!T354="",0,$P$19+$Q$19*(WLEF!T353))</f>
        <v>207.06944151604478</v>
      </c>
      <c r="U373" s="37">
        <f>IF('2017 Hourly Load - RC2016'!U354="",0,$P$19+$Q$19*(WLEF!U353))</f>
        <v>204.98208838088937</v>
      </c>
      <c r="V373" s="37">
        <f>IF('2017 Hourly Load - RC2016'!V354="",0,$P$19+$Q$19*(WLEF!V353))</f>
        <v>197.02764613645894</v>
      </c>
      <c r="W373" s="37">
        <f>IF('2017 Hourly Load - RC2016'!W354="",0,$P$19+$Q$19*(WLEF!W353))</f>
        <v>184.22951010880956</v>
      </c>
      <c r="X373" s="37">
        <f>IF('2017 Hourly Load - RC2016'!X354="",0,$P$19+$Q$19*(WLEF!X353))</f>
        <v>167.09927372551343</v>
      </c>
      <c r="Y373" s="37">
        <f>IF('2017 Hourly Load - RC2016'!Y354="",0,$P$19+$Q$19*(WLEF!Y353))</f>
        <v>150.80364155619964</v>
      </c>
      <c r="Z373" s="25">
        <f t="shared" si="5"/>
        <v>3979.829520816018</v>
      </c>
    </row>
    <row r="374" spans="1:26" x14ac:dyDescent="0.25">
      <c r="A374" s="36">
        <f>IF('2017 Hourly Load - RC2016'!A355="","",'2017 Hourly Load - RC2016'!A355)</f>
        <v>43079</v>
      </c>
      <c r="B374" s="37">
        <f>IF('2017 Hourly Load - RC2016'!B355="",0,$P$19+$Q$19*(WLEF!B354))</f>
        <v>139.40864551047153</v>
      </c>
      <c r="C374" s="37">
        <f>IF('2017 Hourly Load - RC2016'!C355="",0,$P$19+$Q$19*(WLEF!C354))</f>
        <v>134.74565750930989</v>
      </c>
      <c r="D374" s="37">
        <f>IF('2017 Hourly Load - RC2016'!D355="",0,$P$19+$Q$19*(WLEF!D354))</f>
        <v>132.62759668154558</v>
      </c>
      <c r="E374" s="37">
        <f>IF('2017 Hourly Load - RC2016'!E355="",0,$P$19+$Q$19*(WLEF!E354))</f>
        <v>133.87113511088458</v>
      </c>
      <c r="F374" s="37">
        <f>IF('2017 Hourly Load - RC2016'!F355="",0,$P$19+$Q$19*(WLEF!F354))</f>
        <v>137.50194803718927</v>
      </c>
      <c r="G374" s="37">
        <f>IF('2017 Hourly Load - RC2016'!G355="",0,$P$19+$Q$19*(WLEF!G354))</f>
        <v>152.30953372691036</v>
      </c>
      <c r="H374" s="37">
        <f>IF('2017 Hourly Load - RC2016'!H355="",0,$P$19+$Q$19*(WLEF!H354))</f>
        <v>181.23706271558308</v>
      </c>
      <c r="I374" s="37">
        <f>IF('2017 Hourly Load - RC2016'!I355="",0,$P$19+$Q$19*(WLEF!I354))</f>
        <v>199.32327769243565</v>
      </c>
      <c r="J374" s="37">
        <f>IF('2017 Hourly Load - RC2016'!J355="",0,$P$19+$Q$19*(WLEF!J354))</f>
        <v>197.63148757912893</v>
      </c>
      <c r="K374" s="37">
        <f>IF('2017 Hourly Load - RC2016'!K355="",0,$P$19+$Q$19*(WLEF!K354))</f>
        <v>191.9499361282268</v>
      </c>
      <c r="L374" s="37">
        <f>IF('2017 Hourly Load - RC2016'!L355="",0,$P$19+$Q$19*(WLEF!L354))</f>
        <v>187.56383599549571</v>
      </c>
      <c r="M374" s="37">
        <f>IF('2017 Hourly Load - RC2016'!M355="",0,$P$19+$Q$19*(WLEF!M354))</f>
        <v>182.32628327669312</v>
      </c>
      <c r="N374" s="37">
        <f>IF('2017 Hourly Load - RC2016'!N355="",0,$P$19+$Q$19*(WLEF!N354))</f>
        <v>177.95502961419822</v>
      </c>
      <c r="O374" s="37">
        <f>IF('2017 Hourly Load - RC2016'!O355="",0,$P$19+$Q$19*(WLEF!O354))</f>
        <v>175.0073497148376</v>
      </c>
      <c r="P374" s="37">
        <f>IF('2017 Hourly Load - RC2016'!P355="",0,$P$19+$Q$19*(WLEF!P354))</f>
        <v>171.44386344997667</v>
      </c>
      <c r="Q374" s="37">
        <f>IF('2017 Hourly Load - RC2016'!Q355="",0,$P$19+$Q$19*(WLEF!Q354))</f>
        <v>170.09553461102129</v>
      </c>
      <c r="R374" s="37">
        <f>IF('2017 Hourly Load - RC2016'!R355="",0,$P$19+$Q$19*(WLEF!R354))</f>
        <v>172.00869250341802</v>
      </c>
      <c r="S374" s="37">
        <f>IF('2017 Hourly Load - RC2016'!S355="",0,$P$19+$Q$19*(WLEF!S354))</f>
        <v>187.66889661827949</v>
      </c>
      <c r="T374" s="37">
        <f>IF('2017 Hourly Load - RC2016'!T355="",0,$P$19+$Q$19*(WLEF!T354))</f>
        <v>210.69694215191072</v>
      </c>
      <c r="U374" s="37">
        <f>IF('2017 Hourly Load - RC2016'!U355="",0,$P$19+$Q$19*(WLEF!U354))</f>
        <v>210.67761246751064</v>
      </c>
      <c r="V374" s="37">
        <f>IF('2017 Hourly Load - RC2016'!V355="",0,$P$19+$Q$19*(WLEF!V354))</f>
        <v>207.24100290680104</v>
      </c>
      <c r="W374" s="37">
        <f>IF('2017 Hourly Load - RC2016'!W355="",0,$P$19+$Q$19*(WLEF!W354))</f>
        <v>195.67932891957531</v>
      </c>
      <c r="X374" s="37">
        <f>IF('2017 Hourly Load - RC2016'!X355="",0,$P$19+$Q$19*(WLEF!X354))</f>
        <v>178.92545226375759</v>
      </c>
      <c r="Y374" s="37">
        <f>IF('2017 Hourly Load - RC2016'!Y355="",0,$P$19+$Q$19*(WLEF!Y354))</f>
        <v>161.88549395440344</v>
      </c>
      <c r="Z374" s="25">
        <f t="shared" si="5"/>
        <v>4189.7815991395646</v>
      </c>
    </row>
    <row r="375" spans="1:26" x14ac:dyDescent="0.25">
      <c r="A375" s="36">
        <f>IF('2017 Hourly Load - RC2016'!A356="","",'2017 Hourly Load - RC2016'!A356)</f>
        <v>43080</v>
      </c>
      <c r="B375" s="37">
        <f>IF('2017 Hourly Load - RC2016'!B356="",0,$P$19+$Q$19*(WLEF!B355))</f>
        <v>151.52613708728279</v>
      </c>
      <c r="C375" s="37">
        <f>IF('2017 Hourly Load - RC2016'!C356="",0,$P$19+$Q$19*(WLEF!C355))</f>
        <v>146.8631585290544</v>
      </c>
      <c r="D375" s="37">
        <f>IF('2017 Hourly Load - RC2016'!D356="",0,$P$19+$Q$19*(WLEF!D355))</f>
        <v>145.79754239559711</v>
      </c>
      <c r="E375" s="37">
        <f>IF('2017 Hourly Load - RC2016'!E356="",0,$P$19+$Q$19*(WLEF!E355))</f>
        <v>146.15176570835629</v>
      </c>
      <c r="F375" s="37">
        <f>IF('2017 Hourly Load - RC2016'!F356="",0,$P$19+$Q$19*(WLEF!F355))</f>
        <v>150.97330055909214</v>
      </c>
      <c r="G375" s="37">
        <f>IF('2017 Hourly Load - RC2016'!G356="",0,$P$19+$Q$19*(WLEF!G355))</f>
        <v>167.09927372551343</v>
      </c>
      <c r="H375" s="37">
        <f>IF('2017 Hourly Load - RC2016'!H356="",0,$P$19+$Q$19*(WLEF!H355))</f>
        <v>200.0071385516209</v>
      </c>
      <c r="I375" s="37">
        <f>IF('2017 Hourly Load - RC2016'!I356="",0,$P$19+$Q$19*(WLEF!I355))</f>
        <v>217.03624765702926</v>
      </c>
      <c r="J375" s="37">
        <f>IF('2017 Hourly Load - RC2016'!J356="",0,$P$19+$Q$19*(WLEF!J355))</f>
        <v>209.69372492149017</v>
      </c>
      <c r="K375" s="37">
        <f>IF('2017 Hourly Load - RC2016'!K356="",0,$P$19+$Q$19*(WLEF!K355))</f>
        <v>202.40696488603857</v>
      </c>
      <c r="L375" s="37">
        <f>IF('2017 Hourly Load - RC2016'!L356="",0,$P$19+$Q$19*(WLEF!L355))</f>
        <v>193.65376452869157</v>
      </c>
      <c r="M375" s="37">
        <f>IF('2017 Hourly Load - RC2016'!M356="",0,$P$19+$Q$19*(WLEF!M355))</f>
        <v>187.98439228256711</v>
      </c>
      <c r="N375" s="37">
        <f>IF('2017 Hourly Load - RC2016'!N356="",0,$P$19+$Q$19*(WLEF!N355))</f>
        <v>182.49701151018337</v>
      </c>
      <c r="O375" s="37">
        <f>IF('2017 Hourly Load - RC2016'!O356="",0,$P$19+$Q$19*(WLEF!O355))</f>
        <v>178.43963005383338</v>
      </c>
      <c r="P375" s="37">
        <f>IF('2017 Hourly Load - RC2016'!P356="",0,$P$19+$Q$19*(WLEF!P355))</f>
        <v>174.69542856398178</v>
      </c>
      <c r="Q375" s="37">
        <f>IF('2017 Hourly Load - RC2016'!Q356="",0,$P$19+$Q$19*(WLEF!Q355))</f>
        <v>173.14368949949471</v>
      </c>
      <c r="R375" s="37">
        <f>IF('2017 Hourly Load - RC2016'!R356="",0,$P$19+$Q$19*(WLEF!R355))</f>
        <v>175.20462276012444</v>
      </c>
      <c r="S375" s="37">
        <f>IF('2017 Hourly Load - RC2016'!S356="",0,$P$19+$Q$19*(WLEF!S355))</f>
        <v>190.22376574764928</v>
      </c>
      <c r="T375" s="37">
        <f>IF('2017 Hourly Load - RC2016'!T356="",0,$P$19+$Q$19*(WLEF!T355))</f>
        <v>209.46277111237384</v>
      </c>
      <c r="U375" s="37">
        <f>IF('2017 Hourly Load - RC2016'!U356="",0,$P$19+$Q$19*(WLEF!U355))</f>
        <v>207.90930471747811</v>
      </c>
      <c r="V375" s="37">
        <f>IF('2017 Hourly Load - RC2016'!V356="",0,$P$19+$Q$19*(WLEF!V355))</f>
        <v>203.15600740805672</v>
      </c>
      <c r="W375" s="37">
        <f>IF('2017 Hourly Load - RC2016'!W356="",0,$P$19+$Q$19*(WLEF!W355))</f>
        <v>191.66426560547728</v>
      </c>
      <c r="X375" s="37">
        <f>IF('2017 Hourly Load - RC2016'!X356="",0,$P$19+$Q$19*(WLEF!X355))</f>
        <v>173.76281178733115</v>
      </c>
      <c r="Y375" s="37">
        <f>IF('2017 Hourly Load - RC2016'!Y356="",0,$P$19+$Q$19*(WLEF!Y355))</f>
        <v>157.41254207974771</v>
      </c>
      <c r="Z375" s="25">
        <f t="shared" si="5"/>
        <v>4336.765261678067</v>
      </c>
    </row>
    <row r="376" spans="1:26" x14ac:dyDescent="0.25">
      <c r="A376" s="36">
        <f>IF('2017 Hourly Load - RC2016'!A357="","",'2017 Hourly Load - RC2016'!A357)</f>
        <v>43081</v>
      </c>
      <c r="B376" s="37">
        <f>IF('2017 Hourly Load - RC2016'!B357="",0,$P$19+$Q$19*(WLEF!B356))</f>
        <v>146.47961272935879</v>
      </c>
      <c r="C376" s="37">
        <f>IF('2017 Hourly Load - RC2016'!C357="",0,$P$19+$Q$19*(WLEF!C356))</f>
        <v>141.15093933641487</v>
      </c>
      <c r="D376" s="37">
        <f>IF('2017 Hourly Load - RC2016'!D357="",0,$P$19+$Q$19*(WLEF!D356))</f>
        <v>139.33124251285102</v>
      </c>
      <c r="E376" s="37">
        <f>IF('2017 Hourly Load - RC2016'!E357="",0,$P$19+$Q$19*(WLEF!E356))</f>
        <v>139.11221803397049</v>
      </c>
      <c r="F376" s="37">
        <f>IF('2017 Hourly Load - RC2016'!F357="",0,$P$19+$Q$19*(WLEF!F356))</f>
        <v>143.67944815437662</v>
      </c>
      <c r="G376" s="37">
        <f>IF('2017 Hourly Load - RC2016'!G357="",0,$P$19+$Q$19*(WLEF!G356))</f>
        <v>158.36229778028027</v>
      </c>
      <c r="H376" s="37">
        <f>IF('2017 Hourly Load - RC2016'!H357="",0,$P$19+$Q$19*(WLEF!H356))</f>
        <v>186.02895547241036</v>
      </c>
      <c r="I376" s="37">
        <f>IF('2017 Hourly Load - RC2016'!I357="",0,$P$19+$Q$19*(WLEF!I356))</f>
        <v>200.87869441624099</v>
      </c>
      <c r="J376" s="37">
        <f>IF('2017 Hourly Load - RC2016'!J357="",0,$P$19+$Q$19*(WLEF!J356))</f>
        <v>201.95865509171227</v>
      </c>
      <c r="K376" s="37">
        <f>IF('2017 Hourly Load - RC2016'!K357="",0,$P$19+$Q$19*(WLEF!K356))</f>
        <v>201.75345942541338</v>
      </c>
      <c r="L376" s="37">
        <f>IF('2017 Hourly Load - RC2016'!L357="",0,$P$19+$Q$19*(WLEF!L356))</f>
        <v>198.0532823432174</v>
      </c>
      <c r="M376" s="37">
        <f>IF('2017 Hourly Load - RC2016'!M357="",0,$P$19+$Q$19*(WLEF!M356))</f>
        <v>193.38386733639749</v>
      </c>
      <c r="N376" s="37">
        <f>IF('2017 Hourly Load - RC2016'!N357="",0,$P$19+$Q$19*(WLEF!N356))</f>
        <v>187.8616435930129</v>
      </c>
      <c r="O376" s="37">
        <f>IF('2017 Hourly Load - RC2016'!O357="",0,$P$19+$Q$19*(WLEF!O356))</f>
        <v>183.28423253778462</v>
      </c>
      <c r="P376" s="37">
        <f>IF('2017 Hourly Load - RC2016'!P357="",0,$P$19+$Q$19*(WLEF!P356))</f>
        <v>178.67401237410553</v>
      </c>
      <c r="Q376" s="37">
        <f>IF('2017 Hourly Load - RC2016'!Q357="",0,$P$19+$Q$19*(WLEF!Q356))</f>
        <v>177.07253738009445</v>
      </c>
      <c r="R376" s="37">
        <f>IF('2017 Hourly Load - RC2016'!R357="",0,$P$19+$Q$19*(WLEF!R356))</f>
        <v>179.59755667102385</v>
      </c>
      <c r="S376" s="37">
        <f>IF('2017 Hourly Load - RC2016'!S357="",0,$P$19+$Q$19*(WLEF!S356))</f>
        <v>196.20677557934602</v>
      </c>
      <c r="T376" s="37">
        <f>IF('2017 Hourly Load - RC2016'!T357="",0,$P$19+$Q$19*(WLEF!T356))</f>
        <v>212.89055370961597</v>
      </c>
      <c r="U376" s="37">
        <f>IF('2017 Hourly Load - RC2016'!U357="",0,$P$19+$Q$19*(WLEF!U356))</f>
        <v>209.75149606084591</v>
      </c>
      <c r="V376" s="37">
        <f>IF('2017 Hourly Load - RC2016'!V357="",0,$P$19+$Q$19*(WLEF!V356))</f>
        <v>205.98561868086674</v>
      </c>
      <c r="W376" s="37">
        <f>IF('2017 Hourly Load - RC2016'!W357="",0,$P$19+$Q$19*(WLEF!W356))</f>
        <v>196.97282990883673</v>
      </c>
      <c r="X376" s="37">
        <f>IF('2017 Hourly Load - RC2016'!X357="",0,$P$19+$Q$19*(WLEF!X356))</f>
        <v>184.29842899407828</v>
      </c>
      <c r="Y376" s="37">
        <f>IF('2017 Hourly Load - RC2016'!Y357="",0,$P$19+$Q$19*(WLEF!Y356))</f>
        <v>169.95167878647408</v>
      </c>
      <c r="Z376" s="25">
        <f t="shared" si="5"/>
        <v>4332.7200369087295</v>
      </c>
    </row>
    <row r="377" spans="1:26" x14ac:dyDescent="0.25">
      <c r="A377" s="36">
        <f>IF('2017 Hourly Load - RC2016'!A358="","",'2017 Hourly Load - RC2016'!A358)</f>
        <v>43082</v>
      </c>
      <c r="B377" s="37">
        <f>IF('2017 Hourly Load - RC2016'!B358="",0,$P$19+$Q$19*(WLEF!B357))</f>
        <v>157.8124946128072</v>
      </c>
      <c r="C377" s="37">
        <f>IF('2017 Hourly Load - RC2016'!C358="",0,$P$19+$Q$19*(WLEF!C357))</f>
        <v>152.79601331026595</v>
      </c>
      <c r="D377" s="37">
        <f>IF('2017 Hourly Load - RC2016'!D358="",0,$P$19+$Q$19*(WLEF!D357))</f>
        <v>150.47904653613884</v>
      </c>
      <c r="E377" s="37">
        <f>IF('2017 Hourly Load - RC2016'!E358="",0,$P$19+$Q$19*(WLEF!E357))</f>
        <v>150.76125949255322</v>
      </c>
      <c r="F377" s="37">
        <f>IF('2017 Hourly Load - RC2016'!F358="",0,$P$19+$Q$19*(WLEF!F357))</f>
        <v>153.42806805840303</v>
      </c>
      <c r="G377" s="37">
        <f>IF('2017 Hourly Load - RC2016'!G358="",0,$P$19+$Q$19*(WLEF!G357))</f>
        <v>160.88371786087549</v>
      </c>
      <c r="H377" s="37">
        <f>IF('2017 Hourly Load - RC2016'!H358="",0,$P$19+$Q$19*(WLEF!H357))</f>
        <v>173.0623822121575</v>
      </c>
      <c r="I377" s="37">
        <f>IF('2017 Hourly Load - RC2016'!I358="",0,$P$19+$Q$19*(WLEF!I357))</f>
        <v>188.63438933029335</v>
      </c>
      <c r="J377" s="37">
        <f>IF('2017 Hourly Load - RC2016'!J358="",0,$P$19+$Q$19*(WLEF!J357))</f>
        <v>198.38391866143144</v>
      </c>
      <c r="K377" s="37">
        <f>IF('2017 Hourly Load - RC2016'!K358="",0,$P$19+$Q$19*(WLEF!K357))</f>
        <v>197.79644618039231</v>
      </c>
      <c r="L377" s="37">
        <f>IF('2017 Hourly Load - RC2016'!L358="",0,$P$19+$Q$19*(WLEF!L357))</f>
        <v>190.89836890033428</v>
      </c>
      <c r="M377" s="37">
        <f>IF('2017 Hourly Load - RC2016'!M358="",0,$P$19+$Q$19*(WLEF!M357))</f>
        <v>184.71243043270249</v>
      </c>
      <c r="N377" s="37">
        <f>IF('2017 Hourly Load - RC2016'!N358="",0,$P$19+$Q$19*(WLEF!N357))</f>
        <v>180.22132270288984</v>
      </c>
      <c r="O377" s="37">
        <f>IF('2017 Hourly Load - RC2016'!O358="",0,$P$19+$Q$19*(WLEF!O357))</f>
        <v>175.8637104470701</v>
      </c>
      <c r="P377" s="37">
        <f>IF('2017 Hourly Load - RC2016'!P358="",0,$P$19+$Q$19*(WLEF!P357))</f>
        <v>172.0733577104391</v>
      </c>
      <c r="Q377" s="37">
        <f>IF('2017 Hourly Load - RC2016'!Q358="",0,$P$19+$Q$19*(WLEF!Q357))</f>
        <v>170.11152585532136</v>
      </c>
      <c r="R377" s="37">
        <f>IF('2017 Hourly Load - RC2016'!R358="",0,$P$19+$Q$19*(WLEF!R357))</f>
        <v>169.56863854689806</v>
      </c>
      <c r="S377" s="37">
        <f>IF('2017 Hourly Load - RC2016'!S358="",0,$P$19+$Q$19*(WLEF!S357))</f>
        <v>179.61438906276427</v>
      </c>
      <c r="T377" s="37">
        <f>IF('2017 Hourly Load - RC2016'!T358="",0,$P$19+$Q$19*(WLEF!T357))</f>
        <v>192.50448110095951</v>
      </c>
      <c r="U377" s="37">
        <f>IF('2017 Hourly Load - RC2016'!U358="",0,$P$19+$Q$19*(WLEF!U357))</f>
        <v>188.3003586407591</v>
      </c>
      <c r="V377" s="37">
        <f>IF('2017 Hourly Load - RC2016'!V358="",0,$P$19+$Q$19*(WLEF!V357))</f>
        <v>183.88526434461753</v>
      </c>
      <c r="W377" s="37">
        <f>IF('2017 Hourly Load - RC2016'!W358="",0,$P$19+$Q$19*(WLEF!W357))</f>
        <v>177.52159897718479</v>
      </c>
      <c r="X377" s="37">
        <f>IF('2017 Hourly Load - RC2016'!X358="",0,$P$19+$Q$19*(WLEF!X357))</f>
        <v>168.26623141880572</v>
      </c>
      <c r="Y377" s="37">
        <f>IF('2017 Hourly Load - RC2016'!Y358="",0,$P$19+$Q$19*(WLEF!Y357))</f>
        <v>158.5708500461663</v>
      </c>
      <c r="Z377" s="25">
        <f t="shared" si="5"/>
        <v>4176.1502644422299</v>
      </c>
    </row>
    <row r="378" spans="1:26" x14ac:dyDescent="0.25">
      <c r="A378" s="36">
        <f>IF('2017 Hourly Load - RC2016'!A359="","",'2017 Hourly Load - RC2016'!A359)</f>
        <v>43083</v>
      </c>
      <c r="B378" s="37">
        <f>IF('2017 Hourly Load - RC2016'!B359="",0,$P$19+$Q$19*(WLEF!B358))</f>
        <v>149.21627938914776</v>
      </c>
      <c r="C378" s="37">
        <f>IF('2017 Hourly Load - RC2016'!C359="",0,$P$19+$Q$19*(WLEF!C358))</f>
        <v>143.66607187621236</v>
      </c>
      <c r="D378" s="37">
        <f>IF('2017 Hourly Load - RC2016'!D359="",0,$P$19+$Q$19*(WLEF!D358))</f>
        <v>141.80773166419687</v>
      </c>
      <c r="E378" s="37">
        <f>IF('2017 Hourly Load - RC2016'!E359="",0,$P$19+$Q$19*(WLEF!E358))</f>
        <v>141.9659022491993</v>
      </c>
      <c r="F378" s="37">
        <f>IF('2017 Hourly Load - RC2016'!F359="",0,$P$19+$Q$19*(WLEF!F358))</f>
        <v>143.84007680754669</v>
      </c>
      <c r="G378" s="37">
        <f>IF('2017 Hourly Load - RC2016'!G359="",0,$P$19+$Q$19*(WLEF!G358))</f>
        <v>149.3699863722322</v>
      </c>
      <c r="H378" s="37">
        <f>IF('2017 Hourly Load - RC2016'!H359="",0,$P$19+$Q$19*(WLEF!H358))</f>
        <v>160.03868864856489</v>
      </c>
      <c r="I378" s="37">
        <f>IF('2017 Hourly Load - RC2016'!I359="",0,$P$19+$Q$19*(WLEF!I358))</f>
        <v>174.33491189938903</v>
      </c>
      <c r="J378" s="37">
        <f>IF('2017 Hourly Load - RC2016'!J359="",0,$P$19+$Q$19*(WLEF!J358))</f>
        <v>188.35306546236512</v>
      </c>
      <c r="K378" s="37">
        <f>IF('2017 Hourly Load - RC2016'!K359="",0,$P$19+$Q$19*(WLEF!K358))</f>
        <v>189.99346204816956</v>
      </c>
      <c r="L378" s="37">
        <f>IF('2017 Hourly Load - RC2016'!L359="",0,$P$19+$Q$19*(WLEF!L358))</f>
        <v>184.21228401938981</v>
      </c>
      <c r="M378" s="37">
        <f>IF('2017 Hourly Load - RC2016'!M359="",0,$P$19+$Q$19*(WLEF!M358))</f>
        <v>179.91762053587485</v>
      </c>
      <c r="N378" s="37">
        <f>IF('2017 Hourly Load - RC2016'!N359="",0,$P$19+$Q$19*(WLEF!N358))</f>
        <v>176.64110864493389</v>
      </c>
      <c r="O378" s="37">
        <f>IF('2017 Hourly Load - RC2016'!O359="",0,$P$19+$Q$19*(WLEF!O358))</f>
        <v>173.97509837013504</v>
      </c>
      <c r="P378" s="37">
        <f>IF('2017 Hourly Load - RC2016'!P359="",0,$P$19+$Q$19*(WLEF!P358))</f>
        <v>172.20275785691157</v>
      </c>
      <c r="Q378" s="37">
        <f>IF('2017 Hourly Load - RC2016'!Q359="",0,$P$19+$Q$19*(WLEF!Q358))</f>
        <v>170.64005191500257</v>
      </c>
      <c r="R378" s="37">
        <f>IF('2017 Hourly Load - RC2016'!R359="",0,$P$19+$Q$19*(WLEF!R358))</f>
        <v>170.70422318397578</v>
      </c>
      <c r="S378" s="37">
        <f>IF('2017 Hourly Load - RC2016'!S359="",0,$P$19+$Q$19*(WLEF!S358))</f>
        <v>181.32194378997258</v>
      </c>
      <c r="T378" s="37">
        <f>IF('2017 Hourly Load - RC2016'!T359="",0,$P$19+$Q$19*(WLEF!T358))</f>
        <v>200.08118858155166</v>
      </c>
      <c r="U378" s="37">
        <f>IF('2017 Hourly Load - RC2016'!U359="",0,$P$19+$Q$19*(WLEF!U358))</f>
        <v>197.68646070471939</v>
      </c>
      <c r="V378" s="37">
        <f>IF('2017 Hourly Load - RC2016'!V359="",0,$P$19+$Q$19*(WLEF!V358))</f>
        <v>192.25386855753766</v>
      </c>
      <c r="W378" s="37">
        <f>IF('2017 Hourly Load - RC2016'!W359="",0,$P$19+$Q$19*(WLEF!W358))</f>
        <v>182.54825830903025</v>
      </c>
      <c r="X378" s="37">
        <f>IF('2017 Hourly Load - RC2016'!X359="",0,$P$19+$Q$19*(WLEF!X358))</f>
        <v>167.06784473807869</v>
      </c>
      <c r="Y378" s="37">
        <f>IF('2017 Hourly Load - RC2016'!Y359="",0,$P$19+$Q$19*(WLEF!Y358))</f>
        <v>153.14042178346199</v>
      </c>
      <c r="Z378" s="25">
        <f t="shared" si="5"/>
        <v>4084.9793074075992</v>
      </c>
    </row>
    <row r="379" spans="1:26" x14ac:dyDescent="0.25">
      <c r="A379" s="36">
        <f>IF('2017 Hourly Load - RC2016'!A360="","",'2017 Hourly Load - RC2016'!A360)</f>
        <v>43084</v>
      </c>
      <c r="B379" s="37">
        <f>IF('2017 Hourly Load - RC2016'!B360="",0,$P$19+$Q$19*(WLEF!B359))</f>
        <v>143.46560203482449</v>
      </c>
      <c r="C379" s="37">
        <f>IF('2017 Hourly Load - RC2016'!C360="",0,$P$19+$Q$19*(WLEF!C359))</f>
        <v>138.82939782430904</v>
      </c>
      <c r="D379" s="37">
        <f>IF('2017 Hourly Load - RC2016'!D360="",0,$P$19+$Q$19*(WLEF!D359))</f>
        <v>138.4832612943249</v>
      </c>
      <c r="E379" s="37">
        <f>IF('2017 Hourly Load - RC2016'!E360="",0,$P$19+$Q$19*(WLEF!E359))</f>
        <v>139.46027656406449</v>
      </c>
      <c r="F379" s="37">
        <f>IF('2017 Hourly Load - RC2016'!F360="",0,$P$19+$Q$19*(WLEF!F359))</f>
        <v>144.87575521064616</v>
      </c>
      <c r="G379" s="37">
        <f>IF('2017 Hourly Load - RC2016'!G360="",0,$P$19+$Q$19*(WLEF!G359))</f>
        <v>159.78306336033654</v>
      </c>
      <c r="H379" s="37">
        <f>IF('2017 Hourly Load - RC2016'!H360="",0,$P$19+$Q$19*(WLEF!H359))</f>
        <v>190.24149158615279</v>
      </c>
      <c r="I379" s="37">
        <f>IF('2017 Hourly Load - RC2016'!I360="",0,$P$19+$Q$19*(WLEF!I359))</f>
        <v>207.81372407331625</v>
      </c>
      <c r="J379" s="37">
        <f>IF('2017 Hourly Load - RC2016'!J360="",0,$P$19+$Q$19*(WLEF!J359))</f>
        <v>206.28937314720449</v>
      </c>
      <c r="K379" s="37">
        <f>IF('2017 Hourly Load - RC2016'!K360="",0,$P$19+$Q$19*(WLEF!K359))</f>
        <v>197.57652752836918</v>
      </c>
      <c r="L379" s="37">
        <f>IF('2017 Hourly Load - RC2016'!L360="",0,$P$19+$Q$19*(WLEF!L359))</f>
        <v>191.36114817394542</v>
      </c>
      <c r="M379" s="37">
        <f>IF('2017 Hourly Load - RC2016'!M360="",0,$P$19+$Q$19*(WLEF!M359))</f>
        <v>186.5161062304075</v>
      </c>
      <c r="N379" s="37">
        <f>IF('2017 Hourly Load - RC2016'!N360="",0,$P$19+$Q$19*(WLEF!N359))</f>
        <v>185.38696748485458</v>
      </c>
      <c r="O379" s="37">
        <f>IF('2017 Hourly Load - RC2016'!O360="",0,$P$19+$Q$19*(WLEF!O359))</f>
        <v>183.59311233774855</v>
      </c>
      <c r="P379" s="37">
        <f>IF('2017 Hourly Load - RC2016'!P360="",0,$P$19+$Q$19*(WLEF!P359))</f>
        <v>181.45782905246188</v>
      </c>
      <c r="Q379" s="37">
        <f>IF('2017 Hourly Load - RC2016'!Q360="",0,$P$19+$Q$19*(WLEF!Q359))</f>
        <v>181.13525336736154</v>
      </c>
      <c r="R379" s="37">
        <f>IF('2017 Hourly Load - RC2016'!R360="",0,$P$19+$Q$19*(WLEF!R359))</f>
        <v>181.64482310169646</v>
      </c>
      <c r="S379" s="37">
        <f>IF('2017 Hourly Load - RC2016'!S360="",0,$P$19+$Q$19*(WLEF!S359))</f>
        <v>193.85189688090583</v>
      </c>
      <c r="T379" s="37">
        <f>IF('2017 Hourly Load - RC2016'!T360="",0,$P$19+$Q$19*(WLEF!T359))</f>
        <v>214.1215947799642</v>
      </c>
      <c r="U379" s="37">
        <f>IF('2017 Hourly Load - RC2016'!U360="",0,$P$19+$Q$19*(WLEF!U359))</f>
        <v>212.0147688636506</v>
      </c>
      <c r="V379" s="37">
        <f>IF('2017 Hourly Load - RC2016'!V360="",0,$P$19+$Q$19*(WLEF!V359))</f>
        <v>204.0014586468464</v>
      </c>
      <c r="W379" s="37">
        <f>IF('2017 Hourly Load - RC2016'!W360="",0,$P$19+$Q$19*(WLEF!W359))</f>
        <v>190.02887740620247</v>
      </c>
      <c r="X379" s="37">
        <f>IF('2017 Hourly Load - RC2016'!X360="",0,$P$19+$Q$19*(WLEF!X359))</f>
        <v>172.20275785691157</v>
      </c>
      <c r="Y379" s="37">
        <f>IF('2017 Hourly Load - RC2016'!Y360="",0,$P$19+$Q$19*(WLEF!Y359))</f>
        <v>155.10787581577179</v>
      </c>
      <c r="Z379" s="25">
        <f t="shared" si="5"/>
        <v>4299.242942622278</v>
      </c>
    </row>
    <row r="380" spans="1:26" x14ac:dyDescent="0.25">
      <c r="A380" s="36">
        <f>IF('2017 Hourly Load - RC2016'!A361="","",'2017 Hourly Load - RC2016'!A361)</f>
        <v>43085</v>
      </c>
      <c r="B380" s="37">
        <f>IF('2017 Hourly Load - RC2016'!B361="",0,$P$19+$Q$19*(WLEF!B360))</f>
        <v>143.30546150866641</v>
      </c>
      <c r="C380" s="37">
        <f>IF('2017 Hourly Load - RC2016'!C361="",0,$P$19+$Q$19*(WLEF!C360))</f>
        <v>138.06164376683009</v>
      </c>
      <c r="D380" s="37">
        <f>IF('2017 Hourly Load - RC2016'!D361="",0,$P$19+$Q$19*(WLEF!D360))</f>
        <v>136.20274932726971</v>
      </c>
      <c r="E380" s="37">
        <f>IF('2017 Hourly Load - RC2016'!E361="",0,$P$19+$Q$19*(WLEF!E360))</f>
        <v>136.86934414616366</v>
      </c>
      <c r="F380" s="37">
        <f>IF('2017 Hourly Load - RC2016'!F361="",0,$P$19+$Q$19*(WLEF!F360))</f>
        <v>140.62812044032506</v>
      </c>
      <c r="G380" s="37">
        <f>IF('2017 Hourly Load - RC2016'!G361="",0,$P$19+$Q$19*(WLEF!G360))</f>
        <v>154.12079002089132</v>
      </c>
      <c r="H380" s="37">
        <f>IF('2017 Hourly Load - RC2016'!H361="",0,$P$19+$Q$19*(WLEF!H360))</f>
        <v>182.44577778616718</v>
      </c>
      <c r="I380" s="37">
        <f>IF('2017 Hourly Load - RC2016'!I361="",0,$P$19+$Q$19*(WLEF!I360))</f>
        <v>197.00937260782592</v>
      </c>
      <c r="J380" s="37">
        <f>IF('2017 Hourly Load - RC2016'!J361="",0,$P$19+$Q$19*(WLEF!J360))</f>
        <v>195.44328391666846</v>
      </c>
      <c r="K380" s="37">
        <f>IF('2017 Hourly Load - RC2016'!K361="",0,$P$19+$Q$19*(WLEF!K360))</f>
        <v>189.6396280748128</v>
      </c>
      <c r="L380" s="37">
        <f>IF('2017 Hourly Load - RC2016'!L361="",0,$P$19+$Q$19*(WLEF!L360))</f>
        <v>185.87261318456461</v>
      </c>
      <c r="M380" s="37">
        <f>IF('2017 Hourly Load - RC2016'!M361="",0,$P$19+$Q$19*(WLEF!M360))</f>
        <v>183.97127130720438</v>
      </c>
      <c r="N380" s="37">
        <f>IF('2017 Hourly Load - RC2016'!N361="",0,$P$19+$Q$19*(WLEF!N360))</f>
        <v>183.3356798173686</v>
      </c>
      <c r="O380" s="37">
        <f>IF('2017 Hourly Load - RC2016'!O361="",0,$P$19+$Q$19*(WLEF!O360))</f>
        <v>183.62746137070161</v>
      </c>
      <c r="P380" s="37">
        <f>IF('2017 Hourly Load - RC2016'!P361="",0,$P$19+$Q$19*(WLEF!P360))</f>
        <v>183.28423253778462</v>
      </c>
      <c r="Q380" s="37">
        <f>IF('2017 Hourly Load - RC2016'!Q361="",0,$P$19+$Q$19*(WLEF!Q360))</f>
        <v>183.73054333577596</v>
      </c>
      <c r="R380" s="37">
        <f>IF('2017 Hourly Load - RC2016'!R361="",0,$P$19+$Q$19*(WLEF!R360))</f>
        <v>183.98847705799864</v>
      </c>
      <c r="S380" s="37">
        <f>IF('2017 Hourly Load - RC2016'!S361="",0,$P$19+$Q$19*(WLEF!S360))</f>
        <v>193.32992712243066</v>
      </c>
      <c r="T380" s="37">
        <f>IF('2017 Hourly Load - RC2016'!T361="",0,$P$19+$Q$19*(WLEF!T360))</f>
        <v>211.35501581309927</v>
      </c>
      <c r="U380" s="37">
        <f>IF('2017 Hourly Load - RC2016'!U361="",0,$P$19+$Q$19*(WLEF!U360))</f>
        <v>207.94754714445565</v>
      </c>
      <c r="V380" s="37">
        <f>IF('2017 Hourly Load - RC2016'!V361="",0,$P$19+$Q$19*(WLEF!V360))</f>
        <v>198.21854166558637</v>
      </c>
      <c r="W380" s="37">
        <f>IF('2017 Hourly Load - RC2016'!W361="",0,$P$19+$Q$19*(WLEF!W360))</f>
        <v>182.63369869562101</v>
      </c>
      <c r="X380" s="37">
        <f>IF('2017 Hourly Load - RC2016'!X361="",0,$P$19+$Q$19*(WLEF!X360))</f>
        <v>165.5349428727028</v>
      </c>
      <c r="Y380" s="37">
        <f>IF('2017 Hourly Load - RC2016'!Y361="",0,$P$19+$Q$19*(WLEF!Y360))</f>
        <v>148.56151148098255</v>
      </c>
      <c r="Z380" s="25">
        <f t="shared" si="5"/>
        <v>4209.1176350018977</v>
      </c>
    </row>
    <row r="381" spans="1:26" x14ac:dyDescent="0.25">
      <c r="A381" s="36">
        <f>IF('2017 Hourly Load - RC2016'!A362="","",'2017 Hourly Load - RC2016'!A362)</f>
        <v>43086</v>
      </c>
      <c r="B381" s="37">
        <f>IF('2017 Hourly Load - RC2016'!B362="",0,$P$19+$Q$19*(WLEF!B361))</f>
        <v>135.88973424891373</v>
      </c>
      <c r="C381" s="37">
        <f>IF('2017 Hourly Load - RC2016'!C362="",0,$P$19+$Q$19*(WLEF!C361))</f>
        <v>129.76124513452714</v>
      </c>
      <c r="D381" s="37">
        <f>IF('2017 Hourly Load - RC2016'!D362="",0,$P$19+$Q$19*(WLEF!D361))</f>
        <v>127.43654023977646</v>
      </c>
      <c r="E381" s="37">
        <f>IF('2017 Hourly Load - RC2016'!E362="",0,$P$19+$Q$19*(WLEF!E361))</f>
        <v>127.17292477724423</v>
      </c>
      <c r="F381" s="37">
        <f>IF('2017 Hourly Load - RC2016'!F362="",0,$P$19+$Q$19*(WLEF!F361))</f>
        <v>130.18586333566282</v>
      </c>
      <c r="G381" s="37">
        <f>IF('2017 Hourly Load - RC2016'!G362="",0,$P$19+$Q$19*(WLEF!G361))</f>
        <v>140.9938496040819</v>
      </c>
      <c r="H381" s="37">
        <f>IF('2017 Hourly Load - RC2016'!H362="",0,$P$19+$Q$19*(WLEF!H361))</f>
        <v>163.04689339189815</v>
      </c>
      <c r="I381" s="37">
        <f>IF('2017 Hourly Load - RC2016'!I362="",0,$P$19+$Q$19*(WLEF!I361))</f>
        <v>176.3099086562417</v>
      </c>
      <c r="J381" s="37">
        <f>IF('2017 Hourly Load - RC2016'!J362="",0,$P$19+$Q$19*(WLEF!J361))</f>
        <v>177.68818684762664</v>
      </c>
      <c r="K381" s="37">
        <f>IF('2017 Hourly Load - RC2016'!K362="",0,$P$19+$Q$19*(WLEF!K361))</f>
        <v>179.31162828355815</v>
      </c>
      <c r="L381" s="37">
        <f>IF('2017 Hourly Load - RC2016'!L362="",0,$P$19+$Q$19*(WLEF!L361))</f>
        <v>180.77933250575254</v>
      </c>
      <c r="M381" s="37">
        <f>IF('2017 Hourly Load - RC2016'!M362="",0,$P$19+$Q$19*(WLEF!M361))</f>
        <v>181.64482310169646</v>
      </c>
      <c r="N381" s="37">
        <f>IF('2017 Hourly Load - RC2016'!N362="",0,$P$19+$Q$19*(WLEF!N361))</f>
        <v>183.38714017178322</v>
      </c>
      <c r="O381" s="37">
        <f>IF('2017 Hourly Load - RC2016'!O362="",0,$P$19+$Q$19*(WLEF!O361))</f>
        <v>185.54294367744131</v>
      </c>
      <c r="P381" s="37">
        <f>IF('2017 Hourly Load - RC2016'!P362="",0,$P$19+$Q$19*(WLEF!P361))</f>
        <v>187.82658561368521</v>
      </c>
      <c r="Q381" s="37">
        <f>IF('2017 Hourly Load - RC2016'!Q362="",0,$P$19+$Q$19*(WLEF!Q361))</f>
        <v>190.15287692122493</v>
      </c>
      <c r="R381" s="37">
        <f>IF('2017 Hourly Load - RC2016'!R362="",0,$P$19+$Q$19*(WLEF!R361))</f>
        <v>189.00419130380672</v>
      </c>
      <c r="S381" s="37">
        <f>IF('2017 Hourly Load - RC2016'!S362="",0,$P$19+$Q$19*(WLEF!S361))</f>
        <v>197.5582104169672</v>
      </c>
      <c r="T381" s="37">
        <f>IF('2017 Hourly Load - RC2016'!T362="",0,$P$19+$Q$19*(WLEF!T361))</f>
        <v>213.45650719849573</v>
      </c>
      <c r="U381" s="37">
        <f>IF('2017 Hourly Load - RC2016'!U362="",0,$P$19+$Q$19*(WLEF!U361))</f>
        <v>208.33029102120295</v>
      </c>
      <c r="V381" s="37">
        <f>IF('2017 Hourly Load - RC2016'!V362="",0,$P$19+$Q$19*(WLEF!V361))</f>
        <v>197.77811163588271</v>
      </c>
      <c r="W381" s="37">
        <f>IF('2017 Hourly Load - RC2016'!W362="",0,$P$19+$Q$19*(WLEF!W361))</f>
        <v>184.43633649704597</v>
      </c>
      <c r="X381" s="37">
        <f>IF('2017 Hourly Load - RC2016'!X362="",0,$P$19+$Q$19*(WLEF!X361))</f>
        <v>166.86369796375203</v>
      </c>
      <c r="Y381" s="37">
        <f>IF('2017 Hourly Load - RC2016'!Y362="",0,$P$19+$Q$19*(WLEF!Y361))</f>
        <v>148.99301939150666</v>
      </c>
      <c r="Z381" s="25">
        <f t="shared" si="5"/>
        <v>4103.5508419397738</v>
      </c>
    </row>
    <row r="382" spans="1:26" x14ac:dyDescent="0.25">
      <c r="A382" s="36">
        <f>IF('2017 Hourly Load - RC2016'!A363="","",'2017 Hourly Load - RC2016'!A363)</f>
        <v>43087</v>
      </c>
      <c r="B382" s="37">
        <f>IF('2017 Hourly Load - RC2016'!B363="",0,$P$19+$Q$19*(WLEF!B362))</f>
        <v>136.46638367566851</v>
      </c>
      <c r="C382" s="37">
        <f>IF('2017 Hourly Load - RC2016'!C363="",0,$P$19+$Q$19*(WLEF!C362))</f>
        <v>130.13859055896293</v>
      </c>
      <c r="D382" s="37">
        <f>IF('2017 Hourly Load - RC2016'!D363="",0,$P$19+$Q$19*(WLEF!D362))</f>
        <v>127.65488918573858</v>
      </c>
      <c r="E382" s="37">
        <f>IF('2017 Hourly Load - RC2016'!E363="",0,$P$19+$Q$19*(WLEF!E362))</f>
        <v>127.52841271668188</v>
      </c>
      <c r="F382" s="37">
        <f>IF('2017 Hourly Load - RC2016'!F363="",0,$P$19+$Q$19*(WLEF!F362))</f>
        <v>130.351501101742</v>
      </c>
      <c r="G382" s="37">
        <f>IF('2017 Hourly Load - RC2016'!G363="",0,$P$19+$Q$19*(WLEF!G362))</f>
        <v>140.49777890604372</v>
      </c>
      <c r="H382" s="37">
        <f>IF('2017 Hourly Load - RC2016'!H363="",0,$P$19+$Q$19*(WLEF!H362))</f>
        <v>162.77106676389104</v>
      </c>
      <c r="I382" s="37">
        <f>IF('2017 Hourly Load - RC2016'!I363="",0,$P$19+$Q$19*(WLEF!I362))</f>
        <v>176.54168763244974</v>
      </c>
      <c r="J382" s="37">
        <f>IF('2017 Hourly Load - RC2016'!J363="",0,$P$19+$Q$19*(WLEF!J362))</f>
        <v>181.57680492698566</v>
      </c>
      <c r="K382" s="37">
        <f>IF('2017 Hourly Load - RC2016'!K363="",0,$P$19+$Q$19*(WLEF!K362))</f>
        <v>184.60885162406237</v>
      </c>
      <c r="L382" s="37">
        <f>IF('2017 Hourly Load - RC2016'!L363="",0,$P$19+$Q$19*(WLEF!L362))</f>
        <v>185.88997873884495</v>
      </c>
      <c r="M382" s="37">
        <f>IF('2017 Hourly Load - RC2016'!M363="",0,$P$19+$Q$19*(WLEF!M362))</f>
        <v>184.83333847664886</v>
      </c>
      <c r="N382" s="37">
        <f>IF('2017 Hourly Load - RC2016'!N363="",0,$P$19+$Q$19*(WLEF!N362))</f>
        <v>184.66063449096708</v>
      </c>
      <c r="O382" s="37">
        <f>IF('2017 Hourly Load - RC2016'!O363="",0,$P$19+$Q$19*(WLEF!O362))</f>
        <v>187.93177698477575</v>
      </c>
      <c r="P382" s="37">
        <f>IF('2017 Hourly Load - RC2016'!P363="",0,$P$19+$Q$19*(WLEF!P362))</f>
        <v>189.95805250117252</v>
      </c>
      <c r="Q382" s="37">
        <f>IF('2017 Hourly Load - RC2016'!Q363="",0,$P$19+$Q$19*(WLEF!Q362))</f>
        <v>190.47205968776404</v>
      </c>
      <c r="R382" s="37">
        <f>IF('2017 Hourly Load - RC2016'!R363="",0,$P$19+$Q$19*(WLEF!R362))</f>
        <v>189.42760662051995</v>
      </c>
      <c r="S382" s="37">
        <f>IF('2017 Hourly Load - RC2016'!S363="",0,$P$19+$Q$19*(WLEF!S362))</f>
        <v>197.30192339703061</v>
      </c>
      <c r="T382" s="37">
        <f>IF('2017 Hourly Load - RC2016'!T363="",0,$P$19+$Q$19*(WLEF!T362))</f>
        <v>213.26121281091832</v>
      </c>
      <c r="U382" s="37">
        <f>IF('2017 Hourly Load - RC2016'!U363="",0,$P$19+$Q$19*(WLEF!U362))</f>
        <v>208.19626456380848</v>
      </c>
      <c r="V382" s="37">
        <f>IF('2017 Hourly Load - RC2016'!V363="",0,$P$19+$Q$19*(WLEF!V362))</f>
        <v>200.17378380604185</v>
      </c>
      <c r="W382" s="37">
        <f>IF('2017 Hourly Load - RC2016'!W363="",0,$P$19+$Q$19*(WLEF!W362))</f>
        <v>186.30718786926241</v>
      </c>
      <c r="X382" s="37">
        <f>IF('2017 Hourly Load - RC2016'!X363="",0,$P$19+$Q$19*(WLEF!X362))</f>
        <v>169.48894382201127</v>
      </c>
      <c r="Y382" s="37">
        <f>IF('2017 Hourly Load - RC2016'!Y363="",0,$P$19+$Q$19*(WLEF!Y362))</f>
        <v>152.23813425571004</v>
      </c>
      <c r="Z382" s="25">
        <f t="shared" si="5"/>
        <v>4138.2768651177021</v>
      </c>
    </row>
    <row r="383" spans="1:26" x14ac:dyDescent="0.25">
      <c r="A383" s="36">
        <f>IF('2017 Hourly Load - RC2016'!A364="","",'2017 Hourly Load - RC2016'!A364)</f>
        <v>43088</v>
      </c>
      <c r="B383" s="37">
        <f>IF('2017 Hourly Load - RC2016'!B364="",0,$P$19+$Q$19*(WLEF!B363))</f>
        <v>139.78349727414502</v>
      </c>
      <c r="C383" s="37">
        <f>IF('2017 Hourly Load - RC2016'!C364="",0,$P$19+$Q$19*(WLEF!C363))</f>
        <v>133.51604232188521</v>
      </c>
      <c r="D383" s="37">
        <f>IF('2017 Hourly Load - RC2016'!D364="",0,$P$19+$Q$19*(WLEF!D363))</f>
        <v>130.60049163978016</v>
      </c>
      <c r="E383" s="37">
        <f>IF('2017 Hourly Load - RC2016'!E364="",0,$P$19+$Q$19*(WLEF!E363))</f>
        <v>130.15040657399945</v>
      </c>
      <c r="F383" s="37">
        <f>IF('2017 Hourly Load - RC2016'!F364="",0,$P$19+$Q$19*(WLEF!F363))</f>
        <v>132.74884394471013</v>
      </c>
      <c r="G383" s="37">
        <f>IF('2017 Hourly Load - RC2016'!G364="",0,$P$19+$Q$19*(WLEF!G363))</f>
        <v>142.75989313357442</v>
      </c>
      <c r="H383" s="37">
        <f>IF('2017 Hourly Load - RC2016'!H364="",0,$P$19+$Q$19*(WLEF!H363))</f>
        <v>163.09291025847335</v>
      </c>
      <c r="I383" s="37">
        <f>IF('2017 Hourly Load - RC2016'!I364="",0,$P$19+$Q$19*(WLEF!I363))</f>
        <v>177.80488479609431</v>
      </c>
      <c r="J383" s="37">
        <f>IF('2017 Hourly Load - RC2016'!J364="",0,$P$19+$Q$19*(WLEF!J363))</f>
        <v>183.16423973198579</v>
      </c>
      <c r="K383" s="37">
        <f>IF('2017 Hourly Load - RC2016'!K364="",0,$P$19+$Q$19*(WLEF!K363))</f>
        <v>186.27238848103042</v>
      </c>
      <c r="L383" s="37">
        <f>IF('2017 Hourly Load - RC2016'!L364="",0,$P$19+$Q$19*(WLEF!L363))</f>
        <v>189.0394439528356</v>
      </c>
      <c r="M383" s="37">
        <f>IF('2017 Hourly Load - RC2016'!M364="",0,$P$19+$Q$19*(WLEF!M363))</f>
        <v>190.13515834651628</v>
      </c>
      <c r="N383" s="37">
        <f>IF('2017 Hourly Load - RC2016'!N364="",0,$P$19+$Q$19*(WLEF!N363))</f>
        <v>190.01116900080649</v>
      </c>
      <c r="O383" s="37">
        <f>IF('2017 Hourly Load - RC2016'!O364="",0,$P$19+$Q$19*(WLEF!O363))</f>
        <v>191.0228667116815</v>
      </c>
      <c r="P383" s="37">
        <f>IF('2017 Hourly Load - RC2016'!P364="",0,$P$19+$Q$19*(WLEF!P363))</f>
        <v>191.00507695178359</v>
      </c>
      <c r="Q383" s="37">
        <f>IF('2017 Hourly Load - RC2016'!Q364="",0,$P$19+$Q$19*(WLEF!Q363))</f>
        <v>190.59631343560531</v>
      </c>
      <c r="R383" s="37">
        <f>IF('2017 Hourly Load - RC2016'!R364="",0,$P$19+$Q$19*(WLEF!R363))</f>
        <v>188.56402349709612</v>
      </c>
      <c r="S383" s="37">
        <f>IF('2017 Hourly Load - RC2016'!S364="",0,$P$19+$Q$19*(WLEF!S363))</f>
        <v>194.66426879807736</v>
      </c>
      <c r="T383" s="37">
        <f>IF('2017 Hourly Load - RC2016'!T364="",0,$P$19+$Q$19*(WLEF!T363))</f>
        <v>208.02404943151822</v>
      </c>
      <c r="U383" s="37">
        <f>IF('2017 Hourly Load - RC2016'!U364="",0,$P$19+$Q$19*(WLEF!U363))</f>
        <v>200.93443459856465</v>
      </c>
      <c r="V383" s="37">
        <f>IF('2017 Hourly Load - RC2016'!V364="",0,$P$19+$Q$19*(WLEF!V363))</f>
        <v>191.62858293979491</v>
      </c>
      <c r="W383" s="37">
        <f>IF('2017 Hourly Load - RC2016'!W364="",0,$P$19+$Q$19*(WLEF!W363))</f>
        <v>180.49167533511928</v>
      </c>
      <c r="X383" s="37">
        <f>IF('2017 Hourly Load - RC2016'!X364="",0,$P$19+$Q$19*(WLEF!X363))</f>
        <v>168.40870131130094</v>
      </c>
      <c r="Y383" s="37">
        <f>IF('2017 Hourly Load - RC2016'!Y364="",0,$P$19+$Q$19*(WLEF!Y363))</f>
        <v>153.65860347293759</v>
      </c>
      <c r="Z383" s="25">
        <f t="shared" si="5"/>
        <v>4148.0779659393165</v>
      </c>
    </row>
    <row r="384" spans="1:26" x14ac:dyDescent="0.25">
      <c r="A384" s="36">
        <f>IF('2017 Hourly Load - RC2016'!A365="","",'2017 Hourly Load - RC2016'!A365)</f>
        <v>43089</v>
      </c>
      <c r="B384" s="37">
        <f>IF('2017 Hourly Load - RC2016'!B365="",0,$P$19+$Q$19*(WLEF!B364))</f>
        <v>141.55772274212472</v>
      </c>
      <c r="C384" s="37">
        <f>IF('2017 Hourly Load - RC2016'!C365="",0,$P$19+$Q$19*(WLEF!C364))</f>
        <v>134.11673854139735</v>
      </c>
      <c r="D384" s="37">
        <f>IF('2017 Hourly Load - RC2016'!D365="",0,$P$19+$Q$19*(WLEF!D364))</f>
        <v>130.48184481516182</v>
      </c>
      <c r="E384" s="37">
        <f>IF('2017 Hourly Load - RC2016'!E365="",0,$P$19+$Q$19*(WLEF!E364))</f>
        <v>128.85935420997245</v>
      </c>
      <c r="F384" s="37">
        <f>IF('2017 Hourly Load - RC2016'!F365="",0,$P$19+$Q$19*(WLEF!F364))</f>
        <v>128.69629944933189</v>
      </c>
      <c r="G384" s="37">
        <f>IF('2017 Hourly Load - RC2016'!G365="",0,$P$19+$Q$19*(WLEF!G364))</f>
        <v>132.20437530815414</v>
      </c>
      <c r="H384" s="37">
        <f>IF('2017 Hourly Load - RC2016'!H365="",0,$P$19+$Q$19*(WLEF!H364))</f>
        <v>139.27966956961669</v>
      </c>
      <c r="I384" s="37">
        <f>IF('2017 Hourly Load - RC2016'!I365="",0,$P$19+$Q$19*(WLEF!I364))</f>
        <v>149.39795198229589</v>
      </c>
      <c r="J384" s="37">
        <f>IF('2017 Hourly Load - RC2016'!J365="",0,$P$19+$Q$19*(WLEF!J364))</f>
        <v>163.81554815993502</v>
      </c>
      <c r="K384" s="37">
        <f>IF('2017 Hourly Load - RC2016'!K365="",0,$P$19+$Q$19*(WLEF!K364))</f>
        <v>175.78119736979252</v>
      </c>
      <c r="L384" s="37">
        <f>IF('2017 Hourly Load - RC2016'!L365="",0,$P$19+$Q$19*(WLEF!L364))</f>
        <v>182.71917540118588</v>
      </c>
      <c r="M384" s="37">
        <f>IF('2017 Hourly Load - RC2016'!M365="",0,$P$19+$Q$19*(WLEF!M364))</f>
        <v>183.98847705799864</v>
      </c>
      <c r="N384" s="37">
        <f>IF('2017 Hourly Load - RC2016'!N365="",0,$P$19+$Q$19*(WLEF!N364))</f>
        <v>189.16287398634407</v>
      </c>
      <c r="O384" s="37">
        <f>IF('2017 Hourly Load - RC2016'!O365="",0,$P$19+$Q$19*(WLEF!O364))</f>
        <v>189.7810919317252</v>
      </c>
      <c r="P384" s="37">
        <f>IF('2017 Hourly Load - RC2016'!P365="",0,$P$19+$Q$19*(WLEF!P364))</f>
        <v>190.40108950683771</v>
      </c>
      <c r="Q384" s="37">
        <f>IF('2017 Hourly Load - RC2016'!Q365="",0,$P$19+$Q$19*(WLEF!Q364))</f>
        <v>190.57855854192252</v>
      </c>
      <c r="R384" s="37">
        <f>IF('2017 Hourly Load - RC2016'!R365="",0,$P$19+$Q$19*(WLEF!R364))</f>
        <v>188.5992035081768</v>
      </c>
      <c r="S384" s="37">
        <f>IF('2017 Hourly Load - RC2016'!S365="",0,$P$19+$Q$19*(WLEF!S364))</f>
        <v>193.99610354674292</v>
      </c>
      <c r="T384" s="37">
        <f>IF('2017 Hourly Load - RC2016'!T365="",0,$P$19+$Q$19*(WLEF!T364))</f>
        <v>205.81492022893528</v>
      </c>
      <c r="U384" s="37">
        <f>IF('2017 Hourly Load - RC2016'!U365="",0,$P$19+$Q$19*(WLEF!U364))</f>
        <v>196.99110053195182</v>
      </c>
      <c r="V384" s="37">
        <f>IF('2017 Hourly Load - RC2016'!V365="",0,$P$19+$Q$19*(WLEF!V364))</f>
        <v>187.56383599549571</v>
      </c>
      <c r="W384" s="37">
        <f>IF('2017 Hourly Load - RC2016'!W365="",0,$P$19+$Q$19*(WLEF!W364))</f>
        <v>177.30525193307551</v>
      </c>
      <c r="X384" s="37">
        <f>IF('2017 Hourly Load - RC2016'!X365="",0,$P$19+$Q$19*(WLEF!X364))</f>
        <v>165.20827912387676</v>
      </c>
      <c r="Y384" s="37">
        <f>IF('2017 Hourly Load - RC2016'!Y365="",0,$P$19+$Q$19*(WLEF!Y364))</f>
        <v>151.39836330447091</v>
      </c>
      <c r="Z384" s="25">
        <f t="shared" si="5"/>
        <v>4017.6990267465217</v>
      </c>
    </row>
    <row r="385" spans="1:28" x14ac:dyDescent="0.25">
      <c r="A385" s="36">
        <f>IF('2017 Hourly Load - RC2016'!A366="","",'2017 Hourly Load - RC2016'!A366)</f>
        <v>43090</v>
      </c>
      <c r="B385" s="37">
        <f>IF('2017 Hourly Load - RC2016'!B366="",0,$P$19+$Q$19*(WLEF!B365))</f>
        <v>138.68825139523034</v>
      </c>
      <c r="C385" s="37">
        <f>IF('2017 Hourly Load - RC2016'!C366="",0,$P$19+$Q$19*(WLEF!C365))</f>
        <v>130.51742360857818</v>
      </c>
      <c r="D385" s="37">
        <f>IF('2017 Hourly Load - RC2016'!D366="",0,$P$19+$Q$19*(WLEF!D365))</f>
        <v>125.82127565767578</v>
      </c>
      <c r="E385" s="37">
        <f>IF('2017 Hourly Load - RC2016'!E366="",0,$P$19+$Q$19*(WLEF!E365))</f>
        <v>123.72782093487012</v>
      </c>
      <c r="F385" s="37">
        <f>IF('2017 Hourly Load - RC2016'!F366="",0,$P$19+$Q$19*(WLEF!F365))</f>
        <v>123.44234217630391</v>
      </c>
      <c r="G385" s="37">
        <f>IF('2017 Hourly Load - RC2016'!G366="",0,$P$19+$Q$19*(WLEF!G365))</f>
        <v>124.95764168768827</v>
      </c>
      <c r="H385" s="37">
        <f>IF('2017 Hourly Load - RC2016'!H366="",0,$P$19+$Q$19*(WLEF!H365))</f>
        <v>129.06941443966349</v>
      </c>
      <c r="I385" s="37">
        <f>IF('2017 Hourly Load - RC2016'!I366="",0,$P$19+$Q$19*(WLEF!I365))</f>
        <v>136.35331907737066</v>
      </c>
      <c r="J385" s="37">
        <f>IF('2017 Hourly Load - RC2016'!J366="",0,$P$19+$Q$19*(WLEF!J365))</f>
        <v>152.13823601190609</v>
      </c>
      <c r="K385" s="37">
        <f>IF('2017 Hourly Load - RC2016'!K366="",0,$P$19+$Q$19*(WLEF!K365))</f>
        <v>169.74409478443778</v>
      </c>
      <c r="L385" s="37">
        <f>IF('2017 Hourly Load - RC2016'!L366="",0,$P$19+$Q$19*(WLEF!L365))</f>
        <v>181.44083830999438</v>
      </c>
      <c r="M385" s="37">
        <f>IF('2017 Hourly Load - RC2016'!M366="",0,$P$19+$Q$19*(WLEF!M365))</f>
        <v>187.79153344539341</v>
      </c>
      <c r="N385" s="37">
        <f>IF('2017 Hourly Load - RC2016'!N366="",0,$P$19+$Q$19*(WLEF!N365))</f>
        <v>194.55578256965563</v>
      </c>
      <c r="O385" s="37">
        <f>IF('2017 Hourly Load - RC2016'!O366="",0,$P$19+$Q$19*(WLEF!O365))</f>
        <v>196.60772252591659</v>
      </c>
      <c r="P385" s="37">
        <f>IF('2017 Hourly Load - RC2016'!P366="",0,$P$19+$Q$19*(WLEF!P365))</f>
        <v>195.06249908538462</v>
      </c>
      <c r="Q385" s="37">
        <f>IF('2017 Hourly Load - RC2016'!Q366="",0,$P$19+$Q$19*(WLEF!Q365))</f>
        <v>192.21809000976367</v>
      </c>
      <c r="R385" s="37">
        <f>IF('2017 Hourly Load - RC2016'!R366="",0,$P$19+$Q$19*(WLEF!R365))</f>
        <v>189.92264876521136</v>
      </c>
      <c r="S385" s="37">
        <f>IF('2017 Hourly Load - RC2016'!S366="",0,$P$19+$Q$19*(WLEF!S365))</f>
        <v>198.80708337722325</v>
      </c>
      <c r="T385" s="37">
        <f>IF('2017 Hourly Load - RC2016'!T366="",0,$P$19+$Q$19*(WLEF!T365))</f>
        <v>213.16362009559083</v>
      </c>
      <c r="U385" s="37">
        <f>IF('2017 Hourly Load - RC2016'!U366="",0,$P$19+$Q$19*(WLEF!U365))</f>
        <v>207.27914364065106</v>
      </c>
      <c r="V385" s="37">
        <f>IF('2017 Hourly Load - RC2016'!V366="",0,$P$19+$Q$19*(WLEF!V365))</f>
        <v>199.21256874279851</v>
      </c>
      <c r="W385" s="37">
        <f>IF('2017 Hourly Load - RC2016'!W366="",0,$P$19+$Q$19*(WLEF!W365))</f>
        <v>187.82658561368521</v>
      </c>
      <c r="X385" s="37">
        <f>IF('2017 Hourly Load - RC2016'!X366="",0,$P$19+$Q$19*(WLEF!X365))</f>
        <v>172.89987659440544</v>
      </c>
      <c r="Y385" s="37">
        <f>IF('2017 Hourly Load - RC2016'!Y366="",0,$P$19+$Q$19*(WLEF!Y365))</f>
        <v>155.37028766750205</v>
      </c>
      <c r="Z385" s="25">
        <f t="shared" si="5"/>
        <v>4026.6181002169001</v>
      </c>
    </row>
    <row r="386" spans="1:28" x14ac:dyDescent="0.25">
      <c r="A386" s="36">
        <f>IF('2017 Hourly Load - RC2016'!A367="","",'2017 Hourly Load - RC2016'!A367)</f>
        <v>43091</v>
      </c>
      <c r="B386" s="37">
        <f>IF('2017 Hourly Load - RC2016'!B367="",0,$P$19+$Q$19*(WLEF!B366))</f>
        <v>140.9938496040819</v>
      </c>
      <c r="C386" s="37">
        <f>IF('2017 Hourly Load - RC2016'!C367="",0,$P$19+$Q$19*(WLEF!C366))</f>
        <v>132.32511410568117</v>
      </c>
      <c r="D386" s="37">
        <f>IF('2017 Hourly Load - RC2016'!D367="",0,$P$19+$Q$19*(WLEF!D366))</f>
        <v>127.44801921473328</v>
      </c>
      <c r="E386" s="37">
        <f>IF('2017 Hourly Load - RC2016'!E367="",0,$P$19+$Q$19*(WLEF!E366))</f>
        <v>125.12520653853366</v>
      </c>
      <c r="F386" s="37">
        <f>IF('2017 Hourly Load - RC2016'!F367="",0,$P$19+$Q$19*(WLEF!F366))</f>
        <v>125.82127565767578</v>
      </c>
      <c r="G386" s="37">
        <f>IF('2017 Hourly Load - RC2016'!G367="",0,$P$19+$Q$19*(WLEF!G366))</f>
        <v>131.57887540846417</v>
      </c>
      <c r="H386" s="37">
        <f>IF('2017 Hourly Load - RC2016'!H367="",0,$P$19+$Q$19*(WLEF!H366))</f>
        <v>142.49464840186363</v>
      </c>
      <c r="I386" s="37">
        <f>IF('2017 Hourly Load - RC2016'!I367="",0,$P$19+$Q$19*(WLEF!I366))</f>
        <v>154.453905472278</v>
      </c>
      <c r="J386" s="37">
        <f>IF('2017 Hourly Load - RC2016'!J367="",0,$P$19+$Q$19*(WLEF!J366))</f>
        <v>172.00869250341802</v>
      </c>
      <c r="K386" s="37">
        <f>IF('2017 Hourly Load - RC2016'!K367="",0,$P$19+$Q$19*(WLEF!K366))</f>
        <v>190.54305311283386</v>
      </c>
      <c r="L386" s="37">
        <f>IF('2017 Hourly Load - RC2016'!L367="",0,$P$19+$Q$19*(WLEF!L366))</f>
        <v>207.1647388722086</v>
      </c>
      <c r="M386" s="37">
        <f>IF('2017 Hourly Load - RC2016'!M367="",0,$P$19+$Q$19*(WLEF!M366))</f>
        <v>218.28660025229061</v>
      </c>
      <c r="N386" s="37">
        <f>IF('2017 Hourly Load - RC2016'!N367="",0,$P$19+$Q$19*(WLEF!N366))</f>
        <v>226.01202884720152</v>
      </c>
      <c r="O386" s="37">
        <f>IF('2017 Hourly Load - RC2016'!O367="",0,$P$19+$Q$19*(WLEF!O366))</f>
        <v>231.85728081010387</v>
      </c>
      <c r="P386" s="37">
        <f>IF('2017 Hourly Load - RC2016'!P367="",0,$P$19+$Q$19*(WLEF!P366))</f>
        <v>235.99492356733674</v>
      </c>
      <c r="Q386" s="37">
        <f>IF('2017 Hourly Load - RC2016'!Q367="",0,$P$19+$Q$19*(WLEF!Q366))</f>
        <v>233.92955648634779</v>
      </c>
      <c r="R386" s="37">
        <f>IF('2017 Hourly Load - RC2016'!R367="",0,$P$19+$Q$19*(WLEF!R366))</f>
        <v>226.87216965825928</v>
      </c>
      <c r="S386" s="37">
        <f>IF('2017 Hourly Load - RC2016'!S367="",0,$P$19+$Q$19*(WLEF!S366))</f>
        <v>230.98243517280895</v>
      </c>
      <c r="T386" s="37">
        <f>IF('2017 Hourly Load - RC2016'!T367="",0,$P$19+$Q$19*(WLEF!T366))</f>
        <v>247.03416654511614</v>
      </c>
      <c r="U386" s="37">
        <f>IF('2017 Hourly Load - RC2016'!U367="",0,$P$19+$Q$19*(WLEF!U366))</f>
        <v>238.24459927261466</v>
      </c>
      <c r="V386" s="37">
        <f>IF('2017 Hourly Load - RC2016'!V367="",0,$P$19+$Q$19*(WLEF!V366))</f>
        <v>225.54208529275763</v>
      </c>
      <c r="W386" s="37">
        <f>IF('2017 Hourly Load - RC2016'!W367="",0,$P$19+$Q$19*(WLEF!W366))</f>
        <v>210.96771027320392</v>
      </c>
      <c r="X386" s="37">
        <f>IF('2017 Hourly Load - RC2016'!X367="",0,$P$19+$Q$19*(WLEF!X366))</f>
        <v>192.41494393408931</v>
      </c>
      <c r="Y386" s="37">
        <f>IF('2017 Hourly Load - RC2016'!Y367="",0,$P$19+$Q$19*(WLEF!Y366))</f>
        <v>169.48894382201127</v>
      </c>
      <c r="Z386" s="25">
        <f t="shared" si="5"/>
        <v>4537.5848228259138</v>
      </c>
    </row>
    <row r="387" spans="1:28" x14ac:dyDescent="0.25">
      <c r="A387" s="36">
        <f>IF('2017 Hourly Load - RC2016'!A368="","",'2017 Hourly Load - RC2016'!A368)</f>
        <v>43092</v>
      </c>
      <c r="B387" s="37">
        <f>IF('2017 Hourly Load - RC2016'!B368="",0,$P$19+$Q$19*(WLEF!B367))</f>
        <v>151.7535810307412</v>
      </c>
      <c r="C387" s="37">
        <f>IF('2017 Hourly Load - RC2016'!C368="",0,$P$19+$Q$19*(WLEF!C367))</f>
        <v>140.5108065220565</v>
      </c>
      <c r="D387" s="37">
        <f>IF('2017 Hourly Load - RC2016'!D368="",0,$P$19+$Q$19*(WLEF!D367))</f>
        <v>133.85887019332804</v>
      </c>
      <c r="E387" s="37">
        <f>IF('2017 Hourly Load - RC2016'!E368="",0,$P$19+$Q$19*(WLEF!E367))</f>
        <v>130.67174946698145</v>
      </c>
      <c r="F387" s="37">
        <f>IF('2017 Hourly Load - RC2016'!F368="",0,$P$19+$Q$19*(WLEF!F367))</f>
        <v>131.1003947159663</v>
      </c>
      <c r="G387" s="37">
        <f>IF('2017 Hourly Load - RC2016'!G368="",0,$P$19+$Q$19*(WLEF!G367))</f>
        <v>137.13459541528977</v>
      </c>
      <c r="H387" s="37">
        <f>IF('2017 Hourly Load - RC2016'!H368="",0,$P$19+$Q$19*(WLEF!H367))</f>
        <v>148.22839966149326</v>
      </c>
      <c r="I387" s="37">
        <f>IF('2017 Hourly Load - RC2016'!I368="",0,$P$19+$Q$19*(WLEF!I367))</f>
        <v>160.47572430694834</v>
      </c>
      <c r="J387" s="37">
        <f>IF('2017 Hourly Load - RC2016'!J368="",0,$P$19+$Q$19*(WLEF!J367))</f>
        <v>179.85019508682149</v>
      </c>
      <c r="K387" s="37">
        <f>IF('2017 Hourly Load - RC2016'!K368="",0,$P$19+$Q$19*(WLEF!K367))</f>
        <v>201.56707045028742</v>
      </c>
      <c r="L387" s="37">
        <f>IF('2017 Hourly Load - RC2016'!L368="",0,$P$19+$Q$19*(WLEF!L367))</f>
        <v>218.96378931593199</v>
      </c>
      <c r="M387" s="37">
        <f>IF('2017 Hourly Load - RC2016'!M368="",0,$P$19+$Q$19*(WLEF!M367))</f>
        <v>231.98246795557969</v>
      </c>
      <c r="N387" s="37">
        <f>IF('2017 Hourly Load - RC2016'!N368="",0,$P$19+$Q$19*(WLEF!N367))</f>
        <v>241.73585581452716</v>
      </c>
      <c r="O387" s="37">
        <f>IF('2017 Hourly Load - RC2016'!O368="",0,$P$19+$Q$19*(WLEF!O367))</f>
        <v>245.67967800815194</v>
      </c>
      <c r="P387" s="37">
        <f>IF('2017 Hourly Load - RC2016'!P368="",0,$P$19+$Q$19*(WLEF!P367))</f>
        <v>236.88435199911572</v>
      </c>
      <c r="Q387" s="37">
        <f>IF('2017 Hourly Load - RC2016'!Q368="",0,$P$19+$Q$19*(WLEF!Q367))</f>
        <v>227.6937339077777</v>
      </c>
      <c r="R387" s="37">
        <f>IF('2017 Hourly Load - RC2016'!R368="",0,$P$19+$Q$19*(WLEF!R367))</f>
        <v>219.76263241524805</v>
      </c>
      <c r="S387" s="37">
        <f>IF('2017 Hourly Load - RC2016'!S368="",0,$P$19+$Q$19*(WLEF!S367))</f>
        <v>222.83965652986103</v>
      </c>
      <c r="T387" s="37">
        <f>IF('2017 Hourly Load - RC2016'!T368="",0,$P$19+$Q$19*(WLEF!T367))</f>
        <v>237.33002721506011</v>
      </c>
      <c r="U387" s="37">
        <f>IF('2017 Hourly Load - RC2016'!U368="",0,$P$19+$Q$19*(WLEF!U367))</f>
        <v>229.03373335321095</v>
      </c>
      <c r="V387" s="37">
        <f>IF('2017 Hourly Load - RC2016'!V368="",0,$P$19+$Q$19*(WLEF!V367))</f>
        <v>217.492057319509</v>
      </c>
      <c r="W387" s="37">
        <f>IF('2017 Hourly Load - RC2016'!W368="",0,$P$19+$Q$19*(WLEF!W367))</f>
        <v>208.92469243612257</v>
      </c>
      <c r="X387" s="37">
        <f>IF('2017 Hourly Load - RC2016'!X368="",0,$P$19+$Q$19*(WLEF!X367))</f>
        <v>196.86323667808415</v>
      </c>
      <c r="Y387" s="37">
        <f>IF('2017 Hourly Load - RC2016'!Y368="",0,$P$19+$Q$19*(WLEF!Y367))</f>
        <v>182.08750781331275</v>
      </c>
      <c r="Z387" s="25">
        <f t="shared" si="5"/>
        <v>4632.4248076114063</v>
      </c>
    </row>
    <row r="388" spans="1:28" x14ac:dyDescent="0.25">
      <c r="A388" s="36">
        <f>IF('2017 Hourly Load - RC2016'!A369="","",'2017 Hourly Load - RC2016'!A369)</f>
        <v>43093</v>
      </c>
      <c r="B388" s="37">
        <f>IF('2017 Hourly Load - RC2016'!B369="",0,$P$19+$Q$19*(WLEF!B368))</f>
        <v>165.44154499888481</v>
      </c>
      <c r="C388" s="37">
        <f>IF('2017 Hourly Load - RC2016'!C369="",0,$P$19+$Q$19*(WLEF!C368))</f>
        <v>153.58652120502401</v>
      </c>
      <c r="D388" s="37">
        <f>IF('2017 Hourly Load - RC2016'!D369="",0,$P$19+$Q$19*(WLEF!D368))</f>
        <v>146.35657203525278</v>
      </c>
      <c r="E388" s="37">
        <f>IF('2017 Hourly Load - RC2016'!E369="",0,$P$19+$Q$19*(WLEF!E368))</f>
        <v>143.29212590775319</v>
      </c>
      <c r="F388" s="37">
        <f>IF('2017 Hourly Load - RC2016'!F369="",0,$P$19+$Q$19*(WLEF!F368))</f>
        <v>142.60067656211766</v>
      </c>
      <c r="G388" s="37">
        <f>IF('2017 Hourly Load - RC2016'!G369="",0,$P$19+$Q$19*(WLEF!G368))</f>
        <v>146.75345779413851</v>
      </c>
      <c r="H388" s="37">
        <f>IF('2017 Hourly Load - RC2016'!H369="",0,$P$19+$Q$19*(WLEF!H368))</f>
        <v>154.8604745960406</v>
      </c>
      <c r="I388" s="37">
        <f>IF('2017 Hourly Load - RC2016'!I369="",0,$P$19+$Q$19*(WLEF!I368))</f>
        <v>165.815450290093</v>
      </c>
      <c r="J388" s="37">
        <f>IF('2017 Hourly Load - RC2016'!J369="",0,$P$19+$Q$19*(WLEF!J368))</f>
        <v>188.70477840763397</v>
      </c>
      <c r="K388" s="37">
        <f>IF('2017 Hourly Load - RC2016'!K369="",0,$P$19+$Q$19*(WLEF!K368))</f>
        <v>217.45239118874645</v>
      </c>
      <c r="L388" s="37">
        <f>IF('2017 Hourly Load - RC2016'!L369="",0,$P$19+$Q$19*(WLEF!L368))</f>
        <v>241.95129996894002</v>
      </c>
      <c r="M388" s="37">
        <f>IF('2017 Hourly Load - RC2016'!M369="",0,$P$19+$Q$19*(WLEF!M368))</f>
        <v>259.40776136785502</v>
      </c>
      <c r="N388" s="37">
        <f>IF('2017 Hourly Load - RC2016'!N369="",0,$P$19+$Q$19*(WLEF!N368))</f>
        <v>268.81271443213666</v>
      </c>
      <c r="O388" s="37">
        <f>IF('2017 Hourly Load - RC2016'!O369="",0,$P$19+$Q$19*(WLEF!O368))</f>
        <v>270.47011410885978</v>
      </c>
      <c r="P388" s="37">
        <f>IF('2017 Hourly Load - RC2016'!P369="",0,$P$19+$Q$19*(WLEF!P368))</f>
        <v>271.71210171800442</v>
      </c>
      <c r="Q388" s="37">
        <f>IF('2017 Hourly Load - RC2016'!Q369="",0,$P$19+$Q$19*(WLEF!Q368))</f>
        <v>267.23221146653492</v>
      </c>
      <c r="R388" s="37">
        <f>IF('2017 Hourly Load - RC2016'!R369="",0,$P$19+$Q$19*(WLEF!R368))</f>
        <v>262.43943180035996</v>
      </c>
      <c r="S388" s="37">
        <f>IF('2017 Hourly Load - RC2016'!S369="",0,$P$19+$Q$19*(WLEF!S368))</f>
        <v>266.79180104907732</v>
      </c>
      <c r="T388" s="37">
        <f>IF('2017 Hourly Load - RC2016'!T369="",0,$P$19+$Q$19*(WLEF!T368))</f>
        <v>270.8914636023257</v>
      </c>
      <c r="U388" s="37">
        <f>IF('2017 Hourly Load - RC2016'!U369="",0,$P$19+$Q$19*(WLEF!U368))</f>
        <v>250.13532679716275</v>
      </c>
      <c r="V388" s="37">
        <f>IF('2017 Hourly Load - RC2016'!V369="",0,$P$19+$Q$19*(WLEF!V368))</f>
        <v>231.71129524091492</v>
      </c>
      <c r="W388" s="37">
        <f>IF('2017 Hourly Load - RC2016'!W369="",0,$P$19+$Q$19*(WLEF!W368))</f>
        <v>216.97685088039242</v>
      </c>
      <c r="X388" s="37">
        <f>IF('2017 Hourly Load - RC2016'!X369="",0,$P$19+$Q$19*(WLEF!X368))</f>
        <v>203.36240160050119</v>
      </c>
      <c r="Y388" s="37">
        <f>IF('2017 Hourly Load - RC2016'!Y369="",0,$P$19+$Q$19*(WLEF!Y368))</f>
        <v>185.14457174613506</v>
      </c>
      <c r="Z388" s="25">
        <f t="shared" si="5"/>
        <v>5091.9033387648851</v>
      </c>
    </row>
    <row r="389" spans="1:28" x14ac:dyDescent="0.25">
      <c r="A389" s="36">
        <f>IF('2017 Hourly Load - RC2016'!A370="","",'2017 Hourly Load - RC2016'!A370)</f>
        <v>43094</v>
      </c>
      <c r="B389" s="37">
        <f>IF('2017 Hourly Load - RC2016'!B370="",0,$P$19+$Q$19*(WLEF!B369))</f>
        <v>168.12387919978659</v>
      </c>
      <c r="C389" s="37">
        <f>IF('2017 Hourly Load - RC2016'!C370="",0,$P$19+$Q$19*(WLEF!C369))</f>
        <v>156.01372042384793</v>
      </c>
      <c r="D389" s="37">
        <f>IF('2017 Hourly Load - RC2016'!D370="",0,$P$19+$Q$19*(WLEF!D369))</f>
        <v>145.96090804665602</v>
      </c>
      <c r="E389" s="37">
        <f>IF('2017 Hourly Load - RC2016'!E370="",0,$P$19+$Q$19*(WLEF!E369))</f>
        <v>138.7267284427806</v>
      </c>
      <c r="F389" s="37">
        <f>IF('2017 Hourly Load - RC2016'!F370="",0,$P$19+$Q$19*(WLEF!F369))</f>
        <v>134.00614508609786</v>
      </c>
      <c r="G389" s="37">
        <f>IF('2017 Hourly Load - RC2016'!G370="",0,$P$19+$Q$19*(WLEF!G369))</f>
        <v>133.18653697652493</v>
      </c>
      <c r="H389" s="37">
        <f>IF('2017 Hourly Load - RC2016'!H370="",0,$P$19+$Q$19*(WLEF!H369))</f>
        <v>135.10496329930587</v>
      </c>
      <c r="I389" s="37">
        <f>IF('2017 Hourly Load - RC2016'!I370="",0,$P$19+$Q$19*(WLEF!I369))</f>
        <v>140.62812044032506</v>
      </c>
      <c r="J389" s="37">
        <f>IF('2017 Hourly Load - RC2016'!J370="",0,$P$19+$Q$19*(WLEF!J369))</f>
        <v>154.80232356021565</v>
      </c>
      <c r="K389" s="37">
        <f>IF('2017 Hourly Load - RC2016'!K370="",0,$P$19+$Q$19*(WLEF!K369))</f>
        <v>170.81657883589904</v>
      </c>
      <c r="L389" s="37">
        <f>IF('2017 Hourly Load - RC2016'!L370="",0,$P$19+$Q$19*(WLEF!L369))</f>
        <v>181.67884090560565</v>
      </c>
      <c r="M389" s="37">
        <f>IF('2017 Hourly Load - RC2016'!M370="",0,$P$19+$Q$19*(WLEF!M369))</f>
        <v>187.37136068668866</v>
      </c>
      <c r="N389" s="37">
        <f>IF('2017 Hourly Load - RC2016'!N370="",0,$P$19+$Q$19*(WLEF!N369))</f>
        <v>189.39229005009662</v>
      </c>
      <c r="O389" s="37">
        <f>IF('2017 Hourly Load - RC2016'!O370="",0,$P$19+$Q$19*(WLEF!O369))</f>
        <v>187.93177698477575</v>
      </c>
      <c r="P389" s="37">
        <f>IF('2017 Hourly Load - RC2016'!P370="",0,$P$19+$Q$19*(WLEF!P369))</f>
        <v>184.85061686539132</v>
      </c>
      <c r="Q389" s="37">
        <f>IF('2017 Hourly Load - RC2016'!Q370="",0,$P$19+$Q$19*(WLEF!Q369))</f>
        <v>178.50656737587471</v>
      </c>
      <c r="R389" s="37">
        <f>IF('2017 Hourly Load - RC2016'!R370="",0,$P$19+$Q$19*(WLEF!R369))</f>
        <v>171.96020885212133</v>
      </c>
      <c r="S389" s="37">
        <f>IF('2017 Hourly Load - RC2016'!S370="",0,$P$19+$Q$19*(WLEF!S369))</f>
        <v>174.74464440579652</v>
      </c>
      <c r="T389" s="37">
        <f>IF('2017 Hourly Load - RC2016'!T370="",0,$P$19+$Q$19*(WLEF!T369))</f>
        <v>182.65079113121607</v>
      </c>
      <c r="U389" s="37">
        <f>IF('2017 Hourly Load - RC2016'!U370="",0,$P$19+$Q$19*(WLEF!U369))</f>
        <v>178.50656737587471</v>
      </c>
      <c r="V389" s="37">
        <f>IF('2017 Hourly Load - RC2016'!V370="",0,$P$19+$Q$19*(WLEF!V369))</f>
        <v>175.20462276012444</v>
      </c>
      <c r="W389" s="37">
        <f>IF('2017 Hourly Load - RC2016'!W370="",0,$P$19+$Q$19*(WLEF!W369))</f>
        <v>170.14351270219839</v>
      </c>
      <c r="X389" s="37">
        <f>IF('2017 Hourly Load - RC2016'!X370="",0,$P$19+$Q$19*(WLEF!X369))</f>
        <v>161.29277047608764</v>
      </c>
      <c r="Y389" s="37">
        <f>IF('2017 Hourly Load - RC2016'!Y370="",0,$P$19+$Q$19*(WLEF!Y369))</f>
        <v>149.5098725329093</v>
      </c>
      <c r="Z389" s="25">
        <f t="shared" si="5"/>
        <v>3951.1143474162004</v>
      </c>
    </row>
    <row r="390" spans="1:28" x14ac:dyDescent="0.25">
      <c r="A390" s="36">
        <f>IF('2017 Hourly Load - RC2016'!A371="","",'2017 Hourly Load - RC2016'!A371)</f>
        <v>43095</v>
      </c>
      <c r="B390" s="37">
        <f>IF('2017 Hourly Load - RC2016'!B371="",0,$P$19+$Q$19*(WLEF!B370))</f>
        <v>138.27864309971432</v>
      </c>
      <c r="C390" s="37">
        <f>IF('2017 Hourly Load - RC2016'!C371="",0,$P$19+$Q$19*(WLEF!C370))</f>
        <v>131.06460236698217</v>
      </c>
      <c r="D390" s="37">
        <f>IF('2017 Hourly Load - RC2016'!D371="",0,$P$19+$Q$19*(WLEF!D370))</f>
        <v>127.93144800426371</v>
      </c>
      <c r="E390" s="37">
        <f>IF('2017 Hourly Load - RC2016'!E371="",0,$P$19+$Q$19*(WLEF!E370))</f>
        <v>126.31864802774606</v>
      </c>
      <c r="F390" s="37">
        <f>IF('2017 Hourly Load - RC2016'!F371="",0,$P$19+$Q$19*(WLEF!F370))</f>
        <v>127.06998009789203</v>
      </c>
      <c r="G390" s="37">
        <f>IF('2017 Hourly Load - RC2016'!G371="",0,$P$19+$Q$19*(WLEF!G370))</f>
        <v>131.24369486020967</v>
      </c>
      <c r="H390" s="37">
        <f>IF('2017 Hourly Load - RC2016'!H371="",0,$P$19+$Q$19*(WLEF!H370))</f>
        <v>138.80372176237313</v>
      </c>
      <c r="I390" s="37">
        <f>IF('2017 Hourly Load - RC2016'!I371="",0,$P$19+$Q$19*(WLEF!I370))</f>
        <v>148.25612701908682</v>
      </c>
      <c r="J390" s="37">
        <f>IF('2017 Hourly Load - RC2016'!J371="",0,$P$19+$Q$19*(WLEF!J370))</f>
        <v>161.15630193087415</v>
      </c>
      <c r="K390" s="37">
        <f>IF('2017 Hourly Load - RC2016'!K371="",0,$P$19+$Q$19*(WLEF!K370))</f>
        <v>174.1876304692039</v>
      </c>
      <c r="L390" s="37">
        <f>IF('2017 Hourly Load - RC2016'!L371="",0,$P$19+$Q$19*(WLEF!L370))</f>
        <v>184.85061686539132</v>
      </c>
      <c r="M390" s="37">
        <f>IF('2017 Hourly Load - RC2016'!M371="",0,$P$19+$Q$19*(WLEF!M370))</f>
        <v>189.40994760892877</v>
      </c>
      <c r="N390" s="37">
        <f>IF('2017 Hourly Load - RC2016'!N371="",0,$P$19+$Q$19*(WLEF!N370))</f>
        <v>189.28637520504179</v>
      </c>
      <c r="O390" s="37">
        <f>IF('2017 Hourly Load - RC2016'!O371="",0,$P$19+$Q$19*(WLEF!O370))</f>
        <v>186.60321728980722</v>
      </c>
      <c r="P390" s="37">
        <f>IF('2017 Hourly Load - RC2016'!P371="",0,$P$19+$Q$19*(WLEF!P370))</f>
        <v>184.9716062638397</v>
      </c>
      <c r="Q390" s="37">
        <f>IF('2017 Hourly Load - RC2016'!Q371="",0,$P$19+$Q$19*(WLEF!Q370))</f>
        <v>183.81648492420942</v>
      </c>
      <c r="R390" s="37">
        <f>IF('2017 Hourly Load - RC2016'!R371="",0,$P$19+$Q$19*(WLEF!R370))</f>
        <v>184.83333847664886</v>
      </c>
      <c r="S390" s="37">
        <f>IF('2017 Hourly Load - RC2016'!S371="",0,$P$19+$Q$19*(WLEF!S370))</f>
        <v>196.80845967495395</v>
      </c>
      <c r="T390" s="37">
        <f>IF('2017 Hourly Load - RC2016'!T371="",0,$P$19+$Q$19*(WLEF!T370))</f>
        <v>210.27202468242837</v>
      </c>
      <c r="U390" s="37">
        <f>IF('2017 Hourly Load - RC2016'!U371="",0,$P$19+$Q$19*(WLEF!U370))</f>
        <v>205.34137528501878</v>
      </c>
      <c r="V390" s="37">
        <f>IF('2017 Hourly Load - RC2016'!V371="",0,$P$19+$Q$19*(WLEF!V370))</f>
        <v>196.38893702588567</v>
      </c>
      <c r="W390" s="37">
        <f>IF('2017 Hourly Load - RC2016'!W371="",0,$P$19+$Q$19*(WLEF!W370))</f>
        <v>185.76845036682079</v>
      </c>
      <c r="X390" s="37">
        <f>IF('2017 Hourly Load - RC2016'!X371="",0,$P$19+$Q$19*(WLEF!X370))</f>
        <v>173.63229592197408</v>
      </c>
      <c r="Y390" s="37">
        <f>IF('2017 Hourly Load - RC2016'!Y371="",0,$P$19+$Q$19*(WLEF!Y370))</f>
        <v>158.54103943221787</v>
      </c>
      <c r="Z390" s="25">
        <f t="shared" si="5"/>
        <v>4034.8349666615131</v>
      </c>
    </row>
    <row r="391" spans="1:28" x14ac:dyDescent="0.25">
      <c r="A391" s="36">
        <f>IF('2017 Hourly Load - RC2016'!A372="","",'2017 Hourly Load - RC2016'!A372)</f>
        <v>43096</v>
      </c>
      <c r="B391" s="37">
        <f>IF('2017 Hourly Load - RC2016'!B372="",0,$P$19+$Q$19*(WLEF!B371))</f>
        <v>144.68680937974301</v>
      </c>
      <c r="C391" s="37">
        <f>IF('2017 Hourly Load - RC2016'!C372="",0,$P$19+$Q$19*(WLEF!C371))</f>
        <v>135.49039986479357</v>
      </c>
      <c r="D391" s="37">
        <f>IF('2017 Hourly Load - RC2016'!D372="",0,$P$19+$Q$19*(WLEF!D371))</f>
        <v>129.83188408640964</v>
      </c>
      <c r="E391" s="37">
        <f>IF('2017 Hourly Load - RC2016'!E372="",0,$P$19+$Q$19*(WLEF!E371))</f>
        <v>127.34476073944478</v>
      </c>
      <c r="F391" s="37">
        <f>IF('2017 Hourly Load - RC2016'!F372="",0,$P$19+$Q$19*(WLEF!F371))</f>
        <v>127.35622809232987</v>
      </c>
      <c r="G391" s="37">
        <f>IF('2017 Hourly Load - RC2016'!G372="",0,$P$19+$Q$19*(WLEF!G371))</f>
        <v>129.18631795352462</v>
      </c>
      <c r="H391" s="37">
        <f>IF('2017 Hourly Load - RC2016'!H372="",0,$P$19+$Q$19*(WLEF!H371))</f>
        <v>134.1659289599302</v>
      </c>
      <c r="I391" s="37">
        <f>IF('2017 Hourly Load - RC2016'!I372="",0,$P$19+$Q$19*(WLEF!I371))</f>
        <v>140.00380599195003</v>
      </c>
      <c r="J391" s="37">
        <f>IF('2017 Hourly Load - RC2016'!J372="",0,$P$19+$Q$19*(WLEF!J371))</f>
        <v>154.88955883050687</v>
      </c>
      <c r="K391" s="37">
        <f>IF('2017 Hourly Load - RC2016'!K372="",0,$P$19+$Q$19*(WLEF!K371))</f>
        <v>174.94163852136217</v>
      </c>
      <c r="L391" s="37">
        <f>IF('2017 Hourly Load - RC2016'!L372="",0,$P$19+$Q$19*(WLEF!L371))</f>
        <v>192.11078923265694</v>
      </c>
      <c r="M391" s="37">
        <f>IF('2017 Hourly Load - RC2016'!M372="",0,$P$19+$Q$19*(WLEF!M371))</f>
        <v>203.92618829938561</v>
      </c>
      <c r="N391" s="37">
        <f>IF('2017 Hourly Load - RC2016'!N372="",0,$P$19+$Q$19*(WLEF!N371))</f>
        <v>211.56828155544514</v>
      </c>
      <c r="O391" s="37">
        <f>IF('2017 Hourly Load - RC2016'!O372="",0,$P$19+$Q$19*(WLEF!O371))</f>
        <v>214.10200940998629</v>
      </c>
      <c r="P391" s="37">
        <f>IF('2017 Hourly Load - RC2016'!P372="",0,$P$19+$Q$19*(WLEF!P371))</f>
        <v>214.1999507874653</v>
      </c>
      <c r="Q391" s="37">
        <f>IF('2017 Hourly Load - RC2016'!Q372="",0,$P$19+$Q$19*(WLEF!Q371))</f>
        <v>210.09839746842476</v>
      </c>
      <c r="R391" s="37">
        <f>IF('2017 Hourly Load - RC2016'!R372="",0,$P$19+$Q$19*(WLEF!R371))</f>
        <v>205.19003266714878</v>
      </c>
      <c r="S391" s="37">
        <f>IF('2017 Hourly Load - RC2016'!S372="",0,$P$19+$Q$19*(WLEF!S371))</f>
        <v>210.87097468566537</v>
      </c>
      <c r="T391" s="37">
        <f>IF('2017 Hourly Load - RC2016'!T372="",0,$P$19+$Q$19*(WLEF!T371))</f>
        <v>224.01499954789557</v>
      </c>
      <c r="U391" s="37">
        <f>IF('2017 Hourly Load - RC2016'!U372="",0,$P$19+$Q$19*(WLEF!U371))</f>
        <v>215.67342972654296</v>
      </c>
      <c r="V391" s="37">
        <f>IF('2017 Hourly Load - RC2016'!V372="",0,$P$19+$Q$19*(WLEF!V371))</f>
        <v>204.0955792682492</v>
      </c>
      <c r="W391" s="37">
        <f>IF('2017 Hourly Load - RC2016'!W372="",0,$P$19+$Q$19*(WLEF!W371))</f>
        <v>192.23597855727121</v>
      </c>
      <c r="X391" s="37">
        <f>IF('2017 Hourly Load - RC2016'!X372="",0,$P$19+$Q$19*(WLEF!X371))</f>
        <v>177.55490492920146</v>
      </c>
      <c r="Y391" s="37">
        <f>IF('2017 Hourly Load - RC2016'!Y372="",0,$P$19+$Q$19*(WLEF!Y371))</f>
        <v>160.49081629344948</v>
      </c>
      <c r="Z391" s="25">
        <f t="shared" si="5"/>
        <v>4234.0296648487829</v>
      </c>
    </row>
    <row r="392" spans="1:28" x14ac:dyDescent="0.25">
      <c r="A392" s="36">
        <f>IF('2017 Hourly Load - RC2016'!A373="","",'2017 Hourly Load - RC2016'!A373)</f>
        <v>43097</v>
      </c>
      <c r="B392" s="37">
        <f>IF('2017 Hourly Load - RC2016'!B373="",0,$P$19+$Q$19*(WLEF!B372))</f>
        <v>145.90642958549296</v>
      </c>
      <c r="C392" s="37">
        <f>IF('2017 Hourly Load - RC2016'!C373="",0,$P$19+$Q$19*(WLEF!C372))</f>
        <v>136.02734902095011</v>
      </c>
      <c r="D392" s="37">
        <f>IF('2017 Hourly Load - RC2016'!D373="",0,$P$19+$Q$19*(WLEF!D372))</f>
        <v>130.19768516173522</v>
      </c>
      <c r="E392" s="37">
        <f>IF('2017 Hourly Load - RC2016'!E373="",0,$P$19+$Q$19*(WLEF!E372))</f>
        <v>127.01283945592678</v>
      </c>
      <c r="F392" s="37">
        <f>IF('2017 Hourly Load - RC2016'!F373="",0,$P$19+$Q$19*(WLEF!F372))</f>
        <v>125.48377069507832</v>
      </c>
      <c r="G392" s="37">
        <f>IF('2017 Hourly Load - RC2016'!G373="",0,$P$19+$Q$19*(WLEF!G372))</f>
        <v>126.18272208800573</v>
      </c>
      <c r="H392" s="37">
        <f>IF('2017 Hourly Load - RC2016'!H373="",0,$P$19+$Q$19*(WLEF!H372))</f>
        <v>129.73771043930469</v>
      </c>
      <c r="I392" s="37">
        <f>IF('2017 Hourly Load - RC2016'!I373="",0,$P$19+$Q$19*(WLEF!I372))</f>
        <v>134.57263682217391</v>
      </c>
      <c r="J392" s="37">
        <f>IF('2017 Hourly Load - RC2016'!J373="",0,$P$19+$Q$19*(WLEF!J372))</f>
        <v>152.40955400246733</v>
      </c>
      <c r="K392" s="37">
        <f>IF('2017 Hourly Load - RC2016'!K373="",0,$P$19+$Q$19*(WLEF!K372))</f>
        <v>174.62982778018764</v>
      </c>
      <c r="L392" s="37">
        <f>IF('2017 Hourly Load - RC2016'!L373="",0,$P$19+$Q$19*(WLEF!L372))</f>
        <v>192.82711562279792</v>
      </c>
      <c r="M392" s="37">
        <f>IF('2017 Hourly Load - RC2016'!M373="",0,$P$19+$Q$19*(WLEF!M372))</f>
        <v>207.4508488545448</v>
      </c>
      <c r="N392" s="37">
        <f>IF('2017 Hourly Load - RC2016'!N373="",0,$P$19+$Q$19*(WLEF!N372))</f>
        <v>218.12750571258681</v>
      </c>
      <c r="O392" s="37">
        <f>IF('2017 Hourly Load - RC2016'!O373="",0,$P$19+$Q$19*(WLEF!O372))</f>
        <v>225.84848305403102</v>
      </c>
      <c r="P392" s="37">
        <f>IF('2017 Hourly Load - RC2016'!P373="",0,$P$19+$Q$19*(WLEF!P372))</f>
        <v>230.00647969073384</v>
      </c>
      <c r="Q392" s="37">
        <f>IF('2017 Hourly Load - RC2016'!Q373="",0,$P$19+$Q$19*(WLEF!Q372))</f>
        <v>229.8613991903797</v>
      </c>
      <c r="R392" s="37">
        <f>IF('2017 Hourly Load - RC2016'!R373="",0,$P$19+$Q$19*(WLEF!R372))</f>
        <v>225.35840353396179</v>
      </c>
      <c r="S392" s="37">
        <f>IF('2017 Hourly Load - RC2016'!S373="",0,$P$19+$Q$19*(WLEF!S372))</f>
        <v>224.05561578302081</v>
      </c>
      <c r="T392" s="37">
        <f>IF('2017 Hourly Load - RC2016'!T373="",0,$P$19+$Q$19*(WLEF!T372))</f>
        <v>236.96919312263373</v>
      </c>
      <c r="U392" s="37">
        <f>IF('2017 Hourly Load - RC2016'!U373="",0,$P$19+$Q$19*(WLEF!U372))</f>
        <v>226.85166033358007</v>
      </c>
      <c r="V392" s="37">
        <f>IF('2017 Hourly Load - RC2016'!V373="",0,$P$19+$Q$19*(WLEF!V372))</f>
        <v>213.5151238435688</v>
      </c>
      <c r="W392" s="37">
        <f>IF('2017 Hourly Load - RC2016'!W373="",0,$P$19+$Q$19*(WLEF!W372))</f>
        <v>198.97287876765012</v>
      </c>
      <c r="X392" s="37">
        <f>IF('2017 Hourly Load - RC2016'!X373="",0,$P$19+$Q$19*(WLEF!X372))</f>
        <v>181.55980401520537</v>
      </c>
      <c r="Y392" s="37">
        <f>IF('2017 Hourly Load - RC2016'!Y373="",0,$P$19+$Q$19*(WLEF!Y372))</f>
        <v>161.73330292529823</v>
      </c>
      <c r="Z392" s="25">
        <f t="shared" si="5"/>
        <v>4355.2983395013161</v>
      </c>
    </row>
    <row r="393" spans="1:28" x14ac:dyDescent="0.25">
      <c r="A393" s="36">
        <f>IF('2017 Hourly Load - RC2016'!A374="","",'2017 Hourly Load - RC2016'!A374)</f>
        <v>43098</v>
      </c>
      <c r="B393" s="37">
        <f>IF('2017 Hourly Load - RC2016'!B374="",0,$P$19+$Q$19*(WLEF!B373))</f>
        <v>146.4932911813876</v>
      </c>
      <c r="C393" s="37">
        <f>IF('2017 Hourly Load - RC2016'!C374="",0,$P$19+$Q$19*(WLEF!C373))</f>
        <v>136.97031670522176</v>
      </c>
      <c r="D393" s="37">
        <f>IF('2017 Hourly Load - RC2016'!D374="",0,$P$19+$Q$19*(WLEF!D373))</f>
        <v>131.59086720733541</v>
      </c>
      <c r="E393" s="37">
        <f>IF('2017 Hourly Load - RC2016'!E374="",0,$P$19+$Q$19*(WLEF!E373))</f>
        <v>129.31507961243224</v>
      </c>
      <c r="F393" s="37">
        <f>IF('2017 Hourly Load - RC2016'!F374="",0,$P$19+$Q$19*(WLEF!F373))</f>
        <v>129.5613854519043</v>
      </c>
      <c r="G393" s="37">
        <f>IF('2017 Hourly Load - RC2016'!G374="",0,$P$19+$Q$19*(WLEF!G373))</f>
        <v>134.1659289599302</v>
      </c>
      <c r="H393" s="37">
        <f>IF('2017 Hourly Load - RC2016'!H374="",0,$P$19+$Q$19*(WLEF!H373))</f>
        <v>144.41738070221487</v>
      </c>
      <c r="I393" s="37">
        <f>IF('2017 Hourly Load - RC2016'!I374="",0,$P$19+$Q$19*(WLEF!I373))</f>
        <v>154.90410312687845</v>
      </c>
      <c r="J393" s="37">
        <f>IF('2017 Hourly Load - RC2016'!J374="",0,$P$19+$Q$19*(WLEF!J373))</f>
        <v>173.61598797621977</v>
      </c>
      <c r="K393" s="37">
        <f>IF('2017 Hourly Load - RC2016'!K374="",0,$P$19+$Q$19*(WLEF!K373))</f>
        <v>197.30192339703061</v>
      </c>
      <c r="L393" s="37">
        <f>IF('2017 Hourly Load - RC2016'!L374="",0,$P$19+$Q$19*(WLEF!L373))</f>
        <v>217.98837426019168</v>
      </c>
      <c r="M393" s="37">
        <f>IF('2017 Hourly Load - RC2016'!M374="",0,$P$19+$Q$19*(WLEF!M373))</f>
        <v>232.27477468127836</v>
      </c>
      <c r="N393" s="37">
        <f>IF('2017 Hourly Load - RC2016'!N374="",0,$P$19+$Q$19*(WLEF!N373))</f>
        <v>239.99611230694575</v>
      </c>
      <c r="O393" s="37">
        <f>IF('2017 Hourly Load - RC2016'!O374="",0,$P$19+$Q$19*(WLEF!O373))</f>
        <v>243.50678642517568</v>
      </c>
      <c r="P393" s="37">
        <f>IF('2017 Hourly Load - RC2016'!P374="",0,$P$19+$Q$19*(WLEF!P373))</f>
        <v>246.11599963550441</v>
      </c>
      <c r="Q393" s="37">
        <f>IF('2017 Hourly Load - RC2016'!Q374="",0,$P$19+$Q$19*(WLEF!Q373))</f>
        <v>247.45036963995085</v>
      </c>
      <c r="R393" s="37">
        <f>IF('2017 Hourly Load - RC2016'!R374="",0,$P$19+$Q$19*(WLEF!R373))</f>
        <v>242.23159455714199</v>
      </c>
      <c r="S393" s="37">
        <f>IF('2017 Hourly Load - RC2016'!S374="",0,$P$19+$Q$19*(WLEF!S373))</f>
        <v>240.76815490888748</v>
      </c>
      <c r="T393" s="37">
        <f>IF('2017 Hourly Load - RC2016'!T374="",0,$P$19+$Q$19*(WLEF!T373))</f>
        <v>255.90703719577186</v>
      </c>
      <c r="U393" s="37">
        <f>IF('2017 Hourly Load - RC2016'!U374="",0,$P$19+$Q$19*(WLEF!U373))</f>
        <v>244.35248608574835</v>
      </c>
      <c r="V393" s="37">
        <f>IF('2017 Hourly Load - RC2016'!V374="",0,$P$19+$Q$19*(WLEF!V373))</f>
        <v>229.30246979109262</v>
      </c>
      <c r="W393" s="37">
        <f>IF('2017 Hourly Load - RC2016'!W374="",0,$P$19+$Q$19*(WLEF!W373))</f>
        <v>210.05982962343927</v>
      </c>
      <c r="X393" s="37">
        <f>IF('2017 Hourly Load - RC2016'!X374="",0,$P$19+$Q$19*(WLEF!X373))</f>
        <v>190.56080510099869</v>
      </c>
      <c r="Y393" s="37">
        <f>IF('2017 Hourly Load - RC2016'!Y374="",0,$P$19+$Q$19*(WLEF!Y373))</f>
        <v>168.47205903525412</v>
      </c>
      <c r="Z393" s="25">
        <f t="shared" si="5"/>
        <v>4687.3231175679357</v>
      </c>
    </row>
    <row r="394" spans="1:28" x14ac:dyDescent="0.25">
      <c r="A394" s="36">
        <f>IF('2017 Hourly Load - RC2016'!A375="","",'2017 Hourly Load - RC2016'!A375)</f>
        <v>43099</v>
      </c>
      <c r="B394" s="37">
        <f>IF('2017 Hourly Load - RC2016'!B375="",0,$P$19+$Q$19*(WLEF!B374))</f>
        <v>150.63419175059801</v>
      </c>
      <c r="C394" s="37">
        <f>IF('2017 Hourly Load - RC2016'!C375="",0,$P$19+$Q$19*(WLEF!C374))</f>
        <v>140.06868257540043</v>
      </c>
      <c r="D394" s="37">
        <f>IF('2017 Hourly Load - RC2016'!D375="",0,$P$19+$Q$19*(WLEF!D374))</f>
        <v>134.07986098146685</v>
      </c>
      <c r="E394" s="37">
        <f>IF('2017 Hourly Load - RC2016'!E375="",0,$P$19+$Q$19*(WLEF!E374))</f>
        <v>130.95730376901383</v>
      </c>
      <c r="F394" s="37">
        <f>IF('2017 Hourly Load - RC2016'!F375="",0,$P$19+$Q$19*(WLEF!F374))</f>
        <v>130.65986953055051</v>
      </c>
      <c r="G394" s="37">
        <f>IF('2017 Hourly Load - RC2016'!G375="",0,$P$19+$Q$19*(WLEF!G374))</f>
        <v>135.32859520324183</v>
      </c>
      <c r="H394" s="37">
        <f>IF('2017 Hourly Load - RC2016'!H375="",0,$P$19+$Q$19*(WLEF!H374))</f>
        <v>144.95681916085681</v>
      </c>
      <c r="I394" s="37">
        <f>IF('2017 Hourly Load - RC2016'!I375="",0,$P$19+$Q$19*(WLEF!I374))</f>
        <v>155.1515784373168</v>
      </c>
      <c r="J394" s="37">
        <f>IF('2017 Hourly Load - RC2016'!J375="",0,$P$19+$Q$19*(WLEF!J374))</f>
        <v>171.34721430159652</v>
      </c>
      <c r="K394" s="37">
        <f>IF('2017 Hourly Load - RC2016'!K375="",0,$P$19+$Q$19*(WLEF!K374))</f>
        <v>191.25426579142035</v>
      </c>
      <c r="L394" s="37">
        <f>IF('2017 Hourly Load - RC2016'!L375="",0,$P$19+$Q$19*(WLEF!L374))</f>
        <v>210.75493992166497</v>
      </c>
      <c r="M394" s="37">
        <f>IF('2017 Hourly Load - RC2016'!M375="",0,$P$19+$Q$19*(WLEF!M374))</f>
        <v>227.7760181755184</v>
      </c>
      <c r="N394" s="37">
        <f>IF('2017 Hourly Load - RC2016'!N375="",0,$P$19+$Q$19*(WLEF!N374))</f>
        <v>238.90560823329071</v>
      </c>
      <c r="O394" s="37">
        <f>IF('2017 Hourly Load - RC2016'!O375="",0,$P$19+$Q$19*(WLEF!O374))</f>
        <v>246.94661166785278</v>
      </c>
      <c r="P394" s="37">
        <f>IF('2017 Hourly Load - RC2016'!P375="",0,$P$19+$Q$19*(WLEF!P374))</f>
        <v>249.1644886585396</v>
      </c>
      <c r="Q394" s="37">
        <f>IF('2017 Hourly Load - RC2016'!Q375="",0,$P$19+$Q$19*(WLEF!Q374))</f>
        <v>246.44362220524687</v>
      </c>
      <c r="R394" s="37">
        <f>IF('2017 Hourly Load - RC2016'!R375="",0,$P$19+$Q$19*(WLEF!R374))</f>
        <v>240.14608424673287</v>
      </c>
      <c r="S394" s="37">
        <f>IF('2017 Hourly Load - RC2016'!S375="",0,$P$19+$Q$19*(WLEF!S374))</f>
        <v>240.0818018416989</v>
      </c>
      <c r="T394" s="37">
        <f>IF('2017 Hourly Load - RC2016'!T375="",0,$P$19+$Q$19*(WLEF!T374))</f>
        <v>254.98687637448154</v>
      </c>
      <c r="U394" s="37">
        <f>IF('2017 Hourly Load - RC2016'!U375="",0,$P$19+$Q$19*(WLEF!U374))</f>
        <v>243.6150859740705</v>
      </c>
      <c r="V394" s="37">
        <f>IF('2017 Hourly Load - RC2016'!V375="",0,$P$19+$Q$19*(WLEF!V374))</f>
        <v>230.04794433709429</v>
      </c>
      <c r="W394" s="37">
        <f>IF('2017 Hourly Load - RC2016'!W375="",0,$P$19+$Q$19*(WLEF!W374))</f>
        <v>211.66527863959732</v>
      </c>
      <c r="X394" s="37">
        <f>IF('2017 Hourly Load - RC2016'!X375="",0,$P$19+$Q$19*(WLEF!X374))</f>
        <v>193.22208591898914</v>
      </c>
      <c r="Y394" s="37">
        <f>IF('2017 Hourly Load - RC2016'!Y375="",0,$P$19+$Q$19*(WLEF!Y374))</f>
        <v>172.51045583745804</v>
      </c>
      <c r="Z394" s="25">
        <f t="shared" si="5"/>
        <v>4690.7052835336972</v>
      </c>
    </row>
    <row r="395" spans="1:28" x14ac:dyDescent="0.25">
      <c r="A395" s="36">
        <f>IF('2017 Hourly Load - RC2016'!A376="","",'2017 Hourly Load - RC2016'!A376)</f>
        <v>43100</v>
      </c>
      <c r="B395" s="37">
        <f>IF('2017 Hourly Load - RC2016'!B376="",0,$P$19+$Q$19*(WLEF!B375))</f>
        <v>155.16614888334976</v>
      </c>
      <c r="C395" s="37">
        <f>IF('2017 Hourly Load - RC2016'!C376="",0,$P$19+$Q$19*(WLEF!C375))</f>
        <v>143.82668309627488</v>
      </c>
      <c r="D395" s="37">
        <f>IF('2017 Hourly Load - RC2016'!D376="",0,$P$19+$Q$19*(WLEF!D375))</f>
        <v>137.3751367071913</v>
      </c>
      <c r="E395" s="37">
        <f>IF('2017 Hourly Load - RC2016'!E376="",0,$P$19+$Q$19*(WLEF!E375))</f>
        <v>134.04299649636701</v>
      </c>
      <c r="F395" s="37">
        <f>IF('2017 Hourly Load - RC2016'!F376="",0,$P$19+$Q$19*(WLEF!F375))</f>
        <v>133.76080315219866</v>
      </c>
      <c r="G395" s="37">
        <f>IF('2017 Hourly Load - RC2016'!G376="",0,$P$19+$Q$19*(WLEF!G375))</f>
        <v>137.95967170960455</v>
      </c>
      <c r="H395" s="37">
        <f>IF('2017 Hourly Load - RC2016'!H376="",0,$P$19+$Q$19*(WLEF!H375))</f>
        <v>147.05535854003773</v>
      </c>
      <c r="I395" s="37">
        <f>IF('2017 Hourly Load - RC2016'!I376="",0,$P$19+$Q$19*(WLEF!I375))</f>
        <v>158.10943854512007</v>
      </c>
      <c r="J395" s="37">
        <f>IF('2017 Hourly Load - RC2016'!J376="",0,$P$19+$Q$19*(WLEF!J375))</f>
        <v>173.97509837013504</v>
      </c>
      <c r="K395" s="37">
        <f>IF('2017 Hourly Load - RC2016'!K376="",0,$P$19+$Q$19*(WLEF!K375))</f>
        <v>191.7713484687394</v>
      </c>
      <c r="L395" s="37">
        <f>IF('2017 Hourly Load - RC2016'!L376="",0,$P$19+$Q$19*(WLEF!L375))</f>
        <v>207.05038640308885</v>
      </c>
      <c r="M395" s="37">
        <f>IF('2017 Hourly Load - RC2016'!M376="",0,$P$19+$Q$19*(WLEF!M375))</f>
        <v>216.36384979245224</v>
      </c>
      <c r="N395" s="37">
        <f>IF('2017 Hourly Load - RC2016'!N376="",0,$P$19+$Q$19*(WLEF!N375))</f>
        <v>218.62498486044097</v>
      </c>
      <c r="O395" s="37">
        <f>IF('2017 Hourly Load - RC2016'!O376="",0,$P$19+$Q$19*(WLEF!O375))</f>
        <v>220.10284459417556</v>
      </c>
      <c r="P395" s="37">
        <f>IF('2017 Hourly Load - RC2016'!P376="",0,$P$19+$Q$19*(WLEF!P375))</f>
        <v>219.64265776893632</v>
      </c>
      <c r="Q395" s="37">
        <f>IF('2017 Hourly Load - RC2016'!Q376="",0,$P$19+$Q$19*(WLEF!Q375))</f>
        <v>216.77895605426886</v>
      </c>
      <c r="R395" s="37">
        <f>IF('2017 Hourly Load - RC2016'!R376="",0,$P$19+$Q$19*(WLEF!R375))</f>
        <v>217.59124806969737</v>
      </c>
      <c r="S395" s="37">
        <f>IF('2017 Hourly Load - RC2016'!S376="",0,$P$19+$Q$19*(WLEF!S375))</f>
        <v>232.0450811405637</v>
      </c>
      <c r="T395" s="37">
        <f>IF('2017 Hourly Load - RC2016'!T376="",0,$P$19+$Q$19*(WLEF!T375))</f>
        <v>245.02628513634647</v>
      </c>
      <c r="U395" s="37">
        <f>IF('2017 Hourly Load - RC2016'!U376="",0,$P$19+$Q$19*(WLEF!U375))</f>
        <v>229.79924362446951</v>
      </c>
      <c r="V395" s="37">
        <f>IF('2017 Hourly Load - RC2016'!V376="",0,$P$19+$Q$19*(WLEF!V375))</f>
        <v>212.53988675080149</v>
      </c>
      <c r="W395" s="37">
        <f>IF('2017 Hourly Load - RC2016'!W376="",0,$P$19+$Q$19*(WLEF!W375))</f>
        <v>194.88139815288889</v>
      </c>
      <c r="X395" s="37">
        <f>IF('2017 Hourly Load - RC2016'!X376="",0,$P$19+$Q$19*(WLEF!X375))</f>
        <v>178.20553247431823</v>
      </c>
      <c r="Y395" s="37">
        <f>IF('2017 Hourly Load - RC2016'!Y376="",0,$P$19+$Q$19*(WLEF!Y375))</f>
        <v>165.48823739837849</v>
      </c>
      <c r="Z395" s="25">
        <f t="shared" si="5"/>
        <v>4487.1832761898449</v>
      </c>
    </row>
    <row r="396" spans="1:28" ht="15.6" thickBot="1" x14ac:dyDescent="0.3"/>
    <row r="397" spans="1:28" ht="16.2" thickBot="1" x14ac:dyDescent="0.35">
      <c r="Z397" s="85">
        <f>SUM(Z31:Z395)</f>
        <v>1912045.0360190147</v>
      </c>
      <c r="AB397" s="8" t="s">
        <v>94</v>
      </c>
    </row>
  </sheetData>
  <mergeCells count="2">
    <mergeCell ref="A28:Z28"/>
    <mergeCell ref="A4:Z4"/>
  </mergeCells>
  <phoneticPr fontId="5" type="noConversion"/>
  <pageMargins left="0.75" right="0.75" top="1" bottom="1" header="0.5" footer="0.5"/>
  <pageSetup scale="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F385"/>
  <sheetViews>
    <sheetView showGridLines="0" zoomScale="120" zoomScaleNormal="120" workbookViewId="0">
      <pane xSplit="1" ySplit="11" topLeftCell="B12" activePane="bottomRight" state="frozen"/>
      <selection pane="topRight" activeCell="B1" sqref="B1"/>
      <selection pane="bottomLeft" activeCell="A9" sqref="A9"/>
      <selection pane="bottomRight" activeCell="A2" sqref="A1:A2"/>
    </sheetView>
  </sheetViews>
  <sheetFormatPr defaultColWidth="9.109375" defaultRowHeight="11.4" x14ac:dyDescent="0.2"/>
  <cols>
    <col min="1" max="1" width="9.88671875" style="45" bestFit="1" customWidth="1"/>
    <col min="2" max="24" width="9.109375" style="45"/>
    <col min="25" max="25" width="13.88671875" style="45" customWidth="1"/>
    <col min="26" max="26" width="9.109375" style="45"/>
    <col min="27" max="27" width="11.6640625" style="45" bestFit="1" customWidth="1"/>
    <col min="28" max="28" width="9.109375" style="45"/>
    <col min="29" max="29" width="35.44140625" style="28" customWidth="1"/>
    <col min="30" max="30" width="9.109375" style="28"/>
    <col min="31" max="31" width="15.109375" style="28" bestFit="1" customWidth="1"/>
    <col min="32" max="16384" width="9.109375" style="45"/>
  </cols>
  <sheetData>
    <row r="1" spans="1:32" ht="15.6" x14ac:dyDescent="0.3">
      <c r="A1" s="4" t="s">
        <v>123</v>
      </c>
    </row>
    <row r="2" spans="1:32" ht="15.6" x14ac:dyDescent="0.3">
      <c r="A2" s="4" t="s">
        <v>122</v>
      </c>
    </row>
    <row r="5" spans="1:32" ht="21" x14ac:dyDescent="0.4">
      <c r="A5" s="91" t="s">
        <v>119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32" ht="12" x14ac:dyDescent="0.25">
      <c r="A6" s="90" t="s">
        <v>114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</row>
    <row r="7" spans="1:32" ht="14.4" thickBot="1" x14ac:dyDescent="0.3">
      <c r="A7" s="48" t="s">
        <v>107</v>
      </c>
      <c r="AC7" s="74"/>
      <c r="AD7" s="74"/>
      <c r="AE7" s="74"/>
    </row>
    <row r="8" spans="1:32" ht="14.4" thickBot="1" x14ac:dyDescent="0.3">
      <c r="A8" s="48" t="s">
        <v>97</v>
      </c>
      <c r="C8" s="49">
        <f>+AE28</f>
        <v>24336.040599945238</v>
      </c>
      <c r="K8" s="45" t="s">
        <v>1</v>
      </c>
    </row>
    <row r="10" spans="1:32" s="28" customFormat="1" ht="12" x14ac:dyDescent="0.25">
      <c r="A10" s="46" t="s">
        <v>0</v>
      </c>
      <c r="B10" s="46" t="s">
        <v>54</v>
      </c>
      <c r="C10" s="46" t="s">
        <v>55</v>
      </c>
      <c r="D10" s="46" t="s">
        <v>56</v>
      </c>
      <c r="E10" s="46" t="s">
        <v>57</v>
      </c>
      <c r="F10" s="46" t="s">
        <v>58</v>
      </c>
      <c r="G10" s="46" t="s">
        <v>59</v>
      </c>
      <c r="H10" s="46" t="s">
        <v>60</v>
      </c>
      <c r="I10" s="46" t="s">
        <v>61</v>
      </c>
      <c r="J10" s="46" t="s">
        <v>62</v>
      </c>
      <c r="K10" s="46" t="s">
        <v>63</v>
      </c>
      <c r="L10" s="46" t="s">
        <v>64</v>
      </c>
      <c r="M10" s="46" t="s">
        <v>65</v>
      </c>
      <c r="N10" s="46" t="s">
        <v>66</v>
      </c>
      <c r="O10" s="46" t="s">
        <v>67</v>
      </c>
      <c r="P10" s="46" t="s">
        <v>68</v>
      </c>
      <c r="Q10" s="46" t="s">
        <v>69</v>
      </c>
      <c r="R10" s="47" t="s">
        <v>70</v>
      </c>
      <c r="S10" s="46" t="s">
        <v>71</v>
      </c>
      <c r="T10" s="46" t="s">
        <v>72</v>
      </c>
      <c r="U10" s="46" t="s">
        <v>73</v>
      </c>
      <c r="V10" s="46" t="s">
        <v>74</v>
      </c>
      <c r="W10" s="46" t="s">
        <v>75</v>
      </c>
      <c r="X10" s="46" t="s">
        <v>76</v>
      </c>
      <c r="Y10" s="46" t="s">
        <v>77</v>
      </c>
      <c r="Z10" s="46"/>
      <c r="AA10" s="46"/>
      <c r="AC10" s="75" t="s">
        <v>115</v>
      </c>
      <c r="AD10" s="75"/>
      <c r="AE10" s="76">
        <v>116299005</v>
      </c>
      <c r="AF10" s="82"/>
    </row>
    <row r="11" spans="1:32" ht="14.25" customHeight="1" x14ac:dyDescent="0.25">
      <c r="AC11" s="75"/>
      <c r="AD11" s="75"/>
      <c r="AE11" s="76"/>
    </row>
    <row r="12" spans="1:32" ht="12" x14ac:dyDescent="0.25">
      <c r="A12" s="29">
        <v>42736</v>
      </c>
      <c r="B12" s="30">
        <v>9998.1093881171928</v>
      </c>
      <c r="C12" s="30">
        <v>9634.3559959690356</v>
      </c>
      <c r="D12" s="30">
        <v>9135.7277505524598</v>
      </c>
      <c r="E12" s="30">
        <v>8795.4752798071331</v>
      </c>
      <c r="F12" s="30">
        <v>8647.3172970501582</v>
      </c>
      <c r="G12" s="30">
        <v>8719.8636196415046</v>
      </c>
      <c r="H12" s="30">
        <v>8946.6986001383902</v>
      </c>
      <c r="I12" s="30">
        <v>9133.684192169605</v>
      </c>
      <c r="J12" s="30">
        <v>9962.3471164172333</v>
      </c>
      <c r="K12" s="30">
        <v>11271.246260635744</v>
      </c>
      <c r="L12" s="30">
        <v>12496.359511157207</v>
      </c>
      <c r="M12" s="30">
        <v>13335.240227319109</v>
      </c>
      <c r="N12" s="30">
        <v>13831.82491435283</v>
      </c>
      <c r="O12" s="30">
        <v>14026.984739915464</v>
      </c>
      <c r="P12" s="30">
        <v>13968.743326004103</v>
      </c>
      <c r="Q12" s="30">
        <v>13789.931967504306</v>
      </c>
      <c r="R12" s="30">
        <v>13604.989933855944</v>
      </c>
      <c r="S12" s="30">
        <v>13763.365708527193</v>
      </c>
      <c r="T12" s="30">
        <v>14431.60929972072</v>
      </c>
      <c r="U12" s="30">
        <v>14034.137194255456</v>
      </c>
      <c r="V12" s="30">
        <v>13432.309250504713</v>
      </c>
      <c r="W12" s="30">
        <v>12762.022100928334</v>
      </c>
      <c r="X12" s="30">
        <v>11871.030646003634</v>
      </c>
      <c r="Y12" s="30">
        <v>10749.117093816338</v>
      </c>
      <c r="Z12" s="28"/>
      <c r="AA12" s="50">
        <f t="shared" ref="AA12:AA76" si="0">MAX(B12:Y12)</f>
        <v>14431.60929972072</v>
      </c>
      <c r="AC12" s="75" t="s">
        <v>112</v>
      </c>
      <c r="AD12" s="77"/>
      <c r="AE12" s="86">
        <v>118831903.29271215</v>
      </c>
      <c r="AF12" s="82"/>
    </row>
    <row r="13" spans="1:32" ht="12" x14ac:dyDescent="0.25">
      <c r="A13" s="29">
        <v>42737</v>
      </c>
      <c r="B13" s="30">
        <v>9698.7280850289626</v>
      </c>
      <c r="C13" s="30">
        <v>9025.3755978782992</v>
      </c>
      <c r="D13" s="30">
        <v>8572.7274160759589</v>
      </c>
      <c r="E13" s="30">
        <v>8356.1102274933473</v>
      </c>
      <c r="F13" s="30">
        <v>8294.8034760077026</v>
      </c>
      <c r="G13" s="30">
        <v>8546.1611570988462</v>
      </c>
      <c r="H13" s="30">
        <v>9507.6553762320364</v>
      </c>
      <c r="I13" s="30">
        <v>10288.294678482576</v>
      </c>
      <c r="J13" s="30">
        <v>11448.014060752686</v>
      </c>
      <c r="K13" s="30">
        <v>12812.089281308276</v>
      </c>
      <c r="L13" s="30">
        <v>13909.480132901313</v>
      </c>
      <c r="M13" s="30">
        <v>14661.509617791886</v>
      </c>
      <c r="N13" s="30">
        <v>15198.965472482703</v>
      </c>
      <c r="O13" s="30">
        <v>15572.936656545135</v>
      </c>
      <c r="P13" s="30">
        <v>15740.508443939229</v>
      </c>
      <c r="Q13" s="30">
        <v>15655.700771050755</v>
      </c>
      <c r="R13" s="30">
        <v>15339.971000899684</v>
      </c>
      <c r="S13" s="30">
        <v>15206.117926822695</v>
      </c>
      <c r="T13" s="30">
        <v>15771.161819682051</v>
      </c>
      <c r="U13" s="30">
        <v>15170.355655122736</v>
      </c>
      <c r="V13" s="30">
        <v>14362.128314703656</v>
      </c>
      <c r="W13" s="30">
        <v>13460.919067864681</v>
      </c>
      <c r="X13" s="30">
        <v>12451.401226734401</v>
      </c>
      <c r="Y13" s="30">
        <v>11269.202702252889</v>
      </c>
      <c r="Z13" s="28"/>
      <c r="AA13" s="50">
        <f>MAX(B13:Y13)</f>
        <v>15771.161819682051</v>
      </c>
      <c r="AC13" s="75"/>
      <c r="AD13" s="75"/>
      <c r="AE13" s="75"/>
    </row>
    <row r="14" spans="1:32" ht="12.6" thickBot="1" x14ac:dyDescent="0.3">
      <c r="A14" s="29">
        <v>42738</v>
      </c>
      <c r="B14" s="30">
        <v>10136.049578959894</v>
      </c>
      <c r="C14" s="30">
        <v>9325.7786801579587</v>
      </c>
      <c r="D14" s="30">
        <v>8823.0633179756733</v>
      </c>
      <c r="E14" s="30">
        <v>8578.8580912245234</v>
      </c>
      <c r="F14" s="30">
        <v>8558.4225073959751</v>
      </c>
      <c r="G14" s="30">
        <v>8841.4553434213667</v>
      </c>
      <c r="H14" s="30">
        <v>9672.1618260518499</v>
      </c>
      <c r="I14" s="30">
        <v>10452.80112830239</v>
      </c>
      <c r="J14" s="30">
        <v>11363.206387864211</v>
      </c>
      <c r="K14" s="30">
        <v>12135.671456583332</v>
      </c>
      <c r="L14" s="30">
        <v>12577.080067279972</v>
      </c>
      <c r="M14" s="30">
        <v>12720.12915407981</v>
      </c>
      <c r="N14" s="30">
        <v>12721.150933271238</v>
      </c>
      <c r="O14" s="30">
        <v>12603.646326257085</v>
      </c>
      <c r="P14" s="30">
        <v>12485.119940051505</v>
      </c>
      <c r="Q14" s="30">
        <v>12411.551838268731</v>
      </c>
      <c r="R14" s="30">
        <v>12373.746008185917</v>
      </c>
      <c r="S14" s="30">
        <v>12965.356160022387</v>
      </c>
      <c r="T14" s="30">
        <v>13856.347614947088</v>
      </c>
      <c r="U14" s="30">
        <v>13614.185946578791</v>
      </c>
      <c r="V14" s="30">
        <v>13117.601259545072</v>
      </c>
      <c r="W14" s="30">
        <v>12516.795094985755</v>
      </c>
      <c r="X14" s="30">
        <v>11702.43707941811</v>
      </c>
      <c r="Y14" s="30">
        <v>10761.378444113467</v>
      </c>
      <c r="Z14" s="28"/>
      <c r="AA14" s="50">
        <f t="shared" si="0"/>
        <v>13856.347614947088</v>
      </c>
      <c r="AC14" s="75" t="s">
        <v>120</v>
      </c>
      <c r="AD14" s="75"/>
      <c r="AE14" s="78">
        <f>+AE12/AE10</f>
        <v>1.0217791914274086</v>
      </c>
      <c r="AF14" s="83"/>
    </row>
    <row r="15" spans="1:32" ht="12.6" thickTop="1" x14ac:dyDescent="0.25">
      <c r="A15" s="29">
        <v>42739</v>
      </c>
      <c r="B15" s="30">
        <v>9920.4541695687094</v>
      </c>
      <c r="C15" s="30">
        <v>9357.4538350922085</v>
      </c>
      <c r="D15" s="30">
        <v>9020.2667019211622</v>
      </c>
      <c r="E15" s="30">
        <v>8874.1522775470439</v>
      </c>
      <c r="F15" s="30">
        <v>8892.5443029927374</v>
      </c>
      <c r="G15" s="30">
        <v>9113.2486083410568</v>
      </c>
      <c r="H15" s="30">
        <v>9584.2888155890923</v>
      </c>
      <c r="I15" s="30">
        <v>10205.530563976958</v>
      </c>
      <c r="J15" s="30">
        <v>11162.937666344438</v>
      </c>
      <c r="K15" s="30">
        <v>12008.970836846333</v>
      </c>
      <c r="L15" s="30">
        <v>12503.511965497199</v>
      </c>
      <c r="M15" s="30">
        <v>12611.820559788504</v>
      </c>
      <c r="N15" s="30">
        <v>12509.642640645763</v>
      </c>
      <c r="O15" s="30">
        <v>12346.157970017379</v>
      </c>
      <c r="P15" s="30">
        <v>12136.693235774759</v>
      </c>
      <c r="Q15" s="30">
        <v>11941.533410212123</v>
      </c>
      <c r="R15" s="30">
        <v>11982.40457786922</v>
      </c>
      <c r="S15" s="30">
        <v>12586.276080002819</v>
      </c>
      <c r="T15" s="30">
        <v>13114.53592197079</v>
      </c>
      <c r="U15" s="30">
        <v>12757.934984162624</v>
      </c>
      <c r="V15" s="30">
        <v>12303.243243977427</v>
      </c>
      <c r="W15" s="30">
        <v>11745.351805458062</v>
      </c>
      <c r="X15" s="30">
        <v>11045.433059330288</v>
      </c>
      <c r="Y15" s="30">
        <v>10218.813693465514</v>
      </c>
      <c r="Z15" s="28"/>
      <c r="AA15" s="50">
        <f t="shared" si="0"/>
        <v>13114.53592197079</v>
      </c>
      <c r="AC15" s="75"/>
      <c r="AD15" s="75"/>
      <c r="AE15" s="75"/>
    </row>
    <row r="16" spans="1:32" ht="12" x14ac:dyDescent="0.25">
      <c r="A16" s="29">
        <v>42740</v>
      </c>
      <c r="B16" s="30">
        <v>9373.8023021550471</v>
      </c>
      <c r="C16" s="30">
        <v>8767.887241638593</v>
      </c>
      <c r="D16" s="30">
        <v>8385.7418240447423</v>
      </c>
      <c r="E16" s="30">
        <v>8166.0592978878494</v>
      </c>
      <c r="F16" s="30">
        <v>8121.1010134650433</v>
      </c>
      <c r="G16" s="30">
        <v>8311.1519430705412</v>
      </c>
      <c r="H16" s="30">
        <v>8760.7347872986011</v>
      </c>
      <c r="I16" s="30">
        <v>9279.7986165437251</v>
      </c>
      <c r="J16" s="30">
        <v>10289.316457674004</v>
      </c>
      <c r="K16" s="30">
        <v>11272.268039827171</v>
      </c>
      <c r="L16" s="30">
        <v>12337.98373648596</v>
      </c>
      <c r="M16" s="30">
        <v>12996.00953576521</v>
      </c>
      <c r="N16" s="30">
        <v>13337.283785701964</v>
      </c>
      <c r="O16" s="30">
        <v>13444.570600801842</v>
      </c>
      <c r="P16" s="30">
        <v>13435.374588078996</v>
      </c>
      <c r="Q16" s="30">
        <v>13309.695747533424</v>
      </c>
      <c r="R16" s="30">
        <v>13135.993284990765</v>
      </c>
      <c r="S16" s="30">
        <v>13282.107709364884</v>
      </c>
      <c r="T16" s="30">
        <v>14095.443945741101</v>
      </c>
      <c r="U16" s="30">
        <v>13681.623373213</v>
      </c>
      <c r="V16" s="30">
        <v>13102.274571673661</v>
      </c>
      <c r="W16" s="30">
        <v>12225.588025428944</v>
      </c>
      <c r="X16" s="30">
        <v>11199.721717235825</v>
      </c>
      <c r="Y16" s="30">
        <v>10098.243748877079</v>
      </c>
      <c r="Z16" s="28"/>
      <c r="AA16" s="50">
        <f t="shared" si="0"/>
        <v>14095.443945741101</v>
      </c>
      <c r="AC16" s="75" t="s">
        <v>108</v>
      </c>
      <c r="AD16" s="75"/>
      <c r="AE16" s="75"/>
    </row>
    <row r="17" spans="1:32" ht="12" x14ac:dyDescent="0.25">
      <c r="A17" s="29">
        <v>42741</v>
      </c>
      <c r="B17" s="30">
        <v>8992.6786637526238</v>
      </c>
      <c r="C17" s="30">
        <v>8383.6982656618875</v>
      </c>
      <c r="D17" s="30">
        <v>8020.9666527051577</v>
      </c>
      <c r="E17" s="30">
        <v>7891.2006953938762</v>
      </c>
      <c r="F17" s="30">
        <v>7994.4003937280449</v>
      </c>
      <c r="G17" s="30">
        <v>8592.1412207130779</v>
      </c>
      <c r="H17" s="30">
        <v>9828.4940423402441</v>
      </c>
      <c r="I17" s="30">
        <v>10609.133344590784</v>
      </c>
      <c r="J17" s="30">
        <v>11317.226324249978</v>
      </c>
      <c r="K17" s="30">
        <v>12268.502751468895</v>
      </c>
      <c r="L17" s="30">
        <v>13248.388996047779</v>
      </c>
      <c r="M17" s="30">
        <v>13869.630744435644</v>
      </c>
      <c r="N17" s="30">
        <v>14358.041197937946</v>
      </c>
      <c r="O17" s="30">
        <v>14618.594891751934</v>
      </c>
      <c r="P17" s="30">
        <v>14537.874335629169</v>
      </c>
      <c r="Q17" s="30">
        <v>14228.275240626665</v>
      </c>
      <c r="R17" s="30">
        <v>13935.024612686999</v>
      </c>
      <c r="S17" s="30">
        <v>14374.389665000785</v>
      </c>
      <c r="T17" s="30">
        <v>15110.070682828518</v>
      </c>
      <c r="U17" s="30">
        <v>14687.054097577571</v>
      </c>
      <c r="V17" s="30">
        <v>13743.951903890073</v>
      </c>
      <c r="W17" s="30">
        <v>12583.210742428537</v>
      </c>
      <c r="X17" s="30">
        <v>11607.411614615361</v>
      </c>
      <c r="Y17" s="30">
        <v>10529.434567659446</v>
      </c>
      <c r="Z17" s="28"/>
      <c r="AA17" s="50">
        <f t="shared" si="0"/>
        <v>15110.070682828518</v>
      </c>
      <c r="AC17" s="75"/>
      <c r="AD17" s="75"/>
      <c r="AE17" s="75"/>
    </row>
    <row r="18" spans="1:32" ht="12.6" thickBot="1" x14ac:dyDescent="0.3">
      <c r="A18" s="29">
        <v>42742</v>
      </c>
      <c r="B18" s="30">
        <v>9704.8587601775271</v>
      </c>
      <c r="C18" s="30">
        <v>9248.1234616094753</v>
      </c>
      <c r="D18" s="30">
        <v>9131.6406337867502</v>
      </c>
      <c r="E18" s="30">
        <v>9224.6225402066448</v>
      </c>
      <c r="F18" s="30">
        <v>9659.9004757547209</v>
      </c>
      <c r="G18" s="30">
        <v>10643.873837099316</v>
      </c>
      <c r="H18" s="30">
        <v>12482.054602477223</v>
      </c>
      <c r="I18" s="30">
        <v>13785.844850738597</v>
      </c>
      <c r="J18" s="30">
        <v>14362.128314703656</v>
      </c>
      <c r="K18" s="30">
        <v>14703.40256464041</v>
      </c>
      <c r="L18" s="30">
        <v>14568.527711371991</v>
      </c>
      <c r="M18" s="30">
        <v>14189.447631352423</v>
      </c>
      <c r="N18" s="30">
        <v>13825.694239204266</v>
      </c>
      <c r="O18" s="30">
        <v>13465.006184630391</v>
      </c>
      <c r="P18" s="30">
        <v>13180.951569413572</v>
      </c>
      <c r="Q18" s="30">
        <v>13162.559543967878</v>
      </c>
      <c r="R18" s="30">
        <v>13550.835636710293</v>
      </c>
      <c r="S18" s="30">
        <v>14792.297354294595</v>
      </c>
      <c r="T18" s="30">
        <v>16197.24374250728</v>
      </c>
      <c r="U18" s="30">
        <v>16293.290986501457</v>
      </c>
      <c r="V18" s="30">
        <v>15939.755386267574</v>
      </c>
      <c r="W18" s="30">
        <v>15027.306568322898</v>
      </c>
      <c r="X18" s="30">
        <v>13887.00099068991</v>
      </c>
      <c r="Y18" s="30">
        <v>12759.978542545479</v>
      </c>
      <c r="Z18" s="28"/>
      <c r="AA18" s="50">
        <f t="shared" si="0"/>
        <v>16293.290986501457</v>
      </c>
      <c r="AC18" s="75" t="s">
        <v>109</v>
      </c>
      <c r="AD18" s="75"/>
      <c r="AE18" s="79">
        <f>SUM(B12:Y376)</f>
        <v>118831903.29271166</v>
      </c>
      <c r="AF18" s="83"/>
    </row>
    <row r="19" spans="1:32" ht="12.6" thickTop="1" x14ac:dyDescent="0.25">
      <c r="A19" s="29">
        <v>42743</v>
      </c>
      <c r="B19" s="30">
        <v>11893.509788215037</v>
      </c>
      <c r="C19" s="30">
        <v>11439.839827221267</v>
      </c>
      <c r="D19" s="30">
        <v>11277.376935784308</v>
      </c>
      <c r="E19" s="30">
        <v>11204.830613192962</v>
      </c>
      <c r="F19" s="30">
        <v>11378.533075735622</v>
      </c>
      <c r="G19" s="30">
        <v>12157.128819603307</v>
      </c>
      <c r="H19" s="30">
        <v>13614.185946578791</v>
      </c>
      <c r="I19" s="30">
        <v>14318.191809472277</v>
      </c>
      <c r="J19" s="30">
        <v>14247.689045263785</v>
      </c>
      <c r="K19" s="30">
        <v>14247.689045263785</v>
      </c>
      <c r="L19" s="30">
        <v>14159.816034801028</v>
      </c>
      <c r="M19" s="30">
        <v>13802.193317801435</v>
      </c>
      <c r="N19" s="30">
        <v>13312.761085107706</v>
      </c>
      <c r="O19" s="30">
        <v>12848.873332199662</v>
      </c>
      <c r="P19" s="30">
        <v>12449.357668351546</v>
      </c>
      <c r="Q19" s="30">
        <v>12292.003672871726</v>
      </c>
      <c r="R19" s="30">
        <v>12407.464721503022</v>
      </c>
      <c r="S19" s="30">
        <v>13095.122117333669</v>
      </c>
      <c r="T19" s="30">
        <v>13896.197003412757</v>
      </c>
      <c r="U19" s="30">
        <v>13642.795763938759</v>
      </c>
      <c r="V19" s="30">
        <v>13053.229170485145</v>
      </c>
      <c r="W19" s="30">
        <v>12097.865626500517</v>
      </c>
      <c r="X19" s="30">
        <v>10989.23520380178</v>
      </c>
      <c r="Y19" s="30">
        <v>9819.2980296173973</v>
      </c>
      <c r="Z19" s="28"/>
      <c r="AA19" s="50">
        <f t="shared" si="0"/>
        <v>14318.191809472277</v>
      </c>
    </row>
    <row r="20" spans="1:32" ht="12" x14ac:dyDescent="0.25">
      <c r="A20" s="29">
        <v>42744</v>
      </c>
      <c r="B20" s="30">
        <v>8868.0216023984794</v>
      </c>
      <c r="C20" s="30">
        <v>8376.5458113218956</v>
      </c>
      <c r="D20" s="30">
        <v>8144.6019348678738</v>
      </c>
      <c r="E20" s="30">
        <v>8059.7942619793985</v>
      </c>
      <c r="F20" s="30">
        <v>8227.3660493734933</v>
      </c>
      <c r="G20" s="30">
        <v>8922.1758995441323</v>
      </c>
      <c r="H20" s="30">
        <v>10337.340079671092</v>
      </c>
      <c r="I20" s="30">
        <v>11265.115585487179</v>
      </c>
      <c r="J20" s="30">
        <v>11556.32265504399</v>
      </c>
      <c r="K20" s="30">
        <v>12079.473601054824</v>
      </c>
      <c r="L20" s="30">
        <v>12438.118097245844</v>
      </c>
      <c r="M20" s="30">
        <v>12632.256143617053</v>
      </c>
      <c r="N20" s="30">
        <v>12649.626389871319</v>
      </c>
      <c r="O20" s="30">
        <v>12556.644483451424</v>
      </c>
      <c r="P20" s="30">
        <v>12438.118097245844</v>
      </c>
      <c r="Q20" s="30">
        <v>12396.22515039732</v>
      </c>
      <c r="R20" s="30">
        <v>12470.815031371521</v>
      </c>
      <c r="S20" s="30">
        <v>13060.381624825137</v>
      </c>
      <c r="T20" s="30">
        <v>13947.285962984128</v>
      </c>
      <c r="U20" s="30">
        <v>13779.714175590032</v>
      </c>
      <c r="V20" s="30">
        <v>13238.171204133505</v>
      </c>
      <c r="W20" s="30">
        <v>12377.833124951627</v>
      </c>
      <c r="X20" s="30">
        <v>11346.857920801373</v>
      </c>
      <c r="Y20" s="30">
        <v>10158.528721171297</v>
      </c>
      <c r="Z20" s="28"/>
      <c r="AA20" s="50">
        <f t="shared" si="0"/>
        <v>13947.285962984128</v>
      </c>
    </row>
    <row r="21" spans="1:32" ht="12" x14ac:dyDescent="0.25">
      <c r="A21" s="29">
        <v>42745</v>
      </c>
      <c r="B21" s="30">
        <v>9106.0961540010649</v>
      </c>
      <c r="C21" s="30">
        <v>8440.9179003818226</v>
      </c>
      <c r="D21" s="30">
        <v>8058.7724827879711</v>
      </c>
      <c r="E21" s="30">
        <v>7914.7016167967067</v>
      </c>
      <c r="F21" s="30">
        <v>8000.5310688766094</v>
      </c>
      <c r="G21" s="30">
        <v>8596.2283374787876</v>
      </c>
      <c r="H21" s="30">
        <v>9938.8461950144028</v>
      </c>
      <c r="I21" s="30">
        <v>10835.968325087668</v>
      </c>
      <c r="J21" s="30">
        <v>11514.429708195466</v>
      </c>
      <c r="K21" s="30">
        <v>12334.918398911677</v>
      </c>
      <c r="L21" s="30">
        <v>12984.769964659508</v>
      </c>
      <c r="M21" s="30">
        <v>13398.590537187609</v>
      </c>
      <c r="N21" s="30">
        <v>13628.490855258775</v>
      </c>
      <c r="O21" s="30">
        <v>13801.171538610008</v>
      </c>
      <c r="P21" s="30">
        <v>13807.302213758572</v>
      </c>
      <c r="Q21" s="30">
        <v>13769.496383675758</v>
      </c>
      <c r="R21" s="30">
        <v>13716.363865721532</v>
      </c>
      <c r="S21" s="30">
        <v>13798.106201035725</v>
      </c>
      <c r="T21" s="30">
        <v>14524.591206140612</v>
      </c>
      <c r="U21" s="30">
        <v>14118.944867143931</v>
      </c>
      <c r="V21" s="30">
        <v>13474.202197353237</v>
      </c>
      <c r="W21" s="30">
        <v>12669.04019450844</v>
      </c>
      <c r="X21" s="30">
        <v>11832.203036729392</v>
      </c>
      <c r="Y21" s="30">
        <v>10874.79593436191</v>
      </c>
      <c r="Z21" s="28"/>
      <c r="AA21" s="50">
        <f t="shared" si="0"/>
        <v>14524.591206140612</v>
      </c>
    </row>
    <row r="22" spans="1:32" ht="12" x14ac:dyDescent="0.25">
      <c r="A22" s="29">
        <v>42746</v>
      </c>
      <c r="B22" s="30">
        <v>9755.9477197488977</v>
      </c>
      <c r="C22" s="30">
        <v>9055.0071944296942</v>
      </c>
      <c r="D22" s="30">
        <v>8580.9016496073764</v>
      </c>
      <c r="E22" s="30">
        <v>8351.0013315362103</v>
      </c>
      <c r="F22" s="30">
        <v>8302.9777095391219</v>
      </c>
      <c r="G22" s="30">
        <v>8527.7691316531527</v>
      </c>
      <c r="H22" s="30">
        <v>9031.5062730268637</v>
      </c>
      <c r="I22" s="30">
        <v>9669.0964884775676</v>
      </c>
      <c r="J22" s="30">
        <v>11095.500239710229</v>
      </c>
      <c r="K22" s="30">
        <v>12612.842338979932</v>
      </c>
      <c r="L22" s="30">
        <v>13665.274906150162</v>
      </c>
      <c r="M22" s="30">
        <v>14319.213588663704</v>
      </c>
      <c r="N22" s="30">
        <v>14804.558704591724</v>
      </c>
      <c r="O22" s="30">
        <v>15098.831111722817</v>
      </c>
      <c r="P22" s="30">
        <v>15218.379277119824</v>
      </c>
      <c r="Q22" s="30">
        <v>15152.98540886847</v>
      </c>
      <c r="R22" s="30">
        <v>14827.037846803127</v>
      </c>
      <c r="S22" s="30">
        <v>14561.375257031999</v>
      </c>
      <c r="T22" s="30">
        <v>14995.631413388648</v>
      </c>
      <c r="U22" s="30">
        <v>14434.674637295002</v>
      </c>
      <c r="V22" s="30">
        <v>13705.124294615831</v>
      </c>
      <c r="W22" s="30">
        <v>12841.720877859671</v>
      </c>
      <c r="X22" s="30">
        <v>11946.64230616926</v>
      </c>
      <c r="Y22" s="30">
        <v>10943.255140187546</v>
      </c>
      <c r="Z22" s="28"/>
      <c r="AA22" s="50">
        <f t="shared" si="0"/>
        <v>15218.379277119824</v>
      </c>
    </row>
    <row r="23" spans="1:32" ht="12" x14ac:dyDescent="0.25">
      <c r="A23" s="29">
        <v>42747</v>
      </c>
      <c r="B23" s="30">
        <v>9863.2345348487743</v>
      </c>
      <c r="C23" s="30">
        <v>9097.9219204696456</v>
      </c>
      <c r="D23" s="30">
        <v>8619.7292588816181</v>
      </c>
      <c r="E23" s="30">
        <v>8341.8053188133636</v>
      </c>
      <c r="F23" s="30">
        <v>8202.8433487792354</v>
      </c>
      <c r="G23" s="30">
        <v>8287.6510216677107</v>
      </c>
      <c r="H23" s="30">
        <v>8623.8163756473277</v>
      </c>
      <c r="I23" s="30">
        <v>9069.312103109678</v>
      </c>
      <c r="J23" s="30">
        <v>10157.506941979869</v>
      </c>
      <c r="K23" s="30">
        <v>11275.333377401454</v>
      </c>
      <c r="L23" s="30">
        <v>12068.234029949122</v>
      </c>
      <c r="M23" s="30">
        <v>12521.903990942892</v>
      </c>
      <c r="N23" s="30">
        <v>12921.419654791009</v>
      </c>
      <c r="O23" s="30">
        <v>13173.79911507358</v>
      </c>
      <c r="P23" s="30">
        <v>13244.301879282069</v>
      </c>
      <c r="Q23" s="30">
        <v>13161.537764776451</v>
      </c>
      <c r="R23" s="30">
        <v>12968.42149759667</v>
      </c>
      <c r="S23" s="30">
        <v>12833.546644328251</v>
      </c>
      <c r="T23" s="30">
        <v>13585.576129218825</v>
      </c>
      <c r="U23" s="30">
        <v>13321.957097830553</v>
      </c>
      <c r="V23" s="30">
        <v>12718.085595696955</v>
      </c>
      <c r="W23" s="30">
        <v>11872.052425195061</v>
      </c>
      <c r="X23" s="30">
        <v>10910.558206061869</v>
      </c>
      <c r="Y23" s="30">
        <v>9792.7317706402846</v>
      </c>
      <c r="Z23" s="28"/>
      <c r="AA23" s="50">
        <f t="shared" si="0"/>
        <v>13585.576129218825</v>
      </c>
    </row>
    <row r="24" spans="1:32" ht="12" x14ac:dyDescent="0.25">
      <c r="A24" s="29">
        <v>42748</v>
      </c>
      <c r="B24" s="30">
        <v>8868.0216023984794</v>
      </c>
      <c r="C24" s="30">
        <v>8355.0884483019199</v>
      </c>
      <c r="D24" s="30">
        <v>8115.9921175079062</v>
      </c>
      <c r="E24" s="30">
        <v>8091.4694169136483</v>
      </c>
      <c r="F24" s="30">
        <v>8313.195501453396</v>
      </c>
      <c r="G24" s="30">
        <v>9149.0108800410162</v>
      </c>
      <c r="H24" s="30">
        <v>10720.50727645637</v>
      </c>
      <c r="I24" s="30">
        <v>11660.544132569587</v>
      </c>
      <c r="J24" s="30">
        <v>12032.471758249163</v>
      </c>
      <c r="K24" s="30">
        <v>12529.056445282884</v>
      </c>
      <c r="L24" s="30">
        <v>12967.399718405242</v>
      </c>
      <c r="M24" s="30">
        <v>13294.369059662013</v>
      </c>
      <c r="N24" s="30">
        <v>13592.728583558817</v>
      </c>
      <c r="O24" s="30">
        <v>13822.628901629983</v>
      </c>
      <c r="P24" s="30">
        <v>13969.765105195531</v>
      </c>
      <c r="Q24" s="30">
        <v>14075.008361912553</v>
      </c>
      <c r="R24" s="30">
        <v>14013.70161042691</v>
      </c>
      <c r="S24" s="30">
        <v>14137.336892589625</v>
      </c>
      <c r="T24" s="30">
        <v>15014.023438834342</v>
      </c>
      <c r="U24" s="30">
        <v>14819.885392463135</v>
      </c>
      <c r="V24" s="30">
        <v>14051.507440509722</v>
      </c>
      <c r="W24" s="30">
        <v>12985.791743850936</v>
      </c>
      <c r="X24" s="30">
        <v>11818.919907240836</v>
      </c>
      <c r="Y24" s="30">
        <v>10500.824750299478</v>
      </c>
      <c r="Z24" s="28"/>
      <c r="AA24" s="50">
        <f t="shared" si="0"/>
        <v>15014.023438834342</v>
      </c>
      <c r="AC24" s="75" t="s">
        <v>116</v>
      </c>
      <c r="AE24" s="76">
        <v>22720</v>
      </c>
      <c r="AF24" s="82"/>
    </row>
    <row r="25" spans="1:32" ht="12" x14ac:dyDescent="0.25">
      <c r="A25" s="29">
        <v>42749</v>
      </c>
      <c r="B25" s="30">
        <v>9358.4756142836359</v>
      </c>
      <c r="C25" s="30">
        <v>8662.6439849215694</v>
      </c>
      <c r="D25" s="30">
        <v>8291.7381384334203</v>
      </c>
      <c r="E25" s="30">
        <v>8101.6872088279224</v>
      </c>
      <c r="F25" s="30">
        <v>8177.298868993551</v>
      </c>
      <c r="G25" s="30">
        <v>8831.2375515070926</v>
      </c>
      <c r="H25" s="30">
        <v>10247.423510825482</v>
      </c>
      <c r="I25" s="30">
        <v>11090.391343753094</v>
      </c>
      <c r="J25" s="30">
        <v>11765.78738928661</v>
      </c>
      <c r="K25" s="30">
        <v>12687.432219954133</v>
      </c>
      <c r="L25" s="30">
        <v>13453.766613524689</v>
      </c>
      <c r="M25" s="30">
        <v>13899.262340987039</v>
      </c>
      <c r="N25" s="30">
        <v>14127.119100675351</v>
      </c>
      <c r="O25" s="30">
        <v>14138.358671781052</v>
      </c>
      <c r="P25" s="30">
        <v>14041.289648595448</v>
      </c>
      <c r="Q25" s="30">
        <v>13779.714175590032</v>
      </c>
      <c r="R25" s="30">
        <v>13708.189632190113</v>
      </c>
      <c r="S25" s="30">
        <v>14026.984739915464</v>
      </c>
      <c r="T25" s="30">
        <v>14868.930793651649</v>
      </c>
      <c r="U25" s="30">
        <v>14648.226488303329</v>
      </c>
      <c r="V25" s="30">
        <v>13962.612650855539</v>
      </c>
      <c r="W25" s="30">
        <v>12979.661068702371</v>
      </c>
      <c r="X25" s="30">
        <v>11757.613155755191</v>
      </c>
      <c r="Y25" s="30">
        <v>10438.496219622406</v>
      </c>
      <c r="Z25" s="28"/>
      <c r="AA25" s="50">
        <f t="shared" si="0"/>
        <v>14868.930793651649</v>
      </c>
    </row>
    <row r="26" spans="1:32" ht="12" x14ac:dyDescent="0.25">
      <c r="A26" s="29">
        <v>42750</v>
      </c>
      <c r="B26" s="30">
        <v>9306.3648755208378</v>
      </c>
      <c r="C26" s="30">
        <v>8673.883556027271</v>
      </c>
      <c r="D26" s="30">
        <v>8318.3043974105331</v>
      </c>
      <c r="E26" s="30">
        <v>8197.7344528220983</v>
      </c>
      <c r="F26" s="30">
        <v>8280.4985673277188</v>
      </c>
      <c r="G26" s="30">
        <v>9005.9617932411784</v>
      </c>
      <c r="H26" s="30">
        <v>10515.129658979462</v>
      </c>
      <c r="I26" s="30">
        <v>11392.837984415606</v>
      </c>
      <c r="J26" s="30">
        <v>11703.458858609538</v>
      </c>
      <c r="K26" s="30">
        <v>12115.235872754783</v>
      </c>
      <c r="L26" s="30">
        <v>12328.787723763113</v>
      </c>
      <c r="M26" s="30">
        <v>12344.114411634524</v>
      </c>
      <c r="N26" s="30">
        <v>12174.499065857573</v>
      </c>
      <c r="O26" s="30">
        <v>12006.927278463478</v>
      </c>
      <c r="P26" s="30">
        <v>11819.941686432263</v>
      </c>
      <c r="Q26" s="30">
        <v>11731.046896778078</v>
      </c>
      <c r="R26" s="30">
        <v>11824.028803197973</v>
      </c>
      <c r="S26" s="30">
        <v>12480.011044094368</v>
      </c>
      <c r="T26" s="30">
        <v>13337.283785701964</v>
      </c>
      <c r="U26" s="30">
        <v>13144.167518522185</v>
      </c>
      <c r="V26" s="30">
        <v>12626.125468468488</v>
      </c>
      <c r="W26" s="30">
        <v>11816.876348857981</v>
      </c>
      <c r="X26" s="30">
        <v>10783.85758632487</v>
      </c>
      <c r="Y26" s="30">
        <v>9644.5737878833097</v>
      </c>
      <c r="Z26" s="28"/>
      <c r="AA26" s="50">
        <f t="shared" si="0"/>
        <v>13337.283785701964</v>
      </c>
      <c r="AC26" s="75" t="s">
        <v>113</v>
      </c>
      <c r="AE26" s="76">
        <f>MAX(B102:Y315)</f>
        <v>23214.823229230722</v>
      </c>
      <c r="AF26" s="83"/>
    </row>
    <row r="27" spans="1:32" ht="12" x14ac:dyDescent="0.25">
      <c r="A27" s="29">
        <v>42751</v>
      </c>
      <c r="B27" s="30">
        <v>8797.5188381899879</v>
      </c>
      <c r="C27" s="30">
        <v>8345.8924355790732</v>
      </c>
      <c r="D27" s="30">
        <v>8212.0393615020821</v>
      </c>
      <c r="E27" s="30">
        <v>8262.1065418820253</v>
      </c>
      <c r="F27" s="30">
        <v>8555.3571698216929</v>
      </c>
      <c r="G27" s="30">
        <v>9538.3087519748588</v>
      </c>
      <c r="H27" s="30">
        <v>11368.315283821348</v>
      </c>
      <c r="I27" s="30">
        <v>12551.535587494287</v>
      </c>
      <c r="J27" s="30">
        <v>12752.826088205487</v>
      </c>
      <c r="K27" s="30">
        <v>12825.372410796832</v>
      </c>
      <c r="L27" s="30">
        <v>12823.328852413977</v>
      </c>
      <c r="M27" s="30">
        <v>12631.234364425625</v>
      </c>
      <c r="N27" s="30">
        <v>12336.961957294532</v>
      </c>
      <c r="O27" s="30">
        <v>12025.319303909171</v>
      </c>
      <c r="P27" s="30">
        <v>11753.526038989481</v>
      </c>
      <c r="Q27" s="30">
        <v>11619.67296491249</v>
      </c>
      <c r="R27" s="30">
        <v>11756.591376563763</v>
      </c>
      <c r="S27" s="30">
        <v>12586.276080002819</v>
      </c>
      <c r="T27" s="30">
        <v>14349.866964406527</v>
      </c>
      <c r="U27" s="30">
        <v>14689.097655960426</v>
      </c>
      <c r="V27" s="30">
        <v>14611.442437411943</v>
      </c>
      <c r="W27" s="30">
        <v>14138.358671781052</v>
      </c>
      <c r="X27" s="30">
        <v>13375.089615784778</v>
      </c>
      <c r="Y27" s="30">
        <v>12524.969328517174</v>
      </c>
      <c r="Z27" s="28"/>
      <c r="AA27" s="50">
        <f t="shared" si="0"/>
        <v>14689.097655960426</v>
      </c>
    </row>
    <row r="28" spans="1:32" ht="12" x14ac:dyDescent="0.25">
      <c r="A28" s="29">
        <v>42752</v>
      </c>
      <c r="B28" s="30">
        <v>11924.163163957859</v>
      </c>
      <c r="C28" s="30">
        <v>11687.110391546699</v>
      </c>
      <c r="D28" s="30">
        <v>11721.850884055231</v>
      </c>
      <c r="E28" s="30">
        <v>11924.163163957859</v>
      </c>
      <c r="F28" s="30">
        <v>12374.767787377345</v>
      </c>
      <c r="G28" s="30">
        <v>13517.116923393189</v>
      </c>
      <c r="H28" s="30">
        <v>15537.174384845175</v>
      </c>
      <c r="I28" s="30">
        <v>16758.200518600926</v>
      </c>
      <c r="J28" s="30">
        <v>16584.49805605827</v>
      </c>
      <c r="K28" s="30">
        <v>15719.051080919253</v>
      </c>
      <c r="L28" s="30">
        <v>14765.731095317482</v>
      </c>
      <c r="M28" s="30">
        <v>13787.888409121451</v>
      </c>
      <c r="N28" s="30">
        <v>12975.573951936662</v>
      </c>
      <c r="O28" s="30">
        <v>12318.569931848839</v>
      </c>
      <c r="P28" s="30">
        <v>11858.769295706505</v>
      </c>
      <c r="Q28" s="30">
        <v>11605.368056232506</v>
      </c>
      <c r="R28" s="30">
        <v>11651.34811984674</v>
      </c>
      <c r="S28" s="30">
        <v>12368.63711222878</v>
      </c>
      <c r="T28" s="30">
        <v>13522.225819350326</v>
      </c>
      <c r="U28" s="30">
        <v>13438.439925653278</v>
      </c>
      <c r="V28" s="30">
        <v>13166.646660733588</v>
      </c>
      <c r="W28" s="30">
        <v>12629.19080604277</v>
      </c>
      <c r="X28" s="30">
        <v>12008.970836846333</v>
      </c>
      <c r="Y28" s="30">
        <v>11257.963131147188</v>
      </c>
      <c r="Z28" s="28"/>
      <c r="AA28" s="50">
        <f t="shared" si="0"/>
        <v>16758.200518600926</v>
      </c>
      <c r="AC28" s="75" t="s">
        <v>110</v>
      </c>
      <c r="AE28" s="76">
        <v>24336.040599945238</v>
      </c>
      <c r="AF28" s="82"/>
    </row>
    <row r="29" spans="1:32" ht="12" x14ac:dyDescent="0.25">
      <c r="A29" s="29">
        <v>42753</v>
      </c>
      <c r="B29" s="30">
        <v>10536.587021999438</v>
      </c>
      <c r="C29" s="30">
        <v>10215.748355891232</v>
      </c>
      <c r="D29" s="30">
        <v>10120.722891088482</v>
      </c>
      <c r="E29" s="30">
        <v>10161.594058745579</v>
      </c>
      <c r="F29" s="30">
        <v>10384.341922476753</v>
      </c>
      <c r="G29" s="30">
        <v>10893.187959807603</v>
      </c>
      <c r="H29" s="30">
        <v>11753.526038989481</v>
      </c>
      <c r="I29" s="30">
        <v>12851.938669773945</v>
      </c>
      <c r="J29" s="30">
        <v>13590.685025175962</v>
      </c>
      <c r="K29" s="30">
        <v>13672.427360490154</v>
      </c>
      <c r="L29" s="30">
        <v>13415.960783441875</v>
      </c>
      <c r="M29" s="30">
        <v>12889.744499856759</v>
      </c>
      <c r="N29" s="30">
        <v>12335.940178103105</v>
      </c>
      <c r="O29" s="30">
        <v>11838.333711877956</v>
      </c>
      <c r="P29" s="30">
        <v>11396.925101181316</v>
      </c>
      <c r="Q29" s="30">
        <v>11156.806991195874</v>
      </c>
      <c r="R29" s="30">
        <v>11159.872328770156</v>
      </c>
      <c r="S29" s="30">
        <v>11794.397206646578</v>
      </c>
      <c r="T29" s="30">
        <v>13192.191140519271</v>
      </c>
      <c r="U29" s="30">
        <v>13437.41814646185</v>
      </c>
      <c r="V29" s="30">
        <v>13436.396367270423</v>
      </c>
      <c r="W29" s="30">
        <v>13326.044214596262</v>
      </c>
      <c r="X29" s="30">
        <v>13033.815365848024</v>
      </c>
      <c r="Y29" s="30">
        <v>12615.907676554214</v>
      </c>
      <c r="Z29" s="28"/>
      <c r="AA29" s="50">
        <f t="shared" si="0"/>
        <v>13672.427360490154</v>
      </c>
      <c r="AE29" s="28">
        <f>+AE26/AE28</f>
        <v>0.9539276996966779</v>
      </c>
    </row>
    <row r="30" spans="1:32" ht="12" x14ac:dyDescent="0.25">
      <c r="A30" s="29">
        <v>42754</v>
      </c>
      <c r="B30" s="30">
        <v>12316.526373465984</v>
      </c>
      <c r="C30" s="30">
        <v>12214.348454323243</v>
      </c>
      <c r="D30" s="30">
        <v>12293.025452063153</v>
      </c>
      <c r="E30" s="30">
        <v>12527.012886900029</v>
      </c>
      <c r="F30" s="30">
        <v>12903.027629345315</v>
      </c>
      <c r="G30" s="30">
        <v>13510.986248244624</v>
      </c>
      <c r="H30" s="30">
        <v>14453.066662740694</v>
      </c>
      <c r="I30" s="30">
        <v>15589.285123607973</v>
      </c>
      <c r="J30" s="30">
        <v>16238.114910164377</v>
      </c>
      <c r="K30" s="30">
        <v>15732.334210407809</v>
      </c>
      <c r="L30" s="30">
        <v>14627.790904474781</v>
      </c>
      <c r="M30" s="30">
        <v>13550.835636710293</v>
      </c>
      <c r="N30" s="30">
        <v>12690.497557528415</v>
      </c>
      <c r="O30" s="30">
        <v>12056.994458843421</v>
      </c>
      <c r="P30" s="30">
        <v>11547.126642321144</v>
      </c>
      <c r="Q30" s="30">
        <v>11136.371407367325</v>
      </c>
      <c r="R30" s="30">
        <v>11013.757904396038</v>
      </c>
      <c r="S30" s="30">
        <v>11368.315283821348</v>
      </c>
      <c r="T30" s="30">
        <v>12596.493871917093</v>
      </c>
      <c r="U30" s="30">
        <v>12518.83865336861</v>
      </c>
      <c r="V30" s="30">
        <v>12221.500908663234</v>
      </c>
      <c r="W30" s="30">
        <v>11618.651185721063</v>
      </c>
      <c r="X30" s="30">
        <v>11004.561891673191</v>
      </c>
      <c r="Y30" s="30">
        <v>10140.136695725603</v>
      </c>
      <c r="Z30" s="28"/>
      <c r="AA30" s="50">
        <f t="shared" si="0"/>
        <v>16238.114910164377</v>
      </c>
    </row>
    <row r="31" spans="1:32" ht="12" x14ac:dyDescent="0.25">
      <c r="A31" s="29">
        <v>42755</v>
      </c>
      <c r="B31" s="30">
        <v>9507.6553762320364</v>
      </c>
      <c r="C31" s="30">
        <v>9208.2740731438062</v>
      </c>
      <c r="D31" s="30">
        <v>9139.8148673181695</v>
      </c>
      <c r="E31" s="30">
        <v>9226.6660985894996</v>
      </c>
      <c r="F31" s="30">
        <v>9589.3977115462294</v>
      </c>
      <c r="G31" s="30">
        <v>10309.752041502552</v>
      </c>
      <c r="H31" s="30">
        <v>11491.950565984065</v>
      </c>
      <c r="I31" s="30">
        <v>12605.68988463994</v>
      </c>
      <c r="J31" s="30">
        <v>13010.314444445194</v>
      </c>
      <c r="K31" s="30">
        <v>12828.437748371114</v>
      </c>
      <c r="L31" s="30">
        <v>12581.167184045682</v>
      </c>
      <c r="M31" s="30">
        <v>12343.092632443097</v>
      </c>
      <c r="N31" s="30">
        <v>12062.103354800558</v>
      </c>
      <c r="O31" s="30">
        <v>11845.486166217948</v>
      </c>
      <c r="P31" s="30">
        <v>11679.957937206707</v>
      </c>
      <c r="Q31" s="30">
        <v>11587.99780997824</v>
      </c>
      <c r="R31" s="30">
        <v>11604.346277041079</v>
      </c>
      <c r="S31" s="30">
        <v>11995.687707357776</v>
      </c>
      <c r="T31" s="30">
        <v>13097.165675716524</v>
      </c>
      <c r="U31" s="30">
        <v>13009.292665253766</v>
      </c>
      <c r="V31" s="30">
        <v>12431.98742209728</v>
      </c>
      <c r="W31" s="30">
        <v>11585.954251595385</v>
      </c>
      <c r="X31" s="30">
        <v>10543.73947633943</v>
      </c>
      <c r="Y31" s="30">
        <v>9425.9130409178433</v>
      </c>
      <c r="Z31" s="28"/>
      <c r="AA31" s="50">
        <f t="shared" si="0"/>
        <v>13097.165675716524</v>
      </c>
    </row>
    <row r="32" spans="1:32" ht="12" x14ac:dyDescent="0.25">
      <c r="A32" s="29">
        <v>42756</v>
      </c>
      <c r="B32" s="30">
        <v>8583.9669871816586</v>
      </c>
      <c r="C32" s="30">
        <v>8142.5583764850189</v>
      </c>
      <c r="D32" s="30">
        <v>7960.6816804109403</v>
      </c>
      <c r="E32" s="30">
        <v>7959.6599012195129</v>
      </c>
      <c r="F32" s="30">
        <v>8166.0592978878494</v>
      </c>
      <c r="G32" s="30">
        <v>8998.8093389011865</v>
      </c>
      <c r="H32" s="30">
        <v>10609.133344590784</v>
      </c>
      <c r="I32" s="30">
        <v>11551.213759086853</v>
      </c>
      <c r="J32" s="30">
        <v>11754.547818180909</v>
      </c>
      <c r="K32" s="30">
        <v>11816.876348857981</v>
      </c>
      <c r="L32" s="30">
        <v>11880.22665872648</v>
      </c>
      <c r="M32" s="30">
        <v>11878.183100343625</v>
      </c>
      <c r="N32" s="30">
        <v>11853.660399749368</v>
      </c>
      <c r="O32" s="30">
        <v>11744.330026266634</v>
      </c>
      <c r="P32" s="30">
        <v>11648.282782272458</v>
      </c>
      <c r="Q32" s="30">
        <v>11550.191979895426</v>
      </c>
      <c r="R32" s="30">
        <v>11587.99780997824</v>
      </c>
      <c r="S32" s="30">
        <v>12099.909184883372</v>
      </c>
      <c r="T32" s="30">
        <v>13107.383467630798</v>
      </c>
      <c r="U32" s="30">
        <v>13070.599416739411</v>
      </c>
      <c r="V32" s="30">
        <v>12527.012886900029</v>
      </c>
      <c r="W32" s="30">
        <v>11657.478794995304</v>
      </c>
      <c r="X32" s="30">
        <v>10627.525370036477</v>
      </c>
      <c r="Y32" s="30">
        <v>9574.0710236748182</v>
      </c>
      <c r="Z32" s="28"/>
      <c r="AA32" s="50">
        <f t="shared" si="0"/>
        <v>13107.383467630798</v>
      </c>
    </row>
    <row r="33" spans="1:27" ht="12" x14ac:dyDescent="0.25">
      <c r="A33" s="29">
        <v>42757</v>
      </c>
      <c r="B33" s="30">
        <v>8742.3427618529076</v>
      </c>
      <c r="C33" s="30">
        <v>8429.6783292761211</v>
      </c>
      <c r="D33" s="30">
        <v>8378.5893697047504</v>
      </c>
      <c r="E33" s="30">
        <v>8537.9869235674269</v>
      </c>
      <c r="F33" s="30">
        <v>9012.0924683897429</v>
      </c>
      <c r="G33" s="30">
        <v>10181.0078633827</v>
      </c>
      <c r="H33" s="30">
        <v>12259.306738746049</v>
      </c>
      <c r="I33" s="30">
        <v>13559.009870241713</v>
      </c>
      <c r="J33" s="30">
        <v>13365.893603061932</v>
      </c>
      <c r="K33" s="30">
        <v>13604.989933855944</v>
      </c>
      <c r="L33" s="30">
        <v>13436.396367270423</v>
      </c>
      <c r="M33" s="30">
        <v>13098.187454907951</v>
      </c>
      <c r="N33" s="30">
        <v>12711.954920548391</v>
      </c>
      <c r="O33" s="30">
        <v>12262.372076320331</v>
      </c>
      <c r="P33" s="30">
        <v>11945.620526977833</v>
      </c>
      <c r="Q33" s="30">
        <v>11773.961622818029</v>
      </c>
      <c r="R33" s="30">
        <v>11891.466229832182</v>
      </c>
      <c r="S33" s="30">
        <v>12684.366882379851</v>
      </c>
      <c r="T33" s="30">
        <v>14433.652858103575</v>
      </c>
      <c r="U33" s="30">
        <v>14912.867298883028</v>
      </c>
      <c r="V33" s="30">
        <v>14898.562390203044</v>
      </c>
      <c r="W33" s="30">
        <v>14439.783533252137</v>
      </c>
      <c r="X33" s="30">
        <v>13722.494540870097</v>
      </c>
      <c r="Y33" s="30">
        <v>12865.221799262501</v>
      </c>
      <c r="Z33" s="28"/>
      <c r="AA33" s="50">
        <f t="shared" si="0"/>
        <v>14912.867298883028</v>
      </c>
    </row>
    <row r="34" spans="1:27" ht="12" x14ac:dyDescent="0.25">
      <c r="A34" s="29">
        <v>42758</v>
      </c>
      <c r="B34" s="30">
        <v>12350.245086783087</v>
      </c>
      <c r="C34" s="30">
        <v>12225.588025428944</v>
      </c>
      <c r="D34" s="30">
        <v>12357.397541123079</v>
      </c>
      <c r="E34" s="30">
        <v>12650.648169062746</v>
      </c>
      <c r="F34" s="30">
        <v>13194.234698902126</v>
      </c>
      <c r="G34" s="30">
        <v>14525.61298533204</v>
      </c>
      <c r="H34" s="30">
        <v>16781.701440003759</v>
      </c>
      <c r="I34" s="30">
        <v>17871.939837256803</v>
      </c>
      <c r="J34" s="30">
        <v>17252.741647251794</v>
      </c>
      <c r="K34" s="30">
        <v>16219.722884718683</v>
      </c>
      <c r="L34" s="30">
        <v>15236.771302565518</v>
      </c>
      <c r="M34" s="30">
        <v>14147.554684503899</v>
      </c>
      <c r="N34" s="30">
        <v>13237.149424942078</v>
      </c>
      <c r="O34" s="30">
        <v>12477.967485711513</v>
      </c>
      <c r="P34" s="30">
        <v>11968.099669189236</v>
      </c>
      <c r="Q34" s="30">
        <v>11706.52419618382</v>
      </c>
      <c r="R34" s="30">
        <v>11727.981559203796</v>
      </c>
      <c r="S34" s="30">
        <v>12343.092632443097</v>
      </c>
      <c r="T34" s="30">
        <v>13813.432888907137</v>
      </c>
      <c r="U34" s="30">
        <v>14081.139037061117</v>
      </c>
      <c r="V34" s="30">
        <v>13858.391173329943</v>
      </c>
      <c r="W34" s="30">
        <v>13233.062308176368</v>
      </c>
      <c r="X34" s="30">
        <v>12252.154284406057</v>
      </c>
      <c r="Y34" s="30">
        <v>11274.311598210026</v>
      </c>
      <c r="Z34" s="28"/>
      <c r="AA34" s="50">
        <f t="shared" si="0"/>
        <v>17871.939837256803</v>
      </c>
    </row>
    <row r="35" spans="1:27" ht="12" x14ac:dyDescent="0.25">
      <c r="A35" s="29">
        <v>42759</v>
      </c>
      <c r="B35" s="30">
        <v>10559.066164210841</v>
      </c>
      <c r="C35" s="30">
        <v>10306.68670392827</v>
      </c>
      <c r="D35" s="30">
        <v>10290.338236865431</v>
      </c>
      <c r="E35" s="30">
        <v>10429.300206899559</v>
      </c>
      <c r="F35" s="30">
        <v>10840.055441853377</v>
      </c>
      <c r="G35" s="30">
        <v>11969.121448380663</v>
      </c>
      <c r="H35" s="30">
        <v>13951.373079749837</v>
      </c>
      <c r="I35" s="30">
        <v>14989.500738240084</v>
      </c>
      <c r="J35" s="30">
        <v>14979.282946325809</v>
      </c>
      <c r="K35" s="30">
        <v>14644.13937153762</v>
      </c>
      <c r="L35" s="30">
        <v>14213.970331946681</v>
      </c>
      <c r="M35" s="30">
        <v>13589.663245984535</v>
      </c>
      <c r="N35" s="30">
        <v>13034.837145039452</v>
      </c>
      <c r="O35" s="30">
        <v>12557.666262642852</v>
      </c>
      <c r="P35" s="30">
        <v>12165.303053134727</v>
      </c>
      <c r="Q35" s="30">
        <v>11938.468072637841</v>
      </c>
      <c r="R35" s="30">
        <v>11997.731265740631</v>
      </c>
      <c r="S35" s="30">
        <v>12536.208899622876</v>
      </c>
      <c r="T35" s="30">
        <v>13736.799449550081</v>
      </c>
      <c r="U35" s="30">
        <v>13765.409266910048</v>
      </c>
      <c r="V35" s="30">
        <v>13454.788392716117</v>
      </c>
      <c r="W35" s="30">
        <v>12930.615667513855</v>
      </c>
      <c r="X35" s="30">
        <v>12271.568089043178</v>
      </c>
      <c r="Y35" s="30">
        <v>11450.057619135541</v>
      </c>
      <c r="Z35" s="28"/>
      <c r="AA35" s="50">
        <f t="shared" si="0"/>
        <v>14989.500738240084</v>
      </c>
    </row>
    <row r="36" spans="1:27" ht="12" x14ac:dyDescent="0.25">
      <c r="A36" s="29">
        <v>42760</v>
      </c>
      <c r="B36" s="30">
        <v>10765.465560879176</v>
      </c>
      <c r="C36" s="30">
        <v>10420.104194176713</v>
      </c>
      <c r="D36" s="30">
        <v>10281.142224142584</v>
      </c>
      <c r="E36" s="30">
        <v>10320.991612608253</v>
      </c>
      <c r="F36" s="30">
        <v>10507.97720463947</v>
      </c>
      <c r="G36" s="30">
        <v>10942.233360996119</v>
      </c>
      <c r="H36" s="30">
        <v>11703.458858609538</v>
      </c>
      <c r="I36" s="30">
        <v>12657.800623402738</v>
      </c>
      <c r="J36" s="30">
        <v>13548.792078327439</v>
      </c>
      <c r="K36" s="30">
        <v>13497.703118756068</v>
      </c>
      <c r="L36" s="30">
        <v>12983.748185468081</v>
      </c>
      <c r="M36" s="30">
        <v>12421.769630183006</v>
      </c>
      <c r="N36" s="30">
        <v>11972.186785954946</v>
      </c>
      <c r="O36" s="30">
        <v>11616.607627338208</v>
      </c>
      <c r="P36" s="30">
        <v>11342.770804035663</v>
      </c>
      <c r="Q36" s="30">
        <v>11135.349628175898</v>
      </c>
      <c r="R36" s="30">
        <v>11044.41128013886</v>
      </c>
      <c r="S36" s="30">
        <v>11314.160986675695</v>
      </c>
      <c r="T36" s="30">
        <v>12232.740479768936</v>
      </c>
      <c r="U36" s="30">
        <v>12137.715014966187</v>
      </c>
      <c r="V36" s="30">
        <v>11724.916221629514</v>
      </c>
      <c r="W36" s="30">
        <v>11219.135521872946</v>
      </c>
      <c r="X36" s="30">
        <v>10528.412788468018</v>
      </c>
      <c r="Y36" s="30">
        <v>9739.5992526860591</v>
      </c>
      <c r="Z36" s="28"/>
      <c r="AA36" s="50">
        <f t="shared" si="0"/>
        <v>13548.792078327439</v>
      </c>
    </row>
    <row r="37" spans="1:27" ht="12" x14ac:dyDescent="0.25">
      <c r="A37" s="29">
        <v>42761</v>
      </c>
      <c r="B37" s="30">
        <v>9060.1160903868313</v>
      </c>
      <c r="C37" s="30">
        <v>8611.5550253501988</v>
      </c>
      <c r="D37" s="30">
        <v>8419.4605373618469</v>
      </c>
      <c r="E37" s="30">
        <v>8337.7182020476539</v>
      </c>
      <c r="F37" s="30">
        <v>8400.0467327247261</v>
      </c>
      <c r="G37" s="30">
        <v>8690.2320230901096</v>
      </c>
      <c r="H37" s="30">
        <v>9240.9710072694834</v>
      </c>
      <c r="I37" s="30">
        <v>9998.1093881171928</v>
      </c>
      <c r="J37" s="30">
        <v>11058.716188818844</v>
      </c>
      <c r="K37" s="30">
        <v>11603.324497849651</v>
      </c>
      <c r="L37" s="30">
        <v>11847.529724600803</v>
      </c>
      <c r="M37" s="30">
        <v>11821.985244815118</v>
      </c>
      <c r="N37" s="30">
        <v>11807.680336135134</v>
      </c>
      <c r="O37" s="30">
        <v>11794.397206646578</v>
      </c>
      <c r="P37" s="30">
        <v>11715.720208906667</v>
      </c>
      <c r="Q37" s="30">
        <v>11631.934315209619</v>
      </c>
      <c r="R37" s="30">
        <v>11615.58584814678</v>
      </c>
      <c r="S37" s="30">
        <v>11908.836476086448</v>
      </c>
      <c r="T37" s="30">
        <v>12836.611981902533</v>
      </c>
      <c r="U37" s="30">
        <v>12805.958606159711</v>
      </c>
      <c r="V37" s="30">
        <v>12235.805817343218</v>
      </c>
      <c r="W37" s="30">
        <v>11426.556697732711</v>
      </c>
      <c r="X37" s="30">
        <v>10484.47628323664</v>
      </c>
      <c r="Y37" s="30">
        <v>9384.0200940693212</v>
      </c>
      <c r="Z37" s="28"/>
      <c r="AA37" s="50">
        <f t="shared" si="0"/>
        <v>12836.611981902533</v>
      </c>
    </row>
    <row r="38" spans="1:27" ht="12" x14ac:dyDescent="0.25">
      <c r="A38" s="29">
        <v>42762</v>
      </c>
      <c r="B38" s="30">
        <v>8476.6801720817821</v>
      </c>
      <c r="C38" s="30">
        <v>7938.2025381995372</v>
      </c>
      <c r="D38" s="30">
        <v>7702.1715449798057</v>
      </c>
      <c r="E38" s="30">
        <v>7638.8212351113061</v>
      </c>
      <c r="F38" s="30">
        <v>7852.3730861196345</v>
      </c>
      <c r="G38" s="30">
        <v>8607.4679085844891</v>
      </c>
      <c r="H38" s="30">
        <v>10177.942525808417</v>
      </c>
      <c r="I38" s="30">
        <v>11051.563734478852</v>
      </c>
      <c r="J38" s="30">
        <v>11414.295347435582</v>
      </c>
      <c r="K38" s="30">
        <v>11838.333711877956</v>
      </c>
      <c r="L38" s="30">
        <v>12319.591711040266</v>
      </c>
      <c r="M38" s="30">
        <v>12635.321481191335</v>
      </c>
      <c r="N38" s="30">
        <v>12892.809837431041</v>
      </c>
      <c r="O38" s="30">
        <v>13104.318130056516</v>
      </c>
      <c r="P38" s="30">
        <v>13201.387153242118</v>
      </c>
      <c r="Q38" s="30">
        <v>13324.000656213408</v>
      </c>
      <c r="R38" s="30">
        <v>13379.176732550488</v>
      </c>
      <c r="S38" s="30">
        <v>13480.332872501802</v>
      </c>
      <c r="T38" s="30">
        <v>14287.538433729454</v>
      </c>
      <c r="U38" s="30">
        <v>14194.55652730956</v>
      </c>
      <c r="V38" s="30">
        <v>13450.701275950407</v>
      </c>
      <c r="W38" s="30">
        <v>12341.049074060242</v>
      </c>
      <c r="X38" s="30">
        <v>11107.761590007358</v>
      </c>
      <c r="Y38" s="30">
        <v>9761.0566157060348</v>
      </c>
      <c r="Z38" s="28"/>
      <c r="AA38" s="50">
        <f t="shared" si="0"/>
        <v>14287.538433729454</v>
      </c>
    </row>
    <row r="39" spans="1:27" ht="12" x14ac:dyDescent="0.25">
      <c r="A39" s="29">
        <v>42763</v>
      </c>
      <c r="B39" s="30">
        <v>8629.9470507958922</v>
      </c>
      <c r="C39" s="30">
        <v>8008.7053024080287</v>
      </c>
      <c r="D39" s="30">
        <v>7705.236882554088</v>
      </c>
      <c r="E39" s="30">
        <v>7584.6669379656541</v>
      </c>
      <c r="F39" s="30">
        <v>7733.8466999140555</v>
      </c>
      <c r="G39" s="30">
        <v>8459.3099258275161</v>
      </c>
      <c r="H39" s="30">
        <v>9941.9115325886851</v>
      </c>
      <c r="I39" s="30">
        <v>10873.774155170482</v>
      </c>
      <c r="J39" s="30">
        <v>11287.594727698583</v>
      </c>
      <c r="K39" s="30">
        <v>11844.464387026521</v>
      </c>
      <c r="L39" s="30">
        <v>12417.682513417296</v>
      </c>
      <c r="M39" s="30">
        <v>12821.285294031122</v>
      </c>
      <c r="N39" s="30">
        <v>13195.256478093554</v>
      </c>
      <c r="O39" s="30">
        <v>13505.877352287487</v>
      </c>
      <c r="P39" s="30">
        <v>13733.734111975798</v>
      </c>
      <c r="Q39" s="30">
        <v>13906.414795327031</v>
      </c>
      <c r="R39" s="30">
        <v>13965.677988429821</v>
      </c>
      <c r="S39" s="30">
        <v>13993.266026598361</v>
      </c>
      <c r="T39" s="30">
        <v>14686.032318386144</v>
      </c>
      <c r="U39" s="30">
        <v>14563.418815414854</v>
      </c>
      <c r="V39" s="30">
        <v>13887.00099068991</v>
      </c>
      <c r="W39" s="30">
        <v>12761.000321736907</v>
      </c>
      <c r="X39" s="30">
        <v>11586.976030786813</v>
      </c>
      <c r="Y39" s="30">
        <v>10283.185782525439</v>
      </c>
      <c r="Z39" s="28"/>
      <c r="AA39" s="50">
        <f t="shared" si="0"/>
        <v>14686.032318386144</v>
      </c>
    </row>
    <row r="40" spans="1:27" ht="12" x14ac:dyDescent="0.25">
      <c r="A40" s="29">
        <v>42764</v>
      </c>
      <c r="B40" s="30">
        <v>9141.8584257010243</v>
      </c>
      <c r="C40" s="30">
        <v>8498.1375351017577</v>
      </c>
      <c r="D40" s="30">
        <v>8184.4513233335429</v>
      </c>
      <c r="E40" s="30">
        <v>8072.0556122765274</v>
      </c>
      <c r="F40" s="30">
        <v>8225.3224909906385</v>
      </c>
      <c r="G40" s="30">
        <v>8990.635105369769</v>
      </c>
      <c r="H40" s="30">
        <v>10482.432724853785</v>
      </c>
      <c r="I40" s="30">
        <v>11478.667436495509</v>
      </c>
      <c r="J40" s="30">
        <v>11907.81469689502</v>
      </c>
      <c r="K40" s="30">
        <v>12492.272394391497</v>
      </c>
      <c r="L40" s="30">
        <v>12924.484992365291</v>
      </c>
      <c r="M40" s="30">
        <v>13282.107709364884</v>
      </c>
      <c r="N40" s="30">
        <v>11639.086769549611</v>
      </c>
      <c r="O40" s="30">
        <v>13221.822737070666</v>
      </c>
      <c r="P40" s="30">
        <v>13081.838987845113</v>
      </c>
      <c r="Q40" s="30">
        <v>13138.03684337362</v>
      </c>
      <c r="R40" s="30">
        <v>13344.436240041956</v>
      </c>
      <c r="S40" s="30">
        <v>13884.957432307056</v>
      </c>
      <c r="T40" s="30">
        <v>14564.440594606282</v>
      </c>
      <c r="U40" s="30">
        <v>14396.868807212188</v>
      </c>
      <c r="V40" s="30">
        <v>13931.959275112717</v>
      </c>
      <c r="W40" s="30">
        <v>13059.359845633709</v>
      </c>
      <c r="X40" s="30">
        <v>11989.557032209212</v>
      </c>
      <c r="Y40" s="30">
        <v>10766.487340070604</v>
      </c>
      <c r="Z40" s="28"/>
      <c r="AA40" s="50">
        <f t="shared" si="0"/>
        <v>14564.440594606282</v>
      </c>
    </row>
    <row r="41" spans="1:27" ht="12" x14ac:dyDescent="0.25">
      <c r="A41" s="29">
        <v>42765</v>
      </c>
      <c r="B41" s="30">
        <v>9866.2998724230565</v>
      </c>
      <c r="C41" s="30">
        <v>9325.7786801579587</v>
      </c>
      <c r="D41" s="30">
        <v>9055.0071944296942</v>
      </c>
      <c r="E41" s="30">
        <v>8995.7440013269061</v>
      </c>
      <c r="F41" s="30">
        <v>9205.2087355695239</v>
      </c>
      <c r="G41" s="30">
        <v>10017.523192754314</v>
      </c>
      <c r="H41" s="30">
        <v>11683.02327478099</v>
      </c>
      <c r="I41" s="30">
        <v>12691.519336719843</v>
      </c>
      <c r="J41" s="30">
        <v>13193.212919710699</v>
      </c>
      <c r="K41" s="30">
        <v>13668.340243724444</v>
      </c>
      <c r="L41" s="30">
        <v>13928.893937538434</v>
      </c>
      <c r="M41" s="30">
        <v>13895.17522422133</v>
      </c>
      <c r="N41" s="30">
        <v>13745.995462272927</v>
      </c>
      <c r="O41" s="30">
        <v>13570.249441347414</v>
      </c>
      <c r="P41" s="30">
        <v>13374.067836593351</v>
      </c>
      <c r="Q41" s="30">
        <v>13260.650346344908</v>
      </c>
      <c r="R41" s="30">
        <v>13337.283785701964</v>
      </c>
      <c r="S41" s="30">
        <v>13794.019084270016</v>
      </c>
      <c r="T41" s="30">
        <v>14600.202866306241</v>
      </c>
      <c r="U41" s="30">
        <v>14474.524025760669</v>
      </c>
      <c r="V41" s="30">
        <v>13900.284120178467</v>
      </c>
      <c r="W41" s="30">
        <v>13060.381624825137</v>
      </c>
      <c r="X41" s="30">
        <v>11889.422671449327</v>
      </c>
      <c r="Y41" s="30">
        <v>10675.548992033564</v>
      </c>
      <c r="Z41" s="28"/>
      <c r="AA41" s="50">
        <f t="shared" si="0"/>
        <v>14600.202866306241</v>
      </c>
    </row>
    <row r="42" spans="1:27" ht="12" x14ac:dyDescent="0.25">
      <c r="A42" s="29">
        <v>42766</v>
      </c>
      <c r="B42" s="30">
        <v>9768.2090700460267</v>
      </c>
      <c r="C42" s="30">
        <v>9241.9927864609108</v>
      </c>
      <c r="D42" s="30">
        <v>9026.3973770697266</v>
      </c>
      <c r="E42" s="30">
        <v>8934.4372498412613</v>
      </c>
      <c r="F42" s="30">
        <v>9076.4645574496699</v>
      </c>
      <c r="G42" s="30">
        <v>9844.8425094030808</v>
      </c>
      <c r="H42" s="30">
        <v>11406.121113904162</v>
      </c>
      <c r="I42" s="30">
        <v>12340.027294868814</v>
      </c>
      <c r="J42" s="30">
        <v>12712.976699739818</v>
      </c>
      <c r="K42" s="30">
        <v>13190.147582136417</v>
      </c>
      <c r="L42" s="30">
        <v>13537.552507221737</v>
      </c>
      <c r="M42" s="30">
        <v>13729.646995210089</v>
      </c>
      <c r="N42" s="30">
        <v>13769.496383675758</v>
      </c>
      <c r="O42" s="30">
        <v>13718.407424104387</v>
      </c>
      <c r="P42" s="30">
        <v>13623.381959301638</v>
      </c>
      <c r="Q42" s="30">
        <v>13678.558035638718</v>
      </c>
      <c r="R42" s="30">
        <v>13599.881037898809</v>
      </c>
      <c r="S42" s="30">
        <v>13725.559878444379</v>
      </c>
      <c r="T42" s="30">
        <v>14315.126471897995</v>
      </c>
      <c r="U42" s="30">
        <v>14087.269712209682</v>
      </c>
      <c r="V42" s="30">
        <v>13463.984405438963</v>
      </c>
      <c r="W42" s="30">
        <v>12671.083752891294</v>
      </c>
      <c r="X42" s="30">
        <v>11748.417143032344</v>
      </c>
      <c r="Y42" s="30">
        <v>10678.614329607846</v>
      </c>
      <c r="Z42" s="28"/>
      <c r="AA42" s="50">
        <f t="shared" si="0"/>
        <v>14315.126471897995</v>
      </c>
    </row>
    <row r="43" spans="1:27" ht="12" x14ac:dyDescent="0.25">
      <c r="A43" s="29">
        <v>42767</v>
      </c>
      <c r="B43" s="30">
        <v>9682.379617966124</v>
      </c>
      <c r="C43" s="30">
        <v>9005.9617932411784</v>
      </c>
      <c r="D43" s="30">
        <v>8580.9016496073764</v>
      </c>
      <c r="E43" s="30">
        <v>8357.1320066847748</v>
      </c>
      <c r="F43" s="30">
        <v>8316.2608390276782</v>
      </c>
      <c r="G43" s="30">
        <v>8513.4642229731689</v>
      </c>
      <c r="H43" s="30">
        <v>9034.5716106011459</v>
      </c>
      <c r="I43" s="30">
        <v>9788.6446538745749</v>
      </c>
      <c r="J43" s="30">
        <v>11140.458524133035</v>
      </c>
      <c r="K43" s="30">
        <v>12408.486500694449</v>
      </c>
      <c r="L43" s="30">
        <v>13252.476112813489</v>
      </c>
      <c r="M43" s="30">
        <v>13714.320307338678</v>
      </c>
      <c r="N43" s="30">
        <v>14054.572778084004</v>
      </c>
      <c r="O43" s="30">
        <v>14258.928616369487</v>
      </c>
      <c r="P43" s="30">
        <v>14386.651015297914</v>
      </c>
      <c r="Q43" s="30">
        <v>14431.60929972072</v>
      </c>
      <c r="R43" s="30">
        <v>14321.257147046559</v>
      </c>
      <c r="S43" s="30">
        <v>14049.463882126867</v>
      </c>
      <c r="T43" s="30">
        <v>14366.215431469365</v>
      </c>
      <c r="U43" s="30">
        <v>14083.182595443972</v>
      </c>
      <c r="V43" s="30">
        <v>13344.436240041956</v>
      </c>
      <c r="W43" s="30">
        <v>12510.664419837191</v>
      </c>
      <c r="X43" s="30">
        <v>11608.433393806788</v>
      </c>
      <c r="Y43" s="30">
        <v>10573.371072890825</v>
      </c>
      <c r="Z43" s="28"/>
      <c r="AA43" s="50">
        <f t="shared" si="0"/>
        <v>14431.60929972072</v>
      </c>
    </row>
    <row r="44" spans="1:27" ht="12" x14ac:dyDescent="0.25">
      <c r="A44" s="29">
        <v>42768</v>
      </c>
      <c r="B44" s="30">
        <v>9553.6354398462699</v>
      </c>
      <c r="C44" s="30">
        <v>8864.9562648241972</v>
      </c>
      <c r="D44" s="30">
        <v>8424.569433318984</v>
      </c>
      <c r="E44" s="30">
        <v>8177.298868993551</v>
      </c>
      <c r="F44" s="30">
        <v>8090.4476377222209</v>
      </c>
      <c r="G44" s="30">
        <v>8171.1681938449865</v>
      </c>
      <c r="H44" s="30">
        <v>8512.4424437817415</v>
      </c>
      <c r="I44" s="30">
        <v>9106.0961540010649</v>
      </c>
      <c r="J44" s="30">
        <v>10607.089786207929</v>
      </c>
      <c r="K44" s="30">
        <v>11985.469915443502</v>
      </c>
      <c r="L44" s="30">
        <v>12835.590202711106</v>
      </c>
      <c r="M44" s="30">
        <v>13372.024278210496</v>
      </c>
      <c r="N44" s="30">
        <v>14038.224311021166</v>
      </c>
      <c r="O44" s="30">
        <v>14508.242739077774</v>
      </c>
      <c r="P44" s="30">
        <v>14839.299197100256</v>
      </c>
      <c r="Q44" s="30">
        <v>14991.544296622938</v>
      </c>
      <c r="R44" s="30">
        <v>14973.152271177245</v>
      </c>
      <c r="S44" s="30">
        <v>14678.879864046152</v>
      </c>
      <c r="T44" s="30">
        <v>14673.770968089015</v>
      </c>
      <c r="U44" s="30">
        <v>13987.135351449797</v>
      </c>
      <c r="V44" s="30">
        <v>13341.370902467674</v>
      </c>
      <c r="W44" s="30">
        <v>12946.964134576694</v>
      </c>
      <c r="X44" s="30">
        <v>12412.573617460159</v>
      </c>
      <c r="Y44" s="30">
        <v>11108.783369198785</v>
      </c>
      <c r="Z44" s="28"/>
      <c r="AA44" s="50">
        <f t="shared" si="0"/>
        <v>14991.544296622938</v>
      </c>
    </row>
    <row r="45" spans="1:27" ht="12" x14ac:dyDescent="0.25">
      <c r="A45" s="29">
        <v>42769</v>
      </c>
      <c r="B45" s="30">
        <v>9928.6284031001287</v>
      </c>
      <c r="C45" s="30">
        <v>8947.7203793298177</v>
      </c>
      <c r="D45" s="30">
        <v>8565.574961735967</v>
      </c>
      <c r="E45" s="30">
        <v>8403.1120702990083</v>
      </c>
      <c r="F45" s="30">
        <v>8507.3335478246045</v>
      </c>
      <c r="G45" s="30">
        <v>9185.7949309324031</v>
      </c>
      <c r="H45" s="30">
        <v>10552.935489062276</v>
      </c>
      <c r="I45" s="30">
        <v>11387.729088458469</v>
      </c>
      <c r="J45" s="30">
        <v>12146.911027689033</v>
      </c>
      <c r="K45" s="30">
        <v>13111.470584396508</v>
      </c>
      <c r="L45" s="30">
        <v>14075.008361912553</v>
      </c>
      <c r="M45" s="30">
        <v>14742.230173914651</v>
      </c>
      <c r="N45" s="30">
        <v>15260.272223968348</v>
      </c>
      <c r="O45" s="30">
        <v>15661.83144619932</v>
      </c>
      <c r="P45" s="30">
        <v>15954.060294947558</v>
      </c>
      <c r="Q45" s="30">
        <v>16072.586681153138</v>
      </c>
      <c r="R45" s="30">
        <v>15871.296180441937</v>
      </c>
      <c r="S45" s="30">
        <v>15598.48113633082</v>
      </c>
      <c r="T45" s="30">
        <v>16022.519500773195</v>
      </c>
      <c r="U45" s="30">
        <v>15814.076545722002</v>
      </c>
      <c r="V45" s="30">
        <v>14922.063311605874</v>
      </c>
      <c r="W45" s="30">
        <v>13893.131665838475</v>
      </c>
      <c r="X45" s="30">
        <v>12611.820559788504</v>
      </c>
      <c r="Y45" s="30">
        <v>11225.26619702151</v>
      </c>
      <c r="Z45" s="28"/>
      <c r="AA45" s="50">
        <f t="shared" si="0"/>
        <v>16072.586681153138</v>
      </c>
    </row>
    <row r="46" spans="1:27" ht="12" x14ac:dyDescent="0.25">
      <c r="A46" s="29">
        <v>42770</v>
      </c>
      <c r="B46" s="30">
        <v>10042.045893348572</v>
      </c>
      <c r="C46" s="30">
        <v>9344.1707056036521</v>
      </c>
      <c r="D46" s="30">
        <v>8924.2194579269872</v>
      </c>
      <c r="E46" s="30">
        <v>8719.8636196415046</v>
      </c>
      <c r="F46" s="30">
        <v>8764.8219040643107</v>
      </c>
      <c r="G46" s="30">
        <v>9363.5845102407729</v>
      </c>
      <c r="H46" s="30">
        <v>10731.746847562072</v>
      </c>
      <c r="I46" s="30">
        <v>11539.974187981152</v>
      </c>
      <c r="J46" s="30">
        <v>12248.067167640347</v>
      </c>
      <c r="K46" s="30">
        <v>13267.8028006849</v>
      </c>
      <c r="L46" s="30">
        <v>14182.295177012431</v>
      </c>
      <c r="M46" s="30">
        <v>14853.604105780239</v>
      </c>
      <c r="N46" s="30">
        <v>15377.776830982499</v>
      </c>
      <c r="O46" s="30">
        <v>15706.789730622124</v>
      </c>
      <c r="P46" s="30">
        <v>15927.494035970445</v>
      </c>
      <c r="Q46" s="30">
        <v>16054.194655707444</v>
      </c>
      <c r="R46" s="30">
        <v>15936.690048693292</v>
      </c>
      <c r="S46" s="30">
        <v>15606.655369862239</v>
      </c>
      <c r="T46" s="30">
        <v>16037.846188644606</v>
      </c>
      <c r="U46" s="30">
        <v>15957.12563252184</v>
      </c>
      <c r="V46" s="30">
        <v>15177.508109462728</v>
      </c>
      <c r="W46" s="30">
        <v>14091.356828975391</v>
      </c>
      <c r="X46" s="30">
        <v>12884.635603899622</v>
      </c>
      <c r="Y46" s="30">
        <v>11507.277253855476</v>
      </c>
      <c r="Z46" s="28"/>
      <c r="AA46" s="50">
        <f t="shared" si="0"/>
        <v>16054.194655707444</v>
      </c>
    </row>
    <row r="47" spans="1:27" ht="12" x14ac:dyDescent="0.25">
      <c r="A47" s="29">
        <v>42771</v>
      </c>
      <c r="B47" s="30">
        <v>10342.448975628229</v>
      </c>
      <c r="C47" s="30">
        <v>9574.0710236748182</v>
      </c>
      <c r="D47" s="30">
        <v>9160.2504511467178</v>
      </c>
      <c r="E47" s="30">
        <v>8941.5897041812532</v>
      </c>
      <c r="F47" s="30">
        <v>8979.3955342640675</v>
      </c>
      <c r="G47" s="30">
        <v>9644.5737878833097</v>
      </c>
      <c r="H47" s="30">
        <v>11080.17355183882</v>
      </c>
      <c r="I47" s="30">
        <v>11893.509788215037</v>
      </c>
      <c r="J47" s="30">
        <v>12608.755222214222</v>
      </c>
      <c r="K47" s="30">
        <v>13677.536256447291</v>
      </c>
      <c r="L47" s="30">
        <v>14609.398879029088</v>
      </c>
      <c r="M47" s="30">
        <v>15304.208729199725</v>
      </c>
      <c r="N47" s="30">
        <v>15739.486664747801</v>
      </c>
      <c r="O47" s="30">
        <v>16043.97686379317</v>
      </c>
      <c r="P47" s="30">
        <v>16230.962455824385</v>
      </c>
      <c r="Q47" s="30">
        <v>16145.133003744482</v>
      </c>
      <c r="R47" s="30">
        <v>15803.858753807728</v>
      </c>
      <c r="S47" s="30">
        <v>15517.760580208054</v>
      </c>
      <c r="T47" s="30">
        <v>15909.102010524752</v>
      </c>
      <c r="U47" s="30">
        <v>15695.550159516422</v>
      </c>
      <c r="V47" s="30">
        <v>14913.889078074455</v>
      </c>
      <c r="W47" s="30">
        <v>13853.282277372806</v>
      </c>
      <c r="X47" s="30">
        <v>12567.884054557126</v>
      </c>
      <c r="Y47" s="30">
        <v>11188.482146130124</v>
      </c>
      <c r="Z47" s="28"/>
      <c r="AA47" s="50">
        <f t="shared" si="0"/>
        <v>16230.962455824385</v>
      </c>
    </row>
    <row r="48" spans="1:27" ht="12" x14ac:dyDescent="0.25">
      <c r="A48" s="29">
        <v>42772</v>
      </c>
      <c r="B48" s="30">
        <v>10016.501413562886</v>
      </c>
      <c r="C48" s="30">
        <v>9221.5572026323625</v>
      </c>
      <c r="D48" s="30">
        <v>8805.6930717214073</v>
      </c>
      <c r="E48" s="30">
        <v>8592.1412207130779</v>
      </c>
      <c r="F48" s="30">
        <v>8653.4479721987227</v>
      </c>
      <c r="G48" s="30">
        <v>9266.5154870551687</v>
      </c>
      <c r="H48" s="30">
        <v>10687.810342330693</v>
      </c>
      <c r="I48" s="30">
        <v>11506.255474664049</v>
      </c>
      <c r="J48" s="30">
        <v>12249.088946831775</v>
      </c>
      <c r="K48" s="30">
        <v>13103.296350865088</v>
      </c>
      <c r="L48" s="30">
        <v>13846.129823032814</v>
      </c>
      <c r="M48" s="30">
        <v>14387.672794489341</v>
      </c>
      <c r="N48" s="30">
        <v>14827.037846803127</v>
      </c>
      <c r="O48" s="30">
        <v>15235.74952337409</v>
      </c>
      <c r="P48" s="30">
        <v>15406.386648342466</v>
      </c>
      <c r="Q48" s="30">
        <v>15509.586346676635</v>
      </c>
      <c r="R48" s="30">
        <v>15411.495544299603</v>
      </c>
      <c r="S48" s="30">
        <v>15286.838482945459</v>
      </c>
      <c r="T48" s="30">
        <v>15723.138197684963</v>
      </c>
      <c r="U48" s="30">
        <v>15613.807824202231</v>
      </c>
      <c r="V48" s="30">
        <v>14846.451651440248</v>
      </c>
      <c r="W48" s="30">
        <v>13804.23687618429</v>
      </c>
      <c r="X48" s="30">
        <v>12545.404912345723</v>
      </c>
      <c r="Y48" s="30">
        <v>11122.066498687342</v>
      </c>
      <c r="Z48" s="28"/>
      <c r="AA48" s="50">
        <f t="shared" si="0"/>
        <v>15723.138197684963</v>
      </c>
    </row>
    <row r="49" spans="1:27" ht="12" x14ac:dyDescent="0.25">
      <c r="A49" s="29">
        <v>42773</v>
      </c>
      <c r="B49" s="30">
        <v>9920.4541695687094</v>
      </c>
      <c r="C49" s="30">
        <v>9185.7949309324031</v>
      </c>
      <c r="D49" s="30">
        <v>8682.0577895586903</v>
      </c>
      <c r="E49" s="30">
        <v>8450.1139131046693</v>
      </c>
      <c r="F49" s="30">
        <v>8485.8761848046288</v>
      </c>
      <c r="G49" s="30">
        <v>9114.2703875324842</v>
      </c>
      <c r="H49" s="30">
        <v>10520.238554936599</v>
      </c>
      <c r="I49" s="30">
        <v>11382.620192501332</v>
      </c>
      <c r="J49" s="30">
        <v>11930.293839106422</v>
      </c>
      <c r="K49" s="30">
        <v>12636.343260382762</v>
      </c>
      <c r="L49" s="30">
        <v>13304.586851576287</v>
      </c>
      <c r="M49" s="30">
        <v>13924.806820772725</v>
      </c>
      <c r="N49" s="30">
        <v>14291.625550495164</v>
      </c>
      <c r="O49" s="30">
        <v>14351.910522789382</v>
      </c>
      <c r="P49" s="30">
        <v>14823.972509228845</v>
      </c>
      <c r="Q49" s="30">
        <v>14956.803804114406</v>
      </c>
      <c r="R49" s="30">
        <v>14918.997974031592</v>
      </c>
      <c r="S49" s="30">
        <v>14821.92895084599</v>
      </c>
      <c r="T49" s="30">
        <v>14869.952572843076</v>
      </c>
      <c r="U49" s="30">
        <v>14478.611142526379</v>
      </c>
      <c r="V49" s="30">
        <v>13906.414795327031</v>
      </c>
      <c r="W49" s="30">
        <v>12947.985913768121</v>
      </c>
      <c r="X49" s="30">
        <v>12054.950900460566</v>
      </c>
      <c r="Y49" s="30">
        <v>10946.320477761828</v>
      </c>
      <c r="Z49" s="28"/>
      <c r="AA49" s="50">
        <f t="shared" si="0"/>
        <v>14956.803804114406</v>
      </c>
    </row>
    <row r="50" spans="1:27" ht="12" x14ac:dyDescent="0.25">
      <c r="A50" s="29">
        <v>42774</v>
      </c>
      <c r="B50" s="30">
        <v>9930.6719614829835</v>
      </c>
      <c r="C50" s="30">
        <v>9163.315788721</v>
      </c>
      <c r="D50" s="30">
        <v>8705.5587109615208</v>
      </c>
      <c r="E50" s="30">
        <v>8474.6366136989272</v>
      </c>
      <c r="F50" s="30">
        <v>8457.2663674446612</v>
      </c>
      <c r="G50" s="30">
        <v>8647.3172970501582</v>
      </c>
      <c r="H50" s="30">
        <v>9173.5335806352741</v>
      </c>
      <c r="I50" s="30">
        <v>9909.2145984630079</v>
      </c>
      <c r="J50" s="30">
        <v>11274.311598210026</v>
      </c>
      <c r="K50" s="30">
        <v>12671.083752891294</v>
      </c>
      <c r="L50" s="30">
        <v>13713.29852814725</v>
      </c>
      <c r="M50" s="30">
        <v>14350.888743597954</v>
      </c>
      <c r="N50" s="30">
        <v>14775.948887231756</v>
      </c>
      <c r="O50" s="30">
        <v>14982.348283900092</v>
      </c>
      <c r="P50" s="30">
        <v>15113.136020402801</v>
      </c>
      <c r="Q50" s="30">
        <v>15031.393685088608</v>
      </c>
      <c r="R50" s="30">
        <v>14848.495209823102</v>
      </c>
      <c r="S50" s="30">
        <v>14578.745503286265</v>
      </c>
      <c r="T50" s="30">
        <v>14748.360849063216</v>
      </c>
      <c r="U50" s="30">
        <v>14401.977703169325</v>
      </c>
      <c r="V50" s="30">
        <v>13681.623373213</v>
      </c>
      <c r="W50" s="30">
        <v>12865.221799262501</v>
      </c>
      <c r="X50" s="30">
        <v>11969.121448380663</v>
      </c>
      <c r="Y50" s="30">
        <v>10997.409437333199</v>
      </c>
      <c r="Z50" s="28"/>
      <c r="AA50" s="50">
        <f t="shared" si="0"/>
        <v>15113.136020402801</v>
      </c>
    </row>
    <row r="51" spans="1:27" ht="12" x14ac:dyDescent="0.25">
      <c r="A51" s="29">
        <v>42775</v>
      </c>
      <c r="B51" s="30">
        <v>9973.5866875229349</v>
      </c>
      <c r="C51" s="30">
        <v>9220.5354234409351</v>
      </c>
      <c r="D51" s="30">
        <v>8763.8001248728833</v>
      </c>
      <c r="E51" s="30">
        <v>8525.7255732702979</v>
      </c>
      <c r="F51" s="30">
        <v>8472.5930553160724</v>
      </c>
      <c r="G51" s="30">
        <v>8634.0341675616019</v>
      </c>
      <c r="H51" s="30">
        <v>9014.1360267725977</v>
      </c>
      <c r="I51" s="30">
        <v>9598.5937242690761</v>
      </c>
      <c r="J51" s="30">
        <v>10667.374758502147</v>
      </c>
      <c r="K51" s="30">
        <v>11643.17388631532</v>
      </c>
      <c r="L51" s="30">
        <v>12287.916556106016</v>
      </c>
      <c r="M51" s="30">
        <v>12621.016572511351</v>
      </c>
      <c r="N51" s="30">
        <v>12928.572109131001</v>
      </c>
      <c r="O51" s="30">
        <v>13114.53592197079</v>
      </c>
      <c r="P51" s="30">
        <v>13196.278257284981</v>
      </c>
      <c r="Q51" s="30">
        <v>13127.819051459346</v>
      </c>
      <c r="R51" s="30">
        <v>12964.33438083096</v>
      </c>
      <c r="S51" s="30">
        <v>12914.267200451017</v>
      </c>
      <c r="T51" s="30">
        <v>13507.920910670342</v>
      </c>
      <c r="U51" s="30">
        <v>13597.837479515954</v>
      </c>
      <c r="V51" s="30">
        <v>12930.615667513855</v>
      </c>
      <c r="W51" s="30">
        <v>12036.558875014873</v>
      </c>
      <c r="X51" s="30">
        <v>11076.08643507311</v>
      </c>
      <c r="Y51" s="30">
        <v>9865.2780932316291</v>
      </c>
      <c r="Z51" s="28"/>
      <c r="AA51" s="50">
        <f t="shared" si="0"/>
        <v>13597.837479515954</v>
      </c>
    </row>
    <row r="52" spans="1:27" ht="12" x14ac:dyDescent="0.25">
      <c r="A52" s="29">
        <v>42776</v>
      </c>
      <c r="B52" s="30">
        <v>8861.890927249915</v>
      </c>
      <c r="C52" s="30">
        <v>8294.8034760077026</v>
      </c>
      <c r="D52" s="30">
        <v>8059.7942619793985</v>
      </c>
      <c r="E52" s="30">
        <v>8021.9884318965851</v>
      </c>
      <c r="F52" s="30">
        <v>8213.0611406935095</v>
      </c>
      <c r="G52" s="30">
        <v>9009.0271308154606</v>
      </c>
      <c r="H52" s="30">
        <v>10574.392852082252</v>
      </c>
      <c r="I52" s="30">
        <v>11482.754553261218</v>
      </c>
      <c r="J52" s="30">
        <v>11872.052425195061</v>
      </c>
      <c r="K52" s="30">
        <v>12356.375761931651</v>
      </c>
      <c r="L52" s="30">
        <v>12891.788058239614</v>
      </c>
      <c r="M52" s="30">
        <v>13240.21476251636</v>
      </c>
      <c r="N52" s="30">
        <v>13563.096987007422</v>
      </c>
      <c r="O52" s="30">
        <v>13814.454668098564</v>
      </c>
      <c r="P52" s="30">
        <v>13918.67614562416</v>
      </c>
      <c r="Q52" s="30">
        <v>14026.984739915464</v>
      </c>
      <c r="R52" s="30">
        <v>14046.398544552585</v>
      </c>
      <c r="S52" s="30">
        <v>13968.743326004103</v>
      </c>
      <c r="T52" s="30">
        <v>14521.52586856633</v>
      </c>
      <c r="U52" s="30">
        <v>14658.444280217604</v>
      </c>
      <c r="V52" s="30">
        <v>13932.981054304144</v>
      </c>
      <c r="W52" s="30">
        <v>12898.940512579606</v>
      </c>
      <c r="X52" s="30">
        <v>11675.870820440998</v>
      </c>
      <c r="Y52" s="30">
        <v>10345.514313202511</v>
      </c>
      <c r="Z52" s="28"/>
      <c r="AA52" s="50">
        <f t="shared" si="0"/>
        <v>14658.444280217604</v>
      </c>
    </row>
    <row r="53" spans="1:27" ht="12" x14ac:dyDescent="0.25">
      <c r="A53" s="29">
        <v>42777</v>
      </c>
      <c r="B53" s="30">
        <v>9278.7768373522977</v>
      </c>
      <c r="C53" s="30">
        <v>8612.5768045416262</v>
      </c>
      <c r="D53" s="30">
        <v>8289.6945800505655</v>
      </c>
      <c r="E53" s="30">
        <v>8183.4295441421154</v>
      </c>
      <c r="F53" s="30">
        <v>8321.3697349848153</v>
      </c>
      <c r="G53" s="30">
        <v>9071.3556614925328</v>
      </c>
      <c r="H53" s="30">
        <v>10635.699603567897</v>
      </c>
      <c r="I53" s="30">
        <v>11537.930629598297</v>
      </c>
      <c r="J53" s="30">
        <v>11995.687707357776</v>
      </c>
      <c r="K53" s="30">
        <v>12607.733443022795</v>
      </c>
      <c r="L53" s="30">
        <v>13157.450648010741</v>
      </c>
      <c r="M53" s="30">
        <v>13662.20956857588</v>
      </c>
      <c r="N53" s="30">
        <v>14086.247933018254</v>
      </c>
      <c r="O53" s="30">
        <v>14460.219117080685</v>
      </c>
      <c r="P53" s="30">
        <v>14686.032318386144</v>
      </c>
      <c r="Q53" s="30">
        <v>14918.997974031592</v>
      </c>
      <c r="R53" s="30">
        <v>14986.435400665801</v>
      </c>
      <c r="S53" s="30">
        <v>14854.625884971667</v>
      </c>
      <c r="T53" s="30">
        <v>15254.141548819784</v>
      </c>
      <c r="U53" s="30">
        <v>15304.208729199725</v>
      </c>
      <c r="V53" s="30">
        <v>14658.444280217604</v>
      </c>
      <c r="W53" s="30">
        <v>13409.83010829331</v>
      </c>
      <c r="X53" s="30">
        <v>12085.604276203389</v>
      </c>
      <c r="Y53" s="30">
        <v>10660.222304162155</v>
      </c>
      <c r="Z53" s="28"/>
      <c r="AA53" s="50">
        <f t="shared" si="0"/>
        <v>15304.208729199725</v>
      </c>
    </row>
    <row r="54" spans="1:27" ht="12" x14ac:dyDescent="0.25">
      <c r="A54" s="29">
        <v>42778</v>
      </c>
      <c r="B54" s="30">
        <v>9424.8912617264159</v>
      </c>
      <c r="C54" s="30">
        <v>8739.2774242786254</v>
      </c>
      <c r="D54" s="30">
        <v>8319.3261766019605</v>
      </c>
      <c r="E54" s="30">
        <v>8143.5801556764463</v>
      </c>
      <c r="F54" s="30">
        <v>8236.56206209634</v>
      </c>
      <c r="G54" s="30">
        <v>8899.6967573327292</v>
      </c>
      <c r="H54" s="30">
        <v>10373.102351371052</v>
      </c>
      <c r="I54" s="30">
        <v>11181.329691790132</v>
      </c>
      <c r="J54" s="30">
        <v>11805.636777752279</v>
      </c>
      <c r="K54" s="30">
        <v>12603.646326257085</v>
      </c>
      <c r="L54" s="30">
        <v>13298.456176427722</v>
      </c>
      <c r="M54" s="30">
        <v>13858.391173329943</v>
      </c>
      <c r="N54" s="30">
        <v>14274.255304240898</v>
      </c>
      <c r="O54" s="30">
        <v>14613.485995794797</v>
      </c>
      <c r="P54" s="30">
        <v>14700.337227066128</v>
      </c>
      <c r="Q54" s="30">
        <v>14565.462373797709</v>
      </c>
      <c r="R54" s="30">
        <v>14383.585677723631</v>
      </c>
      <c r="S54" s="30">
        <v>14417.304391040736</v>
      </c>
      <c r="T54" s="30">
        <v>15083.504423851406</v>
      </c>
      <c r="U54" s="30">
        <v>14917.976194840165</v>
      </c>
      <c r="V54" s="30">
        <v>14216.013890329536</v>
      </c>
      <c r="W54" s="30">
        <v>13172.777335882152</v>
      </c>
      <c r="X54" s="30">
        <v>11712.654871332385</v>
      </c>
      <c r="Y54" s="30">
        <v>10230.053264571216</v>
      </c>
      <c r="Z54" s="28"/>
      <c r="AA54" s="50">
        <f t="shared" si="0"/>
        <v>15083.504423851406</v>
      </c>
    </row>
    <row r="55" spans="1:27" ht="12" x14ac:dyDescent="0.25">
      <c r="A55" s="29">
        <v>42779</v>
      </c>
      <c r="B55" s="30">
        <v>9152.0762176152984</v>
      </c>
      <c r="C55" s="30">
        <v>8470.5494969332176</v>
      </c>
      <c r="D55" s="30">
        <v>8152.7761683992931</v>
      </c>
      <c r="E55" s="30">
        <v>8029.140886236577</v>
      </c>
      <c r="F55" s="30">
        <v>8172.1899730364139</v>
      </c>
      <c r="G55" s="30">
        <v>8898.6749781413018</v>
      </c>
      <c r="H55" s="30">
        <v>10438.496219622406</v>
      </c>
      <c r="I55" s="30">
        <v>11387.729088458469</v>
      </c>
      <c r="J55" s="30">
        <v>11886.357333875045</v>
      </c>
      <c r="K55" s="30">
        <v>12204.130662408968</v>
      </c>
      <c r="L55" s="30">
        <v>12488.185277625787</v>
      </c>
      <c r="M55" s="30">
        <v>12588.319638385674</v>
      </c>
      <c r="N55" s="30">
        <v>12643.495714722754</v>
      </c>
      <c r="O55" s="30">
        <v>12627.147247659916</v>
      </c>
      <c r="P55" s="30">
        <v>12570.949392131408</v>
      </c>
      <c r="Q55" s="30">
        <v>12483.07638166865</v>
      </c>
      <c r="R55" s="30">
        <v>12395.203371205893</v>
      </c>
      <c r="S55" s="30">
        <v>12397.246929588748</v>
      </c>
      <c r="T55" s="30">
        <v>13117.601259545072</v>
      </c>
      <c r="U55" s="30">
        <v>13396.546978804754</v>
      </c>
      <c r="V55" s="30">
        <v>12970.465055979525</v>
      </c>
      <c r="W55" s="30">
        <v>12234.784038151791</v>
      </c>
      <c r="X55" s="30">
        <v>11247.745339232913</v>
      </c>
      <c r="Y55" s="30">
        <v>10118.679332705628</v>
      </c>
      <c r="Z55" s="28"/>
      <c r="AA55" s="50">
        <f t="shared" si="0"/>
        <v>13396.546978804754</v>
      </c>
    </row>
    <row r="56" spans="1:27" ht="12" x14ac:dyDescent="0.25">
      <c r="A56" s="29">
        <v>42780</v>
      </c>
      <c r="B56" s="30">
        <v>9228.7096569723544</v>
      </c>
      <c r="C56" s="30">
        <v>8788.3228254671412</v>
      </c>
      <c r="D56" s="30">
        <v>8640.1648427101663</v>
      </c>
      <c r="E56" s="30">
        <v>8690.2320230901096</v>
      </c>
      <c r="F56" s="30">
        <v>9011.0706891983154</v>
      </c>
      <c r="G56" s="30">
        <v>10041.024114157144</v>
      </c>
      <c r="H56" s="30">
        <v>12012.036174420615</v>
      </c>
      <c r="I56" s="30">
        <v>13264.737463110618</v>
      </c>
      <c r="J56" s="30">
        <v>13240.21476251636</v>
      </c>
      <c r="K56" s="30">
        <v>12929.593888322428</v>
      </c>
      <c r="L56" s="30">
        <v>12678.236207231286</v>
      </c>
      <c r="M56" s="30">
        <v>12255.219621980339</v>
      </c>
      <c r="N56" s="30">
        <v>11918.032488809295</v>
      </c>
      <c r="O56" s="30">
        <v>11687.110391546699</v>
      </c>
      <c r="P56" s="30">
        <v>11540.995967172579</v>
      </c>
      <c r="Q56" s="30">
        <v>11535.887071215442</v>
      </c>
      <c r="R56" s="30">
        <v>11531.799954449732</v>
      </c>
      <c r="S56" s="30">
        <v>11640.108548741038</v>
      </c>
      <c r="T56" s="30">
        <v>12367.615333037353</v>
      </c>
      <c r="U56" s="30">
        <v>12509.642640645763</v>
      </c>
      <c r="V56" s="30">
        <v>12063.125133991985</v>
      </c>
      <c r="W56" s="30">
        <v>11457.210073475533</v>
      </c>
      <c r="X56" s="30">
        <v>10774.661573602023</v>
      </c>
      <c r="Y56" s="30">
        <v>9959.2817788429511</v>
      </c>
      <c r="Z56" s="28"/>
      <c r="AA56" s="50">
        <f t="shared" si="0"/>
        <v>13264.737463110618</v>
      </c>
    </row>
    <row r="57" spans="1:27" ht="12" x14ac:dyDescent="0.25">
      <c r="A57" s="29">
        <v>42781</v>
      </c>
      <c r="B57" s="30">
        <v>9251.1887991837575</v>
      </c>
      <c r="C57" s="30">
        <v>8800.5841757642702</v>
      </c>
      <c r="D57" s="30">
        <v>8561.4878449702574</v>
      </c>
      <c r="E57" s="30">
        <v>8473.6148345074998</v>
      </c>
      <c r="F57" s="30">
        <v>8511.4206645903141</v>
      </c>
      <c r="G57" s="30">
        <v>8807.7366301042621</v>
      </c>
      <c r="H57" s="30">
        <v>9387.0854316436034</v>
      </c>
      <c r="I57" s="30">
        <v>10203.487005594103</v>
      </c>
      <c r="J57" s="30">
        <v>11088.347785370239</v>
      </c>
      <c r="K57" s="30">
        <v>11653.391678229595</v>
      </c>
      <c r="L57" s="30">
        <v>11973.208565146373</v>
      </c>
      <c r="M57" s="30">
        <v>12005.90549927205</v>
      </c>
      <c r="N57" s="30">
        <v>11858.769295706505</v>
      </c>
      <c r="O57" s="30">
        <v>11709.589533758102</v>
      </c>
      <c r="P57" s="30">
        <v>11577.780018063966</v>
      </c>
      <c r="Q57" s="30">
        <v>11528.73461687545</v>
      </c>
      <c r="R57" s="30">
        <v>11501.146578706912</v>
      </c>
      <c r="S57" s="30">
        <v>11574.714680489684</v>
      </c>
      <c r="T57" s="30">
        <v>12141.802131731896</v>
      </c>
      <c r="U57" s="30">
        <v>12274.63342661746</v>
      </c>
      <c r="V57" s="30">
        <v>11847.529724600803</v>
      </c>
      <c r="W57" s="30">
        <v>11281.464052550018</v>
      </c>
      <c r="X57" s="30">
        <v>10620.372915696486</v>
      </c>
      <c r="Y57" s="30">
        <v>9764.121953280317</v>
      </c>
      <c r="Z57" s="28"/>
      <c r="AA57" s="50">
        <f t="shared" si="0"/>
        <v>12274.63342661746</v>
      </c>
    </row>
    <row r="58" spans="1:27" ht="12" x14ac:dyDescent="0.25">
      <c r="A58" s="29">
        <v>42782</v>
      </c>
      <c r="B58" s="30">
        <v>9041.7240649411378</v>
      </c>
      <c r="C58" s="30">
        <v>8631.990609178747</v>
      </c>
      <c r="D58" s="30">
        <v>8577.836312033096</v>
      </c>
      <c r="E58" s="30">
        <v>8626.88171322161</v>
      </c>
      <c r="F58" s="30">
        <v>8725.994294790069</v>
      </c>
      <c r="G58" s="30">
        <v>9158.2068927638629</v>
      </c>
      <c r="H58" s="30">
        <v>9919.432390377282</v>
      </c>
      <c r="I58" s="30">
        <v>10950.407594527538</v>
      </c>
      <c r="J58" s="30">
        <v>11782.135856349449</v>
      </c>
      <c r="K58" s="30">
        <v>12024.297524717744</v>
      </c>
      <c r="L58" s="30">
        <v>11908.836476086448</v>
      </c>
      <c r="M58" s="30">
        <v>11640.108548741038</v>
      </c>
      <c r="N58" s="30">
        <v>11487.863449218356</v>
      </c>
      <c r="O58" s="30">
        <v>11376.489517352768</v>
      </c>
      <c r="P58" s="30">
        <v>11325.400557781397</v>
      </c>
      <c r="Q58" s="30">
        <v>11343.79258322709</v>
      </c>
      <c r="R58" s="30">
        <v>11406.121113904162</v>
      </c>
      <c r="S58" s="30">
        <v>11522.603941726886</v>
      </c>
      <c r="T58" s="30">
        <v>12168.368390709009</v>
      </c>
      <c r="U58" s="30">
        <v>12393.159812823038</v>
      </c>
      <c r="V58" s="30">
        <v>11894.531567406464</v>
      </c>
      <c r="W58" s="30">
        <v>11223.222638638656</v>
      </c>
      <c r="X58" s="30">
        <v>10511.042542213752</v>
      </c>
      <c r="Y58" s="30">
        <v>9558.744335803407</v>
      </c>
      <c r="Z58" s="28"/>
      <c r="AA58" s="50">
        <f t="shared" si="0"/>
        <v>12393.159812823038</v>
      </c>
    </row>
    <row r="59" spans="1:27" ht="12" x14ac:dyDescent="0.25">
      <c r="A59" s="29">
        <v>42783</v>
      </c>
      <c r="B59" s="30">
        <v>8801.6059549556976</v>
      </c>
      <c r="C59" s="30">
        <v>8391.8724991933068</v>
      </c>
      <c r="D59" s="30">
        <v>8256.9976459248883</v>
      </c>
      <c r="E59" s="30">
        <v>8299.9123719648396</v>
      </c>
      <c r="F59" s="30">
        <v>8566.5967409273944</v>
      </c>
      <c r="G59" s="30">
        <v>9297.1688627979911</v>
      </c>
      <c r="H59" s="30">
        <v>10502.868308682333</v>
      </c>
      <c r="I59" s="30">
        <v>11598.215601892514</v>
      </c>
      <c r="J59" s="30">
        <v>12205.152441600396</v>
      </c>
      <c r="K59" s="30">
        <v>12437.096318054417</v>
      </c>
      <c r="L59" s="30">
        <v>12541.317795580013</v>
      </c>
      <c r="M59" s="30">
        <v>12565.840496174271</v>
      </c>
      <c r="N59" s="30">
        <v>12603.646326257085</v>
      </c>
      <c r="O59" s="30">
        <v>12673.127311274149</v>
      </c>
      <c r="P59" s="30">
        <v>12745.673633865496</v>
      </c>
      <c r="Q59" s="30">
        <v>12850.916890582517</v>
      </c>
      <c r="R59" s="30">
        <v>12906.092966919598</v>
      </c>
      <c r="S59" s="30">
        <v>12936.74634266242</v>
      </c>
      <c r="T59" s="30">
        <v>13446.614159184697</v>
      </c>
      <c r="U59" s="30">
        <v>13615.207725770219</v>
      </c>
      <c r="V59" s="30">
        <v>12937.768121853847</v>
      </c>
      <c r="W59" s="30">
        <v>11986.491694634929</v>
      </c>
      <c r="X59" s="30">
        <v>10808.380286919128</v>
      </c>
      <c r="Y59" s="30">
        <v>9643.5520086918823</v>
      </c>
      <c r="Z59" s="28"/>
      <c r="AA59" s="50">
        <f t="shared" si="0"/>
        <v>13615.207725770219</v>
      </c>
    </row>
    <row r="60" spans="1:27" ht="12" x14ac:dyDescent="0.25">
      <c r="A60" s="29">
        <v>42784</v>
      </c>
      <c r="B60" s="30">
        <v>8635.0559467530293</v>
      </c>
      <c r="C60" s="30">
        <v>8051.6200284479801</v>
      </c>
      <c r="D60" s="30">
        <v>7847.2641901624975</v>
      </c>
      <c r="E60" s="30">
        <v>7794.1316722082729</v>
      </c>
      <c r="F60" s="30">
        <v>8005.6399648337465</v>
      </c>
      <c r="G60" s="30">
        <v>8800.5841757642702</v>
      </c>
      <c r="H60" s="30">
        <v>10408.864623071011</v>
      </c>
      <c r="I60" s="30">
        <v>11407.14289309559</v>
      </c>
      <c r="J60" s="30">
        <v>11787.244752306586</v>
      </c>
      <c r="K60" s="30">
        <v>12158.150598794735</v>
      </c>
      <c r="L60" s="30">
        <v>12503.511965497199</v>
      </c>
      <c r="M60" s="30">
        <v>12786.54480152259</v>
      </c>
      <c r="N60" s="30">
        <v>13032.793586656597</v>
      </c>
      <c r="O60" s="30">
        <v>13294.369059662013</v>
      </c>
      <c r="P60" s="30">
        <v>13538.574286413164</v>
      </c>
      <c r="Q60" s="30">
        <v>13770.518162867185</v>
      </c>
      <c r="R60" s="30">
        <v>13853.282277372806</v>
      </c>
      <c r="S60" s="30">
        <v>13727.603436827234</v>
      </c>
      <c r="T60" s="30">
        <v>14062.747011615424</v>
      </c>
      <c r="U60" s="30">
        <v>14225.209903052382</v>
      </c>
      <c r="V60" s="30">
        <v>13508.942689861769</v>
      </c>
      <c r="W60" s="30">
        <v>12407.464721503022</v>
      </c>
      <c r="X60" s="30">
        <v>11240.592884892922</v>
      </c>
      <c r="Y60" s="30">
        <v>9877.5394435287581</v>
      </c>
      <c r="Z60" s="28"/>
      <c r="AA60" s="50">
        <f t="shared" si="0"/>
        <v>14225.209903052382</v>
      </c>
    </row>
    <row r="61" spans="1:27" ht="12" x14ac:dyDescent="0.25">
      <c r="A61" s="29">
        <v>42785</v>
      </c>
      <c r="B61" s="30">
        <v>8803.6495133385524</v>
      </c>
      <c r="C61" s="30">
        <v>8158.9068435478575</v>
      </c>
      <c r="D61" s="30">
        <v>7867.6997739910457</v>
      </c>
      <c r="E61" s="30">
        <v>7749.1733877854667</v>
      </c>
      <c r="F61" s="30">
        <v>7891.2006953938762</v>
      </c>
      <c r="G61" s="30">
        <v>8615.6421421159084</v>
      </c>
      <c r="H61" s="30">
        <v>10137.071358151321</v>
      </c>
      <c r="I61" s="30">
        <v>11006.605450056046</v>
      </c>
      <c r="J61" s="30">
        <v>11520.560383344031</v>
      </c>
      <c r="K61" s="30">
        <v>12106.039860031937</v>
      </c>
      <c r="L61" s="30">
        <v>12696.62823267698</v>
      </c>
      <c r="M61" s="30">
        <v>13200.365374050691</v>
      </c>
      <c r="N61" s="30">
        <v>13594.772141941672</v>
      </c>
      <c r="O61" s="30">
        <v>13973.852221961241</v>
      </c>
      <c r="P61" s="30">
        <v>14335.562055726543</v>
      </c>
      <c r="Q61" s="30">
        <v>14679.901643237579</v>
      </c>
      <c r="R61" s="30">
        <v>14763.687536934627</v>
      </c>
      <c r="S61" s="30">
        <v>14558.309919457717</v>
      </c>
      <c r="T61" s="30">
        <v>14747.339069871789</v>
      </c>
      <c r="U61" s="30">
        <v>14832.146742760264</v>
      </c>
      <c r="V61" s="30">
        <v>14131.20621744106</v>
      </c>
      <c r="W61" s="30">
        <v>13057.316287250855</v>
      </c>
      <c r="X61" s="30">
        <v>11812.789232092271</v>
      </c>
      <c r="Y61" s="30">
        <v>10440.539778005261</v>
      </c>
      <c r="Z61" s="28"/>
      <c r="AA61" s="50">
        <f t="shared" si="0"/>
        <v>14832.146742760264</v>
      </c>
    </row>
    <row r="62" spans="1:27" ht="12" x14ac:dyDescent="0.25">
      <c r="A62" s="29">
        <v>42786</v>
      </c>
      <c r="B62" s="30">
        <v>9258.3412535237494</v>
      </c>
      <c r="C62" s="30">
        <v>8573.7491952673863</v>
      </c>
      <c r="D62" s="30">
        <v>8192.6255568649613</v>
      </c>
      <c r="E62" s="30">
        <v>7989.2914977709079</v>
      </c>
      <c r="F62" s="30">
        <v>8046.511132490843</v>
      </c>
      <c r="G62" s="30">
        <v>8737.2338658957706</v>
      </c>
      <c r="H62" s="30">
        <v>10203.487005594103</v>
      </c>
      <c r="I62" s="30">
        <v>11097.543798093084</v>
      </c>
      <c r="J62" s="30">
        <v>11840.377270260811</v>
      </c>
      <c r="K62" s="30">
        <v>12707.867803782681</v>
      </c>
      <c r="L62" s="30">
        <v>13523.247598541753</v>
      </c>
      <c r="M62" s="30">
        <v>14077.051920295407</v>
      </c>
      <c r="N62" s="30">
        <v>14584.87617843483</v>
      </c>
      <c r="O62" s="30">
        <v>14980.304725517237</v>
      </c>
      <c r="P62" s="30">
        <v>15258.228665585493</v>
      </c>
      <c r="Q62" s="30">
        <v>15498.346775570933</v>
      </c>
      <c r="R62" s="30">
        <v>15531.043709696611</v>
      </c>
      <c r="S62" s="30">
        <v>15303.186950008298</v>
      </c>
      <c r="T62" s="30">
        <v>15565.784202205143</v>
      </c>
      <c r="U62" s="30">
        <v>15699.637276282132</v>
      </c>
      <c r="V62" s="30">
        <v>15045.698593768591</v>
      </c>
      <c r="W62" s="30">
        <v>14083.182595443972</v>
      </c>
      <c r="X62" s="30">
        <v>12836.611981902533</v>
      </c>
      <c r="Y62" s="30">
        <v>11544.061304746861</v>
      </c>
      <c r="Z62" s="28"/>
      <c r="AA62" s="50">
        <f t="shared" si="0"/>
        <v>15699.637276282132</v>
      </c>
    </row>
    <row r="63" spans="1:27" ht="12" x14ac:dyDescent="0.25">
      <c r="A63" s="29">
        <v>42787</v>
      </c>
      <c r="B63" s="30">
        <v>10350.623209159648</v>
      </c>
      <c r="C63" s="30">
        <v>9504.5900386577541</v>
      </c>
      <c r="D63" s="30">
        <v>9060.1160903868313</v>
      </c>
      <c r="E63" s="30">
        <v>8838.3900058470845</v>
      </c>
      <c r="F63" s="30">
        <v>8851.6731353356408</v>
      </c>
      <c r="G63" s="30">
        <v>9437.1526120235449</v>
      </c>
      <c r="H63" s="30">
        <v>10852.316792150506</v>
      </c>
      <c r="I63" s="30">
        <v>11749.438922223771</v>
      </c>
      <c r="J63" s="30">
        <v>12830.481306753969</v>
      </c>
      <c r="K63" s="30">
        <v>13962.612650855539</v>
      </c>
      <c r="L63" s="30">
        <v>14920.01975322302</v>
      </c>
      <c r="M63" s="30">
        <v>15618.916720159368</v>
      </c>
      <c r="N63" s="30">
        <v>16098.131160938823</v>
      </c>
      <c r="O63" s="30">
        <v>16407.730255941326</v>
      </c>
      <c r="P63" s="30">
        <v>16445.536086024142</v>
      </c>
      <c r="Q63" s="30">
        <v>16358.684854752812</v>
      </c>
      <c r="R63" s="30">
        <v>15848.817038230534</v>
      </c>
      <c r="S63" s="30">
        <v>15427.844011362442</v>
      </c>
      <c r="T63" s="30">
        <v>15611.764265819376</v>
      </c>
      <c r="U63" s="30">
        <v>15377.776830982499</v>
      </c>
      <c r="V63" s="30">
        <v>14630.856242049063</v>
      </c>
      <c r="W63" s="30">
        <v>13661.187789384452</v>
      </c>
      <c r="X63" s="30">
        <v>12709.911362165536</v>
      </c>
      <c r="Y63" s="30">
        <v>11530.778175258305</v>
      </c>
      <c r="Z63" s="28"/>
      <c r="AA63" s="50">
        <f t="shared" si="0"/>
        <v>16445.536086024142</v>
      </c>
    </row>
    <row r="64" spans="1:27" ht="12" x14ac:dyDescent="0.25">
      <c r="A64" s="29">
        <v>42788</v>
      </c>
      <c r="B64" s="30">
        <v>10400.690389539592</v>
      </c>
      <c r="C64" s="30">
        <v>9512.7642721891734</v>
      </c>
      <c r="D64" s="30">
        <v>9031.5062730268637</v>
      </c>
      <c r="E64" s="30">
        <v>8722.9289572157868</v>
      </c>
      <c r="F64" s="30">
        <v>8642.2084010930212</v>
      </c>
      <c r="G64" s="30">
        <v>8745.4080994271899</v>
      </c>
      <c r="H64" s="30">
        <v>9207.2522939523787</v>
      </c>
      <c r="I64" s="30">
        <v>9997.0876089257654</v>
      </c>
      <c r="J64" s="30">
        <v>11652.369899038167</v>
      </c>
      <c r="K64" s="30">
        <v>13150.298193670749</v>
      </c>
      <c r="L64" s="30">
        <v>14222.1445654781</v>
      </c>
      <c r="M64" s="30">
        <v>15003.805646920067</v>
      </c>
      <c r="N64" s="30">
        <v>15612.786045010804</v>
      </c>
      <c r="O64" s="30">
        <v>15943.842503033284</v>
      </c>
      <c r="P64" s="30">
        <v>16072.586681153138</v>
      </c>
      <c r="Q64" s="30">
        <v>16129.806315873071</v>
      </c>
      <c r="R64" s="30">
        <v>15921.363360821881</v>
      </c>
      <c r="S64" s="30">
        <v>15382.885726939636</v>
      </c>
      <c r="T64" s="30">
        <v>15291.947378902596</v>
      </c>
      <c r="U64" s="30">
        <v>15077.373748702841</v>
      </c>
      <c r="V64" s="30">
        <v>14243.601928498076</v>
      </c>
      <c r="W64" s="30">
        <v>13350.56691519052</v>
      </c>
      <c r="X64" s="30">
        <v>12378.854904143054</v>
      </c>
      <c r="Y64" s="30">
        <v>11244.680001658631</v>
      </c>
      <c r="Z64" s="28"/>
      <c r="AA64" s="50">
        <f t="shared" si="0"/>
        <v>16129.806315873071</v>
      </c>
    </row>
    <row r="65" spans="1:27" ht="12" x14ac:dyDescent="0.25">
      <c r="A65" s="29">
        <v>42789</v>
      </c>
      <c r="B65" s="30">
        <v>10156.485162788442</v>
      </c>
      <c r="C65" s="30">
        <v>9364.6062894322004</v>
      </c>
      <c r="D65" s="30">
        <v>8855.7602521013505</v>
      </c>
      <c r="E65" s="30">
        <v>8558.4225073959751</v>
      </c>
      <c r="F65" s="30">
        <v>8423.5476541275566</v>
      </c>
      <c r="G65" s="30">
        <v>8472.5930553160724</v>
      </c>
      <c r="H65" s="30">
        <v>8770.9525792128752</v>
      </c>
      <c r="I65" s="30">
        <v>9455.5446374692383</v>
      </c>
      <c r="J65" s="30">
        <v>11049.520176095997</v>
      </c>
      <c r="K65" s="30">
        <v>12611.820559788504</v>
      </c>
      <c r="L65" s="30">
        <v>13819.563564055701</v>
      </c>
      <c r="M65" s="30">
        <v>14725.881706851813</v>
      </c>
      <c r="N65" s="30">
        <v>15770.140040490624</v>
      </c>
      <c r="O65" s="30">
        <v>15937.711827884719</v>
      </c>
      <c r="P65" s="30">
        <v>16080.760914684557</v>
      </c>
      <c r="Q65" s="30">
        <v>16209.505092804409</v>
      </c>
      <c r="R65" s="30">
        <v>16087.913369024549</v>
      </c>
      <c r="S65" s="30">
        <v>15750.726235853503</v>
      </c>
      <c r="T65" s="30">
        <v>15746.639119087793</v>
      </c>
      <c r="U65" s="30">
        <v>15772.183598873478</v>
      </c>
      <c r="V65" s="30">
        <v>15023.219451557188</v>
      </c>
      <c r="W65" s="30">
        <v>13796.062642652871</v>
      </c>
      <c r="X65" s="30">
        <v>12648.604610679891</v>
      </c>
      <c r="Y65" s="30">
        <v>11244.680001658631</v>
      </c>
      <c r="Z65" s="28"/>
      <c r="AA65" s="50">
        <f t="shared" si="0"/>
        <v>16209.505092804409</v>
      </c>
    </row>
    <row r="66" spans="1:27" ht="12" x14ac:dyDescent="0.25">
      <c r="A66" s="29">
        <v>42790</v>
      </c>
      <c r="B66" s="30">
        <v>9973.5866875229349</v>
      </c>
      <c r="C66" s="30">
        <v>9288.9946292665718</v>
      </c>
      <c r="D66" s="30">
        <v>8839.4117850385119</v>
      </c>
      <c r="E66" s="30">
        <v>8580.9016496073764</v>
      </c>
      <c r="F66" s="30">
        <v>8612.5768045416262</v>
      </c>
      <c r="G66" s="30">
        <v>9227.687877780927</v>
      </c>
      <c r="H66" s="30">
        <v>10464.040699408091</v>
      </c>
      <c r="I66" s="30">
        <v>11378.533075735622</v>
      </c>
      <c r="J66" s="30">
        <v>12265.437413894613</v>
      </c>
      <c r="K66" s="30">
        <v>13336.262006510537</v>
      </c>
      <c r="L66" s="30">
        <v>14318.191809472277</v>
      </c>
      <c r="M66" s="30">
        <v>15009.936322068632</v>
      </c>
      <c r="N66" s="30">
        <v>15685.33236760215</v>
      </c>
      <c r="O66" s="30">
        <v>16146.15478293591</v>
      </c>
      <c r="P66" s="30">
        <v>16429.187618961303</v>
      </c>
      <c r="Q66" s="30">
        <v>16646.82658673534</v>
      </c>
      <c r="R66" s="30">
        <v>16452.688540364132</v>
      </c>
      <c r="S66" s="30">
        <v>16146.15478293591</v>
      </c>
      <c r="T66" s="30">
        <v>16440.427190067003</v>
      </c>
      <c r="U66" s="30">
        <v>16499.690383169793</v>
      </c>
      <c r="V66" s="30">
        <v>15531.043709696611</v>
      </c>
      <c r="W66" s="30">
        <v>14298.778004835156</v>
      </c>
      <c r="X66" s="30">
        <v>12867.265357645356</v>
      </c>
      <c r="Y66" s="30">
        <v>11379.55485492705</v>
      </c>
      <c r="Z66" s="28"/>
      <c r="AA66" s="50">
        <f t="shared" si="0"/>
        <v>16646.82658673534</v>
      </c>
    </row>
    <row r="67" spans="1:27" ht="12" x14ac:dyDescent="0.25">
      <c r="A67" s="29">
        <v>42791</v>
      </c>
      <c r="B67" s="30">
        <v>10081.895281814241</v>
      </c>
      <c r="C67" s="30">
        <v>9278.7768373522977</v>
      </c>
      <c r="D67" s="30">
        <v>8795.4752798071331</v>
      </c>
      <c r="E67" s="30">
        <v>8528.7909108445801</v>
      </c>
      <c r="F67" s="30">
        <v>8549.2264946731284</v>
      </c>
      <c r="G67" s="30">
        <v>9171.4900222524193</v>
      </c>
      <c r="H67" s="30">
        <v>10562.131501785123</v>
      </c>
      <c r="I67" s="30">
        <v>11345.836141609945</v>
      </c>
      <c r="J67" s="30">
        <v>12155.085261220453</v>
      </c>
      <c r="K67" s="30">
        <v>13075.708312696548</v>
      </c>
      <c r="L67" s="30">
        <v>13898.240561795612</v>
      </c>
      <c r="M67" s="30">
        <v>14581.810840860548</v>
      </c>
      <c r="N67" s="30">
        <v>15230.640627416953</v>
      </c>
      <c r="O67" s="30">
        <v>15795.684520276309</v>
      </c>
      <c r="P67" s="30">
        <v>16236.071351781522</v>
      </c>
      <c r="Q67" s="30">
        <v>16492.537928829803</v>
      </c>
      <c r="R67" s="30">
        <v>16416.926268664174</v>
      </c>
      <c r="S67" s="30">
        <v>15970.408762010396</v>
      </c>
      <c r="T67" s="30">
        <v>16060.325330856009</v>
      </c>
      <c r="U67" s="30">
        <v>16063.390668430291</v>
      </c>
      <c r="V67" s="30">
        <v>15196.921914099848</v>
      </c>
      <c r="W67" s="30">
        <v>13959.547313281257</v>
      </c>
      <c r="X67" s="30">
        <v>12632.256143617053</v>
      </c>
      <c r="Y67" s="30">
        <v>11121.044719495914</v>
      </c>
      <c r="Z67" s="28"/>
      <c r="AA67" s="50">
        <f t="shared" si="0"/>
        <v>16492.537928829803</v>
      </c>
    </row>
    <row r="68" spans="1:27" ht="12" x14ac:dyDescent="0.25">
      <c r="A68" s="29">
        <v>42792</v>
      </c>
      <c r="B68" s="30">
        <v>9837.6900550630889</v>
      </c>
      <c r="C68" s="30">
        <v>9027.4191562611541</v>
      </c>
      <c r="D68" s="30">
        <v>8527.7691316531527</v>
      </c>
      <c r="E68" s="30">
        <v>8294.8034760077026</v>
      </c>
      <c r="F68" s="30">
        <v>8312.1737222619686</v>
      </c>
      <c r="G68" s="30">
        <v>8856.7820312927779</v>
      </c>
      <c r="H68" s="30">
        <v>10198.378109636966</v>
      </c>
      <c r="I68" s="30">
        <v>11050.541955287425</v>
      </c>
      <c r="J68" s="30">
        <v>11755.569597372336</v>
      </c>
      <c r="K68" s="30">
        <v>12539.274237197158</v>
      </c>
      <c r="L68" s="30">
        <v>13573.314778921696</v>
      </c>
      <c r="M68" s="30">
        <v>14259.950395560914</v>
      </c>
      <c r="N68" s="30">
        <v>14871.996131225931</v>
      </c>
      <c r="O68" s="30">
        <v>15288.882041328314</v>
      </c>
      <c r="P68" s="30">
        <v>15554.544631099441</v>
      </c>
      <c r="Q68" s="30">
        <v>15608.698928245094</v>
      </c>
      <c r="R68" s="30">
        <v>15372.667935025362</v>
      </c>
      <c r="S68" s="30">
        <v>15209.183264396977</v>
      </c>
      <c r="T68" s="30">
        <v>15635.265187222207</v>
      </c>
      <c r="U68" s="30">
        <v>15621.98205773365</v>
      </c>
      <c r="V68" s="30">
        <v>14891.409935863052</v>
      </c>
      <c r="W68" s="30">
        <v>13863.50006928708</v>
      </c>
      <c r="X68" s="30">
        <v>12590.363196768529</v>
      </c>
      <c r="Y68" s="30">
        <v>11237.527547318639</v>
      </c>
      <c r="Z68" s="28"/>
      <c r="AA68" s="50">
        <f t="shared" si="0"/>
        <v>15635.265187222207</v>
      </c>
    </row>
    <row r="69" spans="1:27" ht="12" x14ac:dyDescent="0.25">
      <c r="A69" s="29">
        <v>42793</v>
      </c>
      <c r="B69" s="30">
        <v>10060.437918794265</v>
      </c>
      <c r="C69" s="30">
        <v>9377.8894189207567</v>
      </c>
      <c r="D69" s="30">
        <v>9012.0924683897429</v>
      </c>
      <c r="E69" s="30">
        <v>8840.4335642299393</v>
      </c>
      <c r="F69" s="30">
        <v>8894.5878613755922</v>
      </c>
      <c r="G69" s="30">
        <v>9491.3069091691978</v>
      </c>
      <c r="H69" s="30">
        <v>10885.013726276184</v>
      </c>
      <c r="I69" s="30">
        <v>11647.26100308103</v>
      </c>
      <c r="J69" s="30">
        <v>12099.909184883372</v>
      </c>
      <c r="K69" s="30">
        <v>12660.86596097702</v>
      </c>
      <c r="L69" s="30">
        <v>13271.88991745061</v>
      </c>
      <c r="M69" s="30">
        <v>13143.145739330757</v>
      </c>
      <c r="N69" s="30">
        <v>13749.06079984721</v>
      </c>
      <c r="O69" s="30">
        <v>13831.82491435283</v>
      </c>
      <c r="P69" s="30">
        <v>13801.171538610008</v>
      </c>
      <c r="Q69" s="30">
        <v>13725.559878444379</v>
      </c>
      <c r="R69" s="30">
        <v>13561.053428624567</v>
      </c>
      <c r="S69" s="30">
        <v>13829.781355969975</v>
      </c>
      <c r="T69" s="30">
        <v>14325.344263812269</v>
      </c>
      <c r="U69" s="30">
        <v>14413.217274275026</v>
      </c>
      <c r="V69" s="30">
        <v>13807.302213758572</v>
      </c>
      <c r="W69" s="30">
        <v>12759.978542545479</v>
      </c>
      <c r="X69" s="30">
        <v>11527.712837684023</v>
      </c>
      <c r="Y69" s="30">
        <v>10290.338236865431</v>
      </c>
      <c r="Z69" s="28"/>
      <c r="AA69" s="50">
        <f t="shared" si="0"/>
        <v>14413.217274275026</v>
      </c>
    </row>
    <row r="70" spans="1:27" ht="12" x14ac:dyDescent="0.25">
      <c r="A70" s="29">
        <v>42794</v>
      </c>
      <c r="B70" s="30">
        <v>9237.9056696952011</v>
      </c>
      <c r="C70" s="30">
        <v>8634.0341675616019</v>
      </c>
      <c r="D70" s="30">
        <v>8354.0666691104925</v>
      </c>
      <c r="E70" s="30">
        <v>8266.193658647735</v>
      </c>
      <c r="F70" s="30">
        <v>8395.9596159590164</v>
      </c>
      <c r="G70" s="30">
        <v>9129.5970754038954</v>
      </c>
      <c r="H70" s="30">
        <v>10682.701446373556</v>
      </c>
      <c r="I70" s="30">
        <v>11568.584005341119</v>
      </c>
      <c r="J70" s="30">
        <v>11845.486166217948</v>
      </c>
      <c r="K70" s="30">
        <v>12015.101511994897</v>
      </c>
      <c r="L70" s="30">
        <v>12148.954586071888</v>
      </c>
      <c r="M70" s="30">
        <v>12189.825753728985</v>
      </c>
      <c r="N70" s="30">
        <v>12197.999987260404</v>
      </c>
      <c r="O70" s="30">
        <v>12264.415634703186</v>
      </c>
      <c r="P70" s="30">
        <v>12336.961957294532</v>
      </c>
      <c r="Q70" s="30">
        <v>12438.118097245844</v>
      </c>
      <c r="R70" s="30">
        <v>12501.468407114344</v>
      </c>
      <c r="S70" s="30">
        <v>12418.704292608723</v>
      </c>
      <c r="T70" s="30">
        <v>12707.867803782681</v>
      </c>
      <c r="U70" s="30">
        <v>12879.526707942485</v>
      </c>
      <c r="V70" s="30">
        <v>12326.744165380258</v>
      </c>
      <c r="W70" s="30">
        <v>11599.237381083942</v>
      </c>
      <c r="X70" s="30">
        <v>10733.790405944927</v>
      </c>
      <c r="Y70" s="30">
        <v>9747.7734862174784</v>
      </c>
      <c r="Z70" s="28"/>
      <c r="AA70" s="50">
        <f t="shared" si="0"/>
        <v>12879.526707942485</v>
      </c>
    </row>
    <row r="71" spans="1:27" ht="12" x14ac:dyDescent="0.25">
      <c r="A71" s="29">
        <v>42795</v>
      </c>
      <c r="B71" s="30">
        <v>8864.9562648241972</v>
      </c>
      <c r="C71" s="30">
        <v>8308.0866054962589</v>
      </c>
      <c r="D71" s="30">
        <v>8003.5964064508917</v>
      </c>
      <c r="E71" s="30">
        <v>7870.765111565328</v>
      </c>
      <c r="F71" s="30">
        <v>7922.875850328126</v>
      </c>
      <c r="G71" s="30">
        <v>8242.6927372449045</v>
      </c>
      <c r="H71" s="30">
        <v>8858.8255896756327</v>
      </c>
      <c r="I71" s="30">
        <v>9689.5320723061159</v>
      </c>
      <c r="J71" s="30">
        <v>10731.746847562072</v>
      </c>
      <c r="K71" s="30">
        <v>11416.338905818437</v>
      </c>
      <c r="L71" s="30">
        <v>11847.529724600803</v>
      </c>
      <c r="M71" s="30">
        <v>12070.277588331977</v>
      </c>
      <c r="N71" s="30">
        <v>12282.807660148879</v>
      </c>
      <c r="O71" s="30">
        <v>12492.272394391497</v>
      </c>
      <c r="P71" s="30">
        <v>12647.582831488464</v>
      </c>
      <c r="Q71" s="30">
        <v>12846.829773816808</v>
      </c>
      <c r="R71" s="30">
        <v>12871.352474411065</v>
      </c>
      <c r="S71" s="30">
        <v>12703.780687016972</v>
      </c>
      <c r="T71" s="30">
        <v>12718.085595696955</v>
      </c>
      <c r="U71" s="30">
        <v>12952.073030533831</v>
      </c>
      <c r="V71" s="30">
        <v>12317.548152657411</v>
      </c>
      <c r="W71" s="30">
        <v>11605.368056232506</v>
      </c>
      <c r="X71" s="30">
        <v>10786.922923899152</v>
      </c>
      <c r="Y71" s="30">
        <v>9794.7753290231394</v>
      </c>
      <c r="Z71" s="28"/>
      <c r="AA71" s="50">
        <f t="shared" si="0"/>
        <v>12952.073030533831</v>
      </c>
    </row>
    <row r="72" spans="1:27" ht="12" x14ac:dyDescent="0.25">
      <c r="A72" s="29">
        <v>42796</v>
      </c>
      <c r="B72" s="30">
        <v>8918.0887827784227</v>
      </c>
      <c r="C72" s="30">
        <v>8363.2626818333392</v>
      </c>
      <c r="D72" s="30">
        <v>8048.5546908736978</v>
      </c>
      <c r="E72" s="30">
        <v>7766.5436340397328</v>
      </c>
      <c r="F72" s="30">
        <v>7724.6506871912088</v>
      </c>
      <c r="G72" s="30">
        <v>7883.0264618624569</v>
      </c>
      <c r="H72" s="30">
        <v>8270.2807754134446</v>
      </c>
      <c r="I72" s="30">
        <v>8942.6114833726806</v>
      </c>
      <c r="J72" s="30">
        <v>10248.445290016909</v>
      </c>
      <c r="K72" s="30">
        <v>11332.553012121389</v>
      </c>
      <c r="L72" s="30">
        <v>12013.057953612042</v>
      </c>
      <c r="M72" s="30">
        <v>12504.533744688626</v>
      </c>
      <c r="N72" s="30">
        <v>12880.548487133912</v>
      </c>
      <c r="O72" s="30">
        <v>13248.388996047779</v>
      </c>
      <c r="P72" s="30">
        <v>13504.85557309606</v>
      </c>
      <c r="Q72" s="30">
        <v>13729.646995210089</v>
      </c>
      <c r="R72" s="30">
        <v>13802.193317801435</v>
      </c>
      <c r="S72" s="30">
        <v>13630.53441364163</v>
      </c>
      <c r="T72" s="30">
        <v>13700.015398658694</v>
      </c>
      <c r="U72" s="30">
        <v>13949.329521366983</v>
      </c>
      <c r="V72" s="30">
        <v>13238.171204133505</v>
      </c>
      <c r="W72" s="30">
        <v>12275.655205808887</v>
      </c>
      <c r="X72" s="30">
        <v>11172.133679067285</v>
      </c>
      <c r="Y72" s="30">
        <v>9954.172882885814</v>
      </c>
      <c r="Z72" s="28"/>
      <c r="AA72" s="50">
        <f t="shared" si="0"/>
        <v>13949.329521366983</v>
      </c>
    </row>
    <row r="73" spans="1:27" ht="12" x14ac:dyDescent="0.25">
      <c r="A73" s="29">
        <v>42797</v>
      </c>
      <c r="B73" s="30">
        <v>9046.8329608982749</v>
      </c>
      <c r="C73" s="30">
        <v>8295.82525519913</v>
      </c>
      <c r="D73" s="30">
        <v>7886.0917994367392</v>
      </c>
      <c r="E73" s="30">
        <v>7732.8249207226281</v>
      </c>
      <c r="F73" s="30">
        <v>7820.6979311853856</v>
      </c>
      <c r="G73" s="30">
        <v>8487.9197431874836</v>
      </c>
      <c r="H73" s="30">
        <v>9840.7553926373712</v>
      </c>
      <c r="I73" s="30">
        <v>10691.897459096403</v>
      </c>
      <c r="J73" s="30">
        <v>11455.166515092678</v>
      </c>
      <c r="K73" s="30">
        <v>12302.221464786</v>
      </c>
      <c r="L73" s="30">
        <v>13086.94788380225</v>
      </c>
      <c r="M73" s="30">
        <v>13660.166010193025</v>
      </c>
      <c r="N73" s="30">
        <v>14221.122786286673</v>
      </c>
      <c r="O73" s="30">
        <v>14763.687536934627</v>
      </c>
      <c r="P73" s="30">
        <v>15108.027124445664</v>
      </c>
      <c r="Q73" s="30">
        <v>15416.60444025674</v>
      </c>
      <c r="R73" s="30">
        <v>15508.564567485208</v>
      </c>
      <c r="S73" s="30">
        <v>15278.66424941404</v>
      </c>
      <c r="T73" s="30">
        <v>15275.598911839759</v>
      </c>
      <c r="U73" s="30">
        <v>15419.669777831023</v>
      </c>
      <c r="V73" s="30">
        <v>14528.678322906322</v>
      </c>
      <c r="W73" s="30">
        <v>13308.673968341996</v>
      </c>
      <c r="X73" s="30">
        <v>11967.077889997809</v>
      </c>
      <c r="Y73" s="30">
        <v>10472.214932939511</v>
      </c>
      <c r="Z73" s="28"/>
      <c r="AA73" s="50">
        <f t="shared" si="0"/>
        <v>15508.564567485208</v>
      </c>
    </row>
    <row r="74" spans="1:27" ht="12" x14ac:dyDescent="0.25">
      <c r="A74" s="29">
        <v>42798</v>
      </c>
      <c r="B74" s="30">
        <v>9259.3630327151768</v>
      </c>
      <c r="C74" s="30">
        <v>8483.832626421774</v>
      </c>
      <c r="D74" s="30">
        <v>8059.7942619793985</v>
      </c>
      <c r="E74" s="30">
        <v>7845.2206317796436</v>
      </c>
      <c r="F74" s="30">
        <v>7892.2224745853036</v>
      </c>
      <c r="G74" s="30">
        <v>8506.3117686331771</v>
      </c>
      <c r="H74" s="30">
        <v>9863.2345348487743</v>
      </c>
      <c r="I74" s="30">
        <v>10745.029977050628</v>
      </c>
      <c r="J74" s="30">
        <v>11466.40608619838</v>
      </c>
      <c r="K74" s="30">
        <v>12303.243243977427</v>
      </c>
      <c r="L74" s="30">
        <v>13054.250949676572</v>
      </c>
      <c r="M74" s="30">
        <v>13666.296685341589</v>
      </c>
      <c r="N74" s="30">
        <v>14218.05744871239</v>
      </c>
      <c r="O74" s="30">
        <v>14727.925265234668</v>
      </c>
      <c r="P74" s="30">
        <v>15161.159642399889</v>
      </c>
      <c r="Q74" s="30">
        <v>15481.998308508095</v>
      </c>
      <c r="R74" s="30">
        <v>15559.653527056578</v>
      </c>
      <c r="S74" s="30">
        <v>15318.513637879709</v>
      </c>
      <c r="T74" s="30">
        <v>15343.036338473967</v>
      </c>
      <c r="U74" s="30">
        <v>15436.018244893861</v>
      </c>
      <c r="V74" s="30">
        <v>14658.444280217604</v>
      </c>
      <c r="W74" s="30">
        <v>13586.597908410253</v>
      </c>
      <c r="X74" s="30">
        <v>12262.372076320331</v>
      </c>
      <c r="Y74" s="30">
        <v>10842.099000236232</v>
      </c>
      <c r="Z74" s="28"/>
      <c r="AA74" s="50">
        <f t="shared" si="0"/>
        <v>15559.653527056578</v>
      </c>
    </row>
    <row r="75" spans="1:27" ht="12" x14ac:dyDescent="0.25">
      <c r="A75" s="29">
        <v>42799</v>
      </c>
      <c r="B75" s="30">
        <v>9609.8332953747777</v>
      </c>
      <c r="C75" s="30">
        <v>8900.7185365241567</v>
      </c>
      <c r="D75" s="30">
        <v>8488.941522378911</v>
      </c>
      <c r="E75" s="30">
        <v>8318.3043974105331</v>
      </c>
      <c r="F75" s="30">
        <v>8387.7853824275971</v>
      </c>
      <c r="G75" s="30">
        <v>9005.9617932411784</v>
      </c>
      <c r="H75" s="30">
        <v>10450.757569919535</v>
      </c>
      <c r="I75" s="30">
        <v>11325.400557781397</v>
      </c>
      <c r="J75" s="30">
        <v>12002.840161697768</v>
      </c>
      <c r="K75" s="30">
        <v>12947.985913768121</v>
      </c>
      <c r="L75" s="30">
        <v>13761.322150144339</v>
      </c>
      <c r="M75" s="30">
        <v>14457.153779506403</v>
      </c>
      <c r="N75" s="30">
        <v>15035.480801854317</v>
      </c>
      <c r="O75" s="30">
        <v>15407.408427533894</v>
      </c>
      <c r="P75" s="30">
        <v>15555.566410290869</v>
      </c>
      <c r="Q75" s="30">
        <v>15603.590032287957</v>
      </c>
      <c r="R75" s="30">
        <v>15413.539102682458</v>
      </c>
      <c r="S75" s="30">
        <v>15165.246759165599</v>
      </c>
      <c r="T75" s="30">
        <v>15336.905663325402</v>
      </c>
      <c r="U75" s="30">
        <v>15422.735115405305</v>
      </c>
      <c r="V75" s="30">
        <v>14749.382628254643</v>
      </c>
      <c r="W75" s="30">
        <v>13709.211411381541</v>
      </c>
      <c r="X75" s="30">
        <v>12443.226993202981</v>
      </c>
      <c r="Y75" s="30">
        <v>11026.019254693167</v>
      </c>
      <c r="Z75" s="28"/>
      <c r="AA75" s="50">
        <f t="shared" si="0"/>
        <v>15603.590032287957</v>
      </c>
    </row>
    <row r="76" spans="1:27" ht="12" x14ac:dyDescent="0.25">
      <c r="A76" s="29">
        <v>42800</v>
      </c>
      <c r="B76" s="30">
        <v>9838.7118342545164</v>
      </c>
      <c r="C76" s="30">
        <v>9142.8802048924517</v>
      </c>
      <c r="D76" s="30">
        <v>8706.5804901529482</v>
      </c>
      <c r="E76" s="30">
        <v>8522.6602356960157</v>
      </c>
      <c r="F76" s="30">
        <v>8552.2918322474106</v>
      </c>
      <c r="G76" s="30">
        <v>9145.945542466734</v>
      </c>
      <c r="H76" s="30">
        <v>10504.911867065188</v>
      </c>
      <c r="I76" s="30">
        <v>11372.402400587058</v>
      </c>
      <c r="J76" s="30">
        <v>12312.439256700274</v>
      </c>
      <c r="K76" s="30">
        <v>13268.824579876327</v>
      </c>
      <c r="L76" s="30">
        <v>13972.830442769813</v>
      </c>
      <c r="M76" s="30">
        <v>14553.20102350058</v>
      </c>
      <c r="N76" s="30">
        <v>14938.411778668713</v>
      </c>
      <c r="O76" s="30">
        <v>14859.734780928802</v>
      </c>
      <c r="P76" s="30">
        <v>14680.923422429007</v>
      </c>
      <c r="Q76" s="30">
        <v>13606.011713047372</v>
      </c>
      <c r="R76" s="30">
        <v>13080.817208653685</v>
      </c>
      <c r="S76" s="30">
        <v>13167.668439925015</v>
      </c>
      <c r="T76" s="30">
        <v>13762.343929335766</v>
      </c>
      <c r="U76" s="30">
        <v>13882.913873924201</v>
      </c>
      <c r="V76" s="30">
        <v>13324.000656213408</v>
      </c>
      <c r="W76" s="30">
        <v>12428.922084522997</v>
      </c>
      <c r="X76" s="30">
        <v>11383.641971692759</v>
      </c>
      <c r="Y76" s="30">
        <v>10192.247434488401</v>
      </c>
      <c r="Z76" s="28"/>
      <c r="AA76" s="50">
        <f t="shared" si="0"/>
        <v>14938.411778668713</v>
      </c>
    </row>
    <row r="77" spans="1:27" ht="12" x14ac:dyDescent="0.25">
      <c r="A77" s="29">
        <v>42801</v>
      </c>
      <c r="B77" s="30">
        <v>9157.1851135724355</v>
      </c>
      <c r="C77" s="30">
        <v>8515.5077813560238</v>
      </c>
      <c r="D77" s="30">
        <v>8247.8016332020416</v>
      </c>
      <c r="E77" s="30">
        <v>8124.1663510393255</v>
      </c>
      <c r="F77" s="30">
        <v>8238.6056204791948</v>
      </c>
      <c r="G77" s="30">
        <v>8903.7838740984389</v>
      </c>
      <c r="H77" s="30">
        <v>10323.035170991108</v>
      </c>
      <c r="I77" s="30">
        <v>11190.525704512978</v>
      </c>
      <c r="J77" s="30">
        <v>11971.165006763518</v>
      </c>
      <c r="K77" s="30">
        <v>12612.842338979932</v>
      </c>
      <c r="L77" s="30">
        <v>13137.015064182193</v>
      </c>
      <c r="M77" s="30">
        <v>13373.046057401923</v>
      </c>
      <c r="N77" s="30">
        <v>13495.659560373213</v>
      </c>
      <c r="O77" s="30">
        <v>13506.899131478915</v>
      </c>
      <c r="P77" s="30">
        <v>13496.68133956464</v>
      </c>
      <c r="Q77" s="30">
        <v>13505.877352287487</v>
      </c>
      <c r="R77" s="30">
        <v>13416.982562633302</v>
      </c>
      <c r="S77" s="30">
        <v>13177.886231839289</v>
      </c>
      <c r="T77" s="30">
        <v>13299.47795561915</v>
      </c>
      <c r="U77" s="30">
        <v>13386.32918689048</v>
      </c>
      <c r="V77" s="30">
        <v>12882.592045516767</v>
      </c>
      <c r="W77" s="30">
        <v>12011.014395229187</v>
      </c>
      <c r="X77" s="30">
        <v>11083.238889413102</v>
      </c>
      <c r="Y77" s="30">
        <v>9888.7790146344596</v>
      </c>
      <c r="Z77" s="28"/>
      <c r="AA77" s="50">
        <f t="shared" ref="AA77:AA140" si="1">MAX(B77:Y77)</f>
        <v>13506.899131478915</v>
      </c>
    </row>
    <row r="78" spans="1:27" ht="12" x14ac:dyDescent="0.25">
      <c r="A78" s="29">
        <v>42802</v>
      </c>
      <c r="B78" s="30">
        <v>9079.5298950239521</v>
      </c>
      <c r="C78" s="30">
        <v>8477.7019512732095</v>
      </c>
      <c r="D78" s="30">
        <v>8199.7780112049531</v>
      </c>
      <c r="E78" s="30">
        <v>8097.6000920622128</v>
      </c>
      <c r="F78" s="30">
        <v>8175.2553106106961</v>
      </c>
      <c r="G78" s="30">
        <v>8437.8525628075404</v>
      </c>
      <c r="H78" s="30">
        <v>9100.9872580439278</v>
      </c>
      <c r="I78" s="30">
        <v>10024.675647094306</v>
      </c>
      <c r="J78" s="30">
        <v>10983.104528653215</v>
      </c>
      <c r="K78" s="30">
        <v>11529.756396066878</v>
      </c>
      <c r="L78" s="30">
        <v>11686.088612355272</v>
      </c>
      <c r="M78" s="30">
        <v>11673.827262058143</v>
      </c>
      <c r="N78" s="30">
        <v>11648.282782272458</v>
      </c>
      <c r="O78" s="30">
        <v>11638.064990358183</v>
      </c>
      <c r="P78" s="30">
        <v>11716.741988098094</v>
      </c>
      <c r="Q78" s="30">
        <v>11833.224815920819</v>
      </c>
      <c r="R78" s="30">
        <v>11895.553346597892</v>
      </c>
      <c r="S78" s="30">
        <v>11838.333711877956</v>
      </c>
      <c r="T78" s="30">
        <v>12013.057953612042</v>
      </c>
      <c r="U78" s="30">
        <v>12321.635269423121</v>
      </c>
      <c r="V78" s="30">
        <v>11790.310089880868</v>
      </c>
      <c r="W78" s="30">
        <v>11148.632757664454</v>
      </c>
      <c r="X78" s="30">
        <v>10358.797442691068</v>
      </c>
      <c r="Y78" s="30">
        <v>9560.7878941862618</v>
      </c>
      <c r="Z78" s="28"/>
      <c r="AA78" s="50">
        <f t="shared" si="1"/>
        <v>12321.635269423121</v>
      </c>
    </row>
    <row r="79" spans="1:27" ht="12" x14ac:dyDescent="0.25">
      <c r="A79" s="29">
        <v>42803</v>
      </c>
      <c r="B79" s="30">
        <v>8656.5133097730049</v>
      </c>
      <c r="C79" s="30">
        <v>0</v>
      </c>
      <c r="D79" s="30">
        <v>8145.6237140593012</v>
      </c>
      <c r="E79" s="30">
        <v>7868.7215531824731</v>
      </c>
      <c r="F79" s="30">
        <v>7770.6307508054424</v>
      </c>
      <c r="G79" s="30">
        <v>7898.3531497338681</v>
      </c>
      <c r="H79" s="30">
        <v>8258.0194251163157</v>
      </c>
      <c r="I79" s="30">
        <v>8778.1050335528671</v>
      </c>
      <c r="J79" s="30">
        <v>9535.2434144005765</v>
      </c>
      <c r="K79" s="30">
        <v>10465.062478599519</v>
      </c>
      <c r="L79" s="30">
        <v>11220.157301064373</v>
      </c>
      <c r="M79" s="30">
        <v>11551.213759086853</v>
      </c>
      <c r="N79" s="30">
        <v>11998.753044932058</v>
      </c>
      <c r="O79" s="30">
        <v>12246.023609257492</v>
      </c>
      <c r="P79" s="30">
        <v>12426.878526140143</v>
      </c>
      <c r="Q79" s="30">
        <v>12689.475778336988</v>
      </c>
      <c r="R79" s="30">
        <v>12960.24726406525</v>
      </c>
      <c r="S79" s="30">
        <v>13090.013221376532</v>
      </c>
      <c r="T79" s="30">
        <v>12895.875175005323</v>
      </c>
      <c r="U79" s="30">
        <v>12952.073030533831</v>
      </c>
      <c r="V79" s="30">
        <v>13258.606787962053</v>
      </c>
      <c r="W79" s="30">
        <v>12496.359511157207</v>
      </c>
      <c r="X79" s="30">
        <v>11501.146578706912</v>
      </c>
      <c r="Y79" s="30">
        <v>10078.829944239958</v>
      </c>
      <c r="Z79" s="28"/>
      <c r="AA79" s="50">
        <f t="shared" si="1"/>
        <v>13258.606787962053</v>
      </c>
    </row>
    <row r="80" spans="1:27" ht="12" x14ac:dyDescent="0.25">
      <c r="A80" s="29">
        <v>42804</v>
      </c>
      <c r="B80" s="30">
        <v>8898.6749781413018</v>
      </c>
      <c r="C80" s="30">
        <v>8114.9703383164788</v>
      </c>
      <c r="D80" s="30">
        <v>7734.8684791054829</v>
      </c>
      <c r="E80" s="30">
        <v>7616.3420928999039</v>
      </c>
      <c r="F80" s="30">
        <v>7755.3040629340312</v>
      </c>
      <c r="G80" s="30">
        <v>8380.6329280876053</v>
      </c>
      <c r="H80" s="30">
        <v>9738.5774734946317</v>
      </c>
      <c r="I80" s="30">
        <v>10738.899301902064</v>
      </c>
      <c r="J80" s="30">
        <v>11037.258825798868</v>
      </c>
      <c r="K80" s="30">
        <v>11621.716523295345</v>
      </c>
      <c r="L80" s="30">
        <v>12323.678827805976</v>
      </c>
      <c r="M80" s="30">
        <v>12744.651854674068</v>
      </c>
      <c r="N80" s="30">
        <v>13218.757399496384</v>
      </c>
      <c r="O80" s="30">
        <v>13533.465390456027</v>
      </c>
      <c r="P80" s="30">
        <v>14002.462039321208</v>
      </c>
      <c r="Q80" s="30">
        <v>14456.132000314976</v>
      </c>
      <c r="R80" s="30">
        <v>14830.103184377409</v>
      </c>
      <c r="S80" s="30">
        <v>14855.647664163094</v>
      </c>
      <c r="T80" s="30">
        <v>14546.048569160588</v>
      </c>
      <c r="U80" s="30">
        <v>14463.284454654968</v>
      </c>
      <c r="V80" s="30">
        <v>14587.941516009112</v>
      </c>
      <c r="W80" s="30">
        <v>13521.204040158898</v>
      </c>
      <c r="X80" s="30">
        <v>12332.874840528822</v>
      </c>
      <c r="Y80" s="30">
        <v>10838.011883470523</v>
      </c>
      <c r="Z80" s="28"/>
      <c r="AA80" s="50">
        <f t="shared" si="1"/>
        <v>14855.647664163094</v>
      </c>
    </row>
    <row r="81" spans="1:27" ht="12" x14ac:dyDescent="0.25">
      <c r="A81" s="29">
        <v>42805</v>
      </c>
      <c r="B81" s="30">
        <v>9450.4357415121012</v>
      </c>
      <c r="C81" s="30">
        <v>8589.0758831387957</v>
      </c>
      <c r="D81" s="30">
        <v>8111.9050007421965</v>
      </c>
      <c r="E81" s="30">
        <v>7874.8522283310376</v>
      </c>
      <c r="F81" s="30">
        <v>7873.8304491396102</v>
      </c>
      <c r="G81" s="30">
        <v>8475.6583928903547</v>
      </c>
      <c r="H81" s="30">
        <v>9820.3198088088247</v>
      </c>
      <c r="I81" s="30">
        <v>10780.792248750588</v>
      </c>
      <c r="J81" s="30">
        <v>11039.302384181723</v>
      </c>
      <c r="K81" s="30">
        <v>11724.916221629514</v>
      </c>
      <c r="L81" s="30">
        <v>12333.89661972025</v>
      </c>
      <c r="M81" s="30">
        <v>12898.940512579606</v>
      </c>
      <c r="N81" s="30">
        <v>13389.394524464762</v>
      </c>
      <c r="O81" s="30">
        <v>13838.977368692822</v>
      </c>
      <c r="P81" s="30">
        <v>14260.972174752342</v>
      </c>
      <c r="Q81" s="30">
        <v>14733.034161191805</v>
      </c>
      <c r="R81" s="30">
        <v>15130.506266657067</v>
      </c>
      <c r="S81" s="30">
        <v>15246.989094479792</v>
      </c>
      <c r="T81" s="30">
        <v>14976.217608751527</v>
      </c>
      <c r="U81" s="30">
        <v>14841.342755483111</v>
      </c>
      <c r="V81" s="30">
        <v>14978.261167134382</v>
      </c>
      <c r="W81" s="30">
        <v>14057.638115658287</v>
      </c>
      <c r="X81" s="30">
        <v>12808.002164542566</v>
      </c>
      <c r="Y81" s="30">
        <v>11184.395029364414</v>
      </c>
      <c r="Z81" s="28"/>
      <c r="AA81" s="50">
        <f t="shared" si="1"/>
        <v>15246.989094479792</v>
      </c>
    </row>
    <row r="82" spans="1:27" ht="12" x14ac:dyDescent="0.25">
      <c r="A82" s="29">
        <v>42806</v>
      </c>
      <c r="B82" s="30">
        <v>9912.2799360372901</v>
      </c>
      <c r="C82" s="30">
        <v>9039.680506558283</v>
      </c>
      <c r="D82" s="30">
        <v>8587.0323247559409</v>
      </c>
      <c r="E82" s="30">
        <v>8386.7636032361697</v>
      </c>
      <c r="F82" s="30">
        <v>8431.7218876589759</v>
      </c>
      <c r="G82" s="30">
        <v>9038.6587273668556</v>
      </c>
      <c r="H82" s="30">
        <v>10440.539778005261</v>
      </c>
      <c r="I82" s="30">
        <v>10383.320143285326</v>
      </c>
      <c r="J82" s="30">
        <v>11610.476952189643</v>
      </c>
      <c r="K82" s="30">
        <v>12433.009201288707</v>
      </c>
      <c r="L82" s="30">
        <v>13434.352808887568</v>
      </c>
      <c r="M82" s="30">
        <v>14234.405915775229</v>
      </c>
      <c r="N82" s="30">
        <v>14853.604105780239</v>
      </c>
      <c r="O82" s="30">
        <v>15273.555353456904</v>
      </c>
      <c r="P82" s="30">
        <v>15499.368554762361</v>
      </c>
      <c r="Q82" s="30">
        <v>15934.646490310437</v>
      </c>
      <c r="R82" s="30">
        <v>16196.221963315853</v>
      </c>
      <c r="S82" s="30">
        <v>16074.630239535993</v>
      </c>
      <c r="T82" s="30">
        <v>15640.374083179344</v>
      </c>
      <c r="U82" s="30">
        <v>15459.519166296692</v>
      </c>
      <c r="V82" s="30">
        <v>15537.174384845175</v>
      </c>
      <c r="W82" s="30">
        <v>14586.919736817685</v>
      </c>
      <c r="X82" s="30">
        <v>13386.32918689048</v>
      </c>
      <c r="Y82" s="30">
        <v>11912.923592852158</v>
      </c>
      <c r="Z82" s="28"/>
      <c r="AA82" s="50">
        <f t="shared" si="1"/>
        <v>16196.221963315853</v>
      </c>
    </row>
    <row r="83" spans="1:27" ht="12" x14ac:dyDescent="0.25">
      <c r="A83" s="29">
        <v>42807</v>
      </c>
      <c r="B83" s="30">
        <v>10547.826593105139</v>
      </c>
      <c r="C83" s="30">
        <v>9634.3559959690356</v>
      </c>
      <c r="D83" s="30">
        <v>9089.7476869382263</v>
      </c>
      <c r="E83" s="30">
        <v>8799.5623965728428</v>
      </c>
      <c r="F83" s="30">
        <v>8723.9507364072142</v>
      </c>
      <c r="G83" s="30">
        <v>9179.6642557838386</v>
      </c>
      <c r="H83" s="30">
        <v>10379.233026519616</v>
      </c>
      <c r="I83" s="30">
        <v>11132.284290601616</v>
      </c>
      <c r="J83" s="30">
        <v>11351.96681675851</v>
      </c>
      <c r="K83" s="30">
        <v>11999.774824123486</v>
      </c>
      <c r="L83" s="30">
        <v>12482.054602477223</v>
      </c>
      <c r="M83" s="30">
        <v>12764.065659311189</v>
      </c>
      <c r="N83" s="30">
        <v>12920.397875599581</v>
      </c>
      <c r="O83" s="30">
        <v>13018.488677976613</v>
      </c>
      <c r="P83" s="30">
        <v>13085.926104610822</v>
      </c>
      <c r="Q83" s="30">
        <v>13156.428868819314</v>
      </c>
      <c r="R83" s="30">
        <v>13293.347280470585</v>
      </c>
      <c r="S83" s="30">
        <v>13260.650346344908</v>
      </c>
      <c r="T83" s="30">
        <v>12884.635603899622</v>
      </c>
      <c r="U83" s="30">
        <v>12838.655540285388</v>
      </c>
      <c r="V83" s="30">
        <v>13093.078558950814</v>
      </c>
      <c r="W83" s="30">
        <v>12299.156127211718</v>
      </c>
      <c r="X83" s="30">
        <v>11233.44043055293</v>
      </c>
      <c r="Y83" s="30">
        <v>9947.0204285458221</v>
      </c>
      <c r="Z83" s="28"/>
      <c r="AA83" s="50">
        <f t="shared" si="1"/>
        <v>13293.347280470585</v>
      </c>
    </row>
    <row r="84" spans="1:27" ht="12" x14ac:dyDescent="0.25">
      <c r="A84" s="29">
        <v>42808</v>
      </c>
      <c r="B84" s="30">
        <v>8865.9780440156246</v>
      </c>
      <c r="C84" s="30">
        <v>8254.9540875420334</v>
      </c>
      <c r="D84" s="30">
        <v>7914.7016167967067</v>
      </c>
      <c r="E84" s="30">
        <v>7829.8939439082324</v>
      </c>
      <c r="F84" s="30">
        <v>8000.5310688766094</v>
      </c>
      <c r="G84" s="30">
        <v>8732.1249699386335</v>
      </c>
      <c r="H84" s="30">
        <v>10366.971676222487</v>
      </c>
      <c r="I84" s="30">
        <v>11537.930629598297</v>
      </c>
      <c r="J84" s="30">
        <v>11799.506102603715</v>
      </c>
      <c r="K84" s="30">
        <v>12031.449979057736</v>
      </c>
      <c r="L84" s="30">
        <v>12208.217779174678</v>
      </c>
      <c r="M84" s="30">
        <v>12251.132505214629</v>
      </c>
      <c r="N84" s="30">
        <v>12232.740479768936</v>
      </c>
      <c r="O84" s="30">
        <v>12278.72054338317</v>
      </c>
      <c r="P84" s="30">
        <v>12337.98373648596</v>
      </c>
      <c r="Q84" s="30">
        <v>12446.292330777263</v>
      </c>
      <c r="R84" s="30">
        <v>12601.60276787423</v>
      </c>
      <c r="S84" s="30">
        <v>12592.406755151384</v>
      </c>
      <c r="T84" s="30">
        <v>12352.288645165941</v>
      </c>
      <c r="U84" s="30">
        <v>12331.853061337395</v>
      </c>
      <c r="V84" s="30">
        <v>12554.600925068569</v>
      </c>
      <c r="W84" s="30">
        <v>11930.293839106422</v>
      </c>
      <c r="X84" s="30">
        <v>11061.781526393126</v>
      </c>
      <c r="Y84" s="30">
        <v>10061.459697985692</v>
      </c>
      <c r="Z84" s="28"/>
      <c r="AA84" s="50">
        <f t="shared" si="1"/>
        <v>12601.60276787423</v>
      </c>
    </row>
    <row r="85" spans="1:27" ht="12" x14ac:dyDescent="0.25">
      <c r="A85" s="29">
        <v>42809</v>
      </c>
      <c r="B85" s="30">
        <v>8955.894612861237</v>
      </c>
      <c r="C85" s="30">
        <v>8294.8034760077026</v>
      </c>
      <c r="D85" s="30">
        <v>7891.2006953938762</v>
      </c>
      <c r="E85" s="30">
        <v>7709.3239993197976</v>
      </c>
      <c r="F85" s="30">
        <v>7744.0644918283297</v>
      </c>
      <c r="G85" s="30">
        <v>7992.3568353451901</v>
      </c>
      <c r="H85" s="30">
        <v>8511.4206645903141</v>
      </c>
      <c r="I85" s="30">
        <v>9380.954756495039</v>
      </c>
      <c r="J85" s="30">
        <v>10357.77566349964</v>
      </c>
      <c r="K85" s="30">
        <v>11250.810676807196</v>
      </c>
      <c r="L85" s="30">
        <v>11930.293839106422</v>
      </c>
      <c r="M85" s="30">
        <v>12318.569931848839</v>
      </c>
      <c r="N85" s="30">
        <v>12597.515651108521</v>
      </c>
      <c r="O85" s="30">
        <v>12830.481306753969</v>
      </c>
      <c r="P85" s="30">
        <v>13103.296350865088</v>
      </c>
      <c r="Q85" s="30">
        <v>13383.263849316198</v>
      </c>
      <c r="R85" s="30">
        <v>13685.71048997871</v>
      </c>
      <c r="S85" s="30">
        <v>13737.821228741508</v>
      </c>
      <c r="T85" s="30">
        <v>13401.655874761891</v>
      </c>
      <c r="U85" s="30">
        <v>13075.708312696548</v>
      </c>
      <c r="V85" s="30">
        <v>13150.298193670749</v>
      </c>
      <c r="W85" s="30">
        <v>12436.074538862989</v>
      </c>
      <c r="X85" s="30">
        <v>11618.651185721063</v>
      </c>
      <c r="Y85" s="30">
        <v>10466.084257790946</v>
      </c>
      <c r="Z85" s="28"/>
      <c r="AA85" s="50">
        <f t="shared" si="1"/>
        <v>13737.821228741508</v>
      </c>
    </row>
    <row r="86" spans="1:27" ht="12" x14ac:dyDescent="0.25">
      <c r="A86" s="29">
        <v>42810</v>
      </c>
      <c r="B86" s="30">
        <v>9443.2832871721093</v>
      </c>
      <c r="C86" s="30">
        <v>8732.1249699386335</v>
      </c>
      <c r="D86" s="30">
        <v>8276.4114505620091</v>
      </c>
      <c r="E86" s="30">
        <v>8020.9666527051577</v>
      </c>
      <c r="F86" s="30">
        <v>7917.766954370989</v>
      </c>
      <c r="G86" s="30">
        <v>7984.1826018137708</v>
      </c>
      <c r="H86" s="30">
        <v>8321.3697349848153</v>
      </c>
      <c r="I86" s="30">
        <v>8847.5860185699312</v>
      </c>
      <c r="J86" s="30">
        <v>9903.0839233144434</v>
      </c>
      <c r="K86" s="30">
        <v>11267.159143870034</v>
      </c>
      <c r="L86" s="30">
        <v>12225.588025428944</v>
      </c>
      <c r="M86" s="30">
        <v>12925.506771556718</v>
      </c>
      <c r="N86" s="30">
        <v>13479.311093310374</v>
      </c>
      <c r="O86" s="30">
        <v>13902.327678561322</v>
      </c>
      <c r="P86" s="30">
        <v>14312.061134323712</v>
      </c>
      <c r="Q86" s="30">
        <v>14592.028632774822</v>
      </c>
      <c r="R86" s="30">
        <v>14721.794590086103</v>
      </c>
      <c r="S86" s="30">
        <v>14676.836305663297</v>
      </c>
      <c r="T86" s="30">
        <v>14314.104692706567</v>
      </c>
      <c r="U86" s="30">
        <v>14176.164501863866</v>
      </c>
      <c r="V86" s="30">
        <v>14421.391507806446</v>
      </c>
      <c r="W86" s="30">
        <v>13654.03533504446</v>
      </c>
      <c r="X86" s="30">
        <v>12685.388661571278</v>
      </c>
      <c r="Y86" s="30">
        <v>11319.269882632832</v>
      </c>
      <c r="Z86" s="28"/>
      <c r="AA86" s="50">
        <f t="shared" si="1"/>
        <v>14721.794590086103</v>
      </c>
    </row>
    <row r="87" spans="1:27" ht="12" x14ac:dyDescent="0.25">
      <c r="A87" s="29">
        <v>42811</v>
      </c>
      <c r="B87" s="30">
        <v>10118.679332705628</v>
      </c>
      <c r="C87" s="30">
        <v>9324.7569009665312</v>
      </c>
      <c r="D87" s="30">
        <v>8879.261173504181</v>
      </c>
      <c r="E87" s="30">
        <v>8717.8200612586497</v>
      </c>
      <c r="F87" s="30">
        <v>8805.6930717214073</v>
      </c>
      <c r="G87" s="30">
        <v>9439.1961704063997</v>
      </c>
      <c r="H87" s="30">
        <v>10742.986418667773</v>
      </c>
      <c r="I87" s="30">
        <v>11716.741988098094</v>
      </c>
      <c r="J87" s="30">
        <v>12239.892934108928</v>
      </c>
      <c r="K87" s="30">
        <v>13269.846359067755</v>
      </c>
      <c r="L87" s="30">
        <v>14385.629236106486</v>
      </c>
      <c r="M87" s="30">
        <v>15146.854733719905</v>
      </c>
      <c r="N87" s="30">
        <v>15694.528380324995</v>
      </c>
      <c r="O87" s="30">
        <v>15972.452320393251</v>
      </c>
      <c r="P87" s="30">
        <v>16117.544965575942</v>
      </c>
      <c r="Q87" s="30">
        <v>16219.722884718683</v>
      </c>
      <c r="R87" s="30">
        <v>16250.376260461506</v>
      </c>
      <c r="S87" s="30">
        <v>16024.563059156049</v>
      </c>
      <c r="T87" s="30">
        <v>15767.074702916341</v>
      </c>
      <c r="U87" s="30">
        <v>15920.341581630453</v>
      </c>
      <c r="V87" s="30">
        <v>15909.102010524752</v>
      </c>
      <c r="W87" s="30">
        <v>15051.829268917156</v>
      </c>
      <c r="X87" s="30">
        <v>14035.158973446883</v>
      </c>
      <c r="Y87" s="30">
        <v>12636.343260382762</v>
      </c>
      <c r="Z87" s="28"/>
      <c r="AA87" s="50">
        <f t="shared" si="1"/>
        <v>16250.376260461506</v>
      </c>
    </row>
    <row r="88" spans="1:27" ht="12" x14ac:dyDescent="0.25">
      <c r="A88" s="29">
        <v>42812</v>
      </c>
      <c r="B88" s="30">
        <v>11393.859763607034</v>
      </c>
      <c r="C88" s="30">
        <v>10579.501748039389</v>
      </c>
      <c r="D88" s="30">
        <v>10164.659396319861</v>
      </c>
      <c r="E88" s="30">
        <v>9964.3906748000882</v>
      </c>
      <c r="F88" s="30">
        <v>9932.7155198658384</v>
      </c>
      <c r="G88" s="30">
        <v>10382.298364093898</v>
      </c>
      <c r="H88" s="30">
        <v>11524.647500109741</v>
      </c>
      <c r="I88" s="30">
        <v>12197.999987260404</v>
      </c>
      <c r="J88" s="30">
        <v>12083.560717820534</v>
      </c>
      <c r="K88" s="30">
        <v>12453.444785117255</v>
      </c>
      <c r="L88" s="30">
        <v>12814.13283969113</v>
      </c>
      <c r="M88" s="30">
        <v>13010.314444445194</v>
      </c>
      <c r="N88" s="30">
        <v>13177.886231839289</v>
      </c>
      <c r="O88" s="30">
        <v>13409.83010829331</v>
      </c>
      <c r="P88" s="30">
        <v>13712.276748955823</v>
      </c>
      <c r="Q88" s="30">
        <v>14033.115415064029</v>
      </c>
      <c r="R88" s="30">
        <v>14370.302548235075</v>
      </c>
      <c r="S88" s="30">
        <v>14474.524025760669</v>
      </c>
      <c r="T88" s="30">
        <v>14186.382293778141</v>
      </c>
      <c r="U88" s="30">
        <v>14043.333206978303</v>
      </c>
      <c r="V88" s="30">
        <v>14216.013890329536</v>
      </c>
      <c r="W88" s="30">
        <v>13335.240227319109</v>
      </c>
      <c r="X88" s="30">
        <v>12126.475443860485</v>
      </c>
      <c r="Y88" s="30">
        <v>10629.568928419332</v>
      </c>
      <c r="Z88" s="28"/>
      <c r="AA88" s="50">
        <f t="shared" si="1"/>
        <v>14474.524025760669</v>
      </c>
    </row>
    <row r="89" spans="1:27" ht="12" x14ac:dyDescent="0.25">
      <c r="A89" s="29">
        <v>42813</v>
      </c>
      <c r="B89" s="30">
        <v>9312.4955506694023</v>
      </c>
      <c r="C89" s="30">
        <v>8524.7037940788705</v>
      </c>
      <c r="D89" s="30">
        <v>8102.7089880193498</v>
      </c>
      <c r="E89" s="30">
        <v>7914.7016167967067</v>
      </c>
      <c r="F89" s="30">
        <v>7964.76879717665</v>
      </c>
      <c r="G89" s="30">
        <v>8577.836312033096</v>
      </c>
      <c r="H89" s="30">
        <v>9925.5630655258465</v>
      </c>
      <c r="I89" s="30">
        <v>10834.94654589624</v>
      </c>
      <c r="J89" s="30">
        <v>11208.917729958672</v>
      </c>
      <c r="K89" s="30">
        <v>11938.468072637841</v>
      </c>
      <c r="L89" s="30">
        <v>12656.778844211311</v>
      </c>
      <c r="M89" s="30">
        <v>13185.038686179279</v>
      </c>
      <c r="N89" s="30">
        <v>13533.465390456027</v>
      </c>
      <c r="O89" s="30">
        <v>13957.503754898402</v>
      </c>
      <c r="P89" s="30">
        <v>14374.389665000785</v>
      </c>
      <c r="Q89" s="30">
        <v>14774.927108040329</v>
      </c>
      <c r="R89" s="30">
        <v>15025.263009940043</v>
      </c>
      <c r="S89" s="30">
        <v>15040.589697811454</v>
      </c>
      <c r="T89" s="30">
        <v>14635.965138006201</v>
      </c>
      <c r="U89" s="30">
        <v>14361.106535512228</v>
      </c>
      <c r="V89" s="30">
        <v>14552.179244309153</v>
      </c>
      <c r="W89" s="30">
        <v>13695.928281892984</v>
      </c>
      <c r="X89" s="30">
        <v>12544.383133154295</v>
      </c>
      <c r="Y89" s="30">
        <v>11082.217110221674</v>
      </c>
      <c r="Z89" s="28"/>
      <c r="AA89" s="50">
        <f t="shared" si="1"/>
        <v>15040.589697811454</v>
      </c>
    </row>
    <row r="90" spans="1:27" ht="12" x14ac:dyDescent="0.25">
      <c r="A90" s="29">
        <v>42814</v>
      </c>
      <c r="B90" s="30">
        <v>9832.5811591059537</v>
      </c>
      <c r="C90" s="30">
        <v>9004.940014049751</v>
      </c>
      <c r="D90" s="30">
        <v>8566.5967409273944</v>
      </c>
      <c r="E90" s="30">
        <v>8318.3043974105331</v>
      </c>
      <c r="F90" s="30">
        <v>8333.6310852819443</v>
      </c>
      <c r="G90" s="30">
        <v>8892.5443029927374</v>
      </c>
      <c r="H90" s="30">
        <v>10193.269213679829</v>
      </c>
      <c r="I90" s="30">
        <v>11116.957602730205</v>
      </c>
      <c r="J90" s="30">
        <v>11516.473266578321</v>
      </c>
      <c r="K90" s="30">
        <v>12217.413791897525</v>
      </c>
      <c r="L90" s="30">
        <v>12949.007692959549</v>
      </c>
      <c r="M90" s="30">
        <v>13494.637781181786</v>
      </c>
      <c r="N90" s="30">
        <v>13920.719704007015</v>
      </c>
      <c r="O90" s="30">
        <v>14364.17187308651</v>
      </c>
      <c r="P90" s="30">
        <v>14765.731095317482</v>
      </c>
      <c r="Q90" s="30">
        <v>15084.526203042833</v>
      </c>
      <c r="R90" s="30">
        <v>15292.969158094023</v>
      </c>
      <c r="S90" s="30">
        <v>15219.401056311252</v>
      </c>
      <c r="T90" s="30">
        <v>14858.713001737375</v>
      </c>
      <c r="U90" s="30">
        <v>14562.397036223427</v>
      </c>
      <c r="V90" s="30">
        <v>14718.729252511821</v>
      </c>
      <c r="W90" s="30">
        <v>13728.625216018661</v>
      </c>
      <c r="X90" s="30">
        <v>12505.555523880053</v>
      </c>
      <c r="Y90" s="30">
        <v>11087.326006178811</v>
      </c>
      <c r="Z90" s="28"/>
      <c r="AA90" s="50">
        <f t="shared" si="1"/>
        <v>15292.969158094023</v>
      </c>
    </row>
    <row r="91" spans="1:27" ht="12" x14ac:dyDescent="0.25">
      <c r="A91" s="29">
        <v>42815</v>
      </c>
      <c r="B91" s="30">
        <v>9722.2290064317931</v>
      </c>
      <c r="C91" s="30">
        <v>8840.4335642299393</v>
      </c>
      <c r="D91" s="30">
        <v>8295.82525519913</v>
      </c>
      <c r="E91" s="30">
        <v>7995.4221729194724</v>
      </c>
      <c r="F91" s="30">
        <v>7988.2697185794805</v>
      </c>
      <c r="G91" s="30">
        <v>8449.0921339132419</v>
      </c>
      <c r="H91" s="30">
        <v>9537.2869727834313</v>
      </c>
      <c r="I91" s="30">
        <v>10490.606958385204</v>
      </c>
      <c r="J91" s="30">
        <v>11087.326006178811</v>
      </c>
      <c r="K91" s="30">
        <v>11978.31746110351</v>
      </c>
      <c r="L91" s="30">
        <v>12875.439591176775</v>
      </c>
      <c r="M91" s="30">
        <v>13578.423674878833</v>
      </c>
      <c r="N91" s="30">
        <v>14136.315113398197</v>
      </c>
      <c r="O91" s="30">
        <v>14691.141214343281</v>
      </c>
      <c r="P91" s="30">
        <v>15217.357497928397</v>
      </c>
      <c r="Q91" s="30">
        <v>15644.461199945054</v>
      </c>
      <c r="R91" s="30">
        <v>15811.01120814772</v>
      </c>
      <c r="S91" s="30">
        <v>15647.526537519336</v>
      </c>
      <c r="T91" s="30">
        <v>15064.090619214285</v>
      </c>
      <c r="U91" s="30">
        <v>14631.878021240491</v>
      </c>
      <c r="V91" s="30">
        <v>14667.64029294045</v>
      </c>
      <c r="W91" s="30">
        <v>13811.389330524282</v>
      </c>
      <c r="X91" s="30">
        <v>12878.504928751057</v>
      </c>
      <c r="Y91" s="30">
        <v>11715.720208906667</v>
      </c>
      <c r="Z91" s="28"/>
      <c r="AA91" s="50">
        <f t="shared" si="1"/>
        <v>15811.01120814772</v>
      </c>
    </row>
    <row r="92" spans="1:27" ht="12" x14ac:dyDescent="0.25">
      <c r="A92" s="29">
        <v>42816</v>
      </c>
      <c r="B92" s="30">
        <v>10532.499905233728</v>
      </c>
      <c r="C92" s="30">
        <v>9737.5556943032043</v>
      </c>
      <c r="D92" s="30">
        <v>9191.9256060809676</v>
      </c>
      <c r="E92" s="30">
        <v>8864.9562648241972</v>
      </c>
      <c r="F92" s="30">
        <v>8733.1467491300609</v>
      </c>
      <c r="G92" s="30">
        <v>8873.1304983556165</v>
      </c>
      <c r="H92" s="30">
        <v>9303.2995379465556</v>
      </c>
      <c r="I92" s="30">
        <v>9862.2127556573469</v>
      </c>
      <c r="J92" s="30">
        <v>10804.293170153418</v>
      </c>
      <c r="K92" s="30">
        <v>12257.263180363194</v>
      </c>
      <c r="L92" s="30">
        <v>13337.283785701964</v>
      </c>
      <c r="M92" s="30">
        <v>13906.414795327031</v>
      </c>
      <c r="N92" s="30">
        <v>14402.999482360752</v>
      </c>
      <c r="O92" s="30">
        <v>14779.014224806038</v>
      </c>
      <c r="P92" s="30">
        <v>15036.502581045745</v>
      </c>
      <c r="Q92" s="30">
        <v>15315.448300305427</v>
      </c>
      <c r="R92" s="30">
        <v>15673.071017305021</v>
      </c>
      <c r="S92" s="30">
        <v>15665.918562965029</v>
      </c>
      <c r="T92" s="30">
        <v>15210.205043588405</v>
      </c>
      <c r="U92" s="30">
        <v>14657.422501026176</v>
      </c>
      <c r="V92" s="30">
        <v>14593.050411966249</v>
      </c>
      <c r="W92" s="30">
        <v>13716.363865721532</v>
      </c>
      <c r="X92" s="30">
        <v>12660.86596097702</v>
      </c>
      <c r="Y92" s="30">
        <v>11386.707309267042</v>
      </c>
      <c r="Z92" s="28"/>
      <c r="AA92" s="50">
        <f t="shared" si="1"/>
        <v>15673.071017305021</v>
      </c>
    </row>
    <row r="93" spans="1:27" ht="12" x14ac:dyDescent="0.25">
      <c r="A93" s="29">
        <v>42817</v>
      </c>
      <c r="B93" s="30">
        <v>10189.182096914119</v>
      </c>
      <c r="C93" s="30">
        <v>9280.8203957351525</v>
      </c>
      <c r="D93" s="30">
        <v>8733.1467491300609</v>
      </c>
      <c r="E93" s="30">
        <v>8412.3080830218551</v>
      </c>
      <c r="F93" s="30">
        <v>8259.0412043077431</v>
      </c>
      <c r="G93" s="30">
        <v>8324.4350725590975</v>
      </c>
      <c r="H93" s="30">
        <v>8620.7510380730455</v>
      </c>
      <c r="I93" s="30">
        <v>9076.4645574496699</v>
      </c>
      <c r="J93" s="30">
        <v>10079.851723431386</v>
      </c>
      <c r="K93" s="30">
        <v>11561.431551001127</v>
      </c>
      <c r="L93" s="30">
        <v>12841.720877859671</v>
      </c>
      <c r="M93" s="30">
        <v>13803.215096992863</v>
      </c>
      <c r="N93" s="30">
        <v>14714.642135746111</v>
      </c>
      <c r="O93" s="30">
        <v>15502.433892336643</v>
      </c>
      <c r="P93" s="30">
        <v>16035.802630261751</v>
      </c>
      <c r="Q93" s="30">
        <v>16480.276578532674</v>
      </c>
      <c r="R93" s="30">
        <v>16672.371066521027</v>
      </c>
      <c r="S93" s="30">
        <v>16650.91370350105</v>
      </c>
      <c r="T93" s="30">
        <v>16268.768285907199</v>
      </c>
      <c r="U93" s="30">
        <v>15802.836974616301</v>
      </c>
      <c r="V93" s="30">
        <v>15878.448634781929</v>
      </c>
      <c r="W93" s="30">
        <v>14859.734780928802</v>
      </c>
      <c r="X93" s="30">
        <v>13673.449139681581</v>
      </c>
      <c r="Y93" s="30">
        <v>12185.738636963275</v>
      </c>
      <c r="Z93" s="28"/>
      <c r="AA93" s="50">
        <f t="shared" si="1"/>
        <v>16672.371066521027</v>
      </c>
    </row>
    <row r="94" spans="1:27" ht="12" x14ac:dyDescent="0.25">
      <c r="A94" s="29">
        <v>42818</v>
      </c>
      <c r="B94" s="30">
        <v>10862.534584064781</v>
      </c>
      <c r="C94" s="30">
        <v>9913.3017152287175</v>
      </c>
      <c r="D94" s="30">
        <v>9277.7550581608702</v>
      </c>
      <c r="E94" s="30">
        <v>9012.0924683897429</v>
      </c>
      <c r="F94" s="30">
        <v>8977.3519758812126</v>
      </c>
      <c r="G94" s="30">
        <v>9425.9130409178433</v>
      </c>
      <c r="H94" s="30">
        <v>10390.472597625318</v>
      </c>
      <c r="I94" s="30">
        <v>11227.309755404365</v>
      </c>
      <c r="J94" s="30">
        <v>11814.832790475126</v>
      </c>
      <c r="K94" s="30">
        <v>12642.473935531327</v>
      </c>
      <c r="L94" s="30">
        <v>13291.30372208773</v>
      </c>
      <c r="M94" s="30">
        <v>13738.843007932936</v>
      </c>
      <c r="N94" s="30">
        <v>13910.501912092741</v>
      </c>
      <c r="O94" s="30">
        <v>13891.08810745562</v>
      </c>
      <c r="P94" s="30">
        <v>13709.211411381541</v>
      </c>
      <c r="Q94" s="30">
        <v>13589.663245984535</v>
      </c>
      <c r="R94" s="30">
        <v>13601.924596281664</v>
      </c>
      <c r="S94" s="30">
        <v>13675.492698064436</v>
      </c>
      <c r="T94" s="30">
        <v>13663.231347767307</v>
      </c>
      <c r="U94" s="30">
        <v>13736.799449550081</v>
      </c>
      <c r="V94" s="30">
        <v>13628.490855258775</v>
      </c>
      <c r="W94" s="30">
        <v>12775.305230416889</v>
      </c>
      <c r="X94" s="30">
        <v>11789.288310689441</v>
      </c>
      <c r="Y94" s="30">
        <v>10502.868308682333</v>
      </c>
      <c r="Z94" s="28"/>
      <c r="AA94" s="50">
        <f t="shared" si="1"/>
        <v>13910.501912092741</v>
      </c>
    </row>
    <row r="95" spans="1:27" ht="12" x14ac:dyDescent="0.25">
      <c r="A95" s="29">
        <v>42819</v>
      </c>
      <c r="B95" s="30">
        <v>9413.6516906207162</v>
      </c>
      <c r="C95" s="30">
        <v>8607.4679085844891</v>
      </c>
      <c r="D95" s="30">
        <v>8097.6000920622128</v>
      </c>
      <c r="E95" s="30">
        <v>7910.6145000309971</v>
      </c>
      <c r="F95" s="30">
        <v>7964.76879717665</v>
      </c>
      <c r="G95" s="30">
        <v>8456.2445882532338</v>
      </c>
      <c r="H95" s="30">
        <v>9593.4848283119391</v>
      </c>
      <c r="I95" s="30">
        <v>10493.672295959486</v>
      </c>
      <c r="J95" s="30">
        <v>11034.193488224586</v>
      </c>
      <c r="K95" s="30">
        <v>11829.13769915511</v>
      </c>
      <c r="L95" s="30">
        <v>12384.985579291619</v>
      </c>
      <c r="M95" s="30">
        <v>12938.789901045275</v>
      </c>
      <c r="N95" s="30">
        <v>13371.002499019069</v>
      </c>
      <c r="O95" s="30">
        <v>13670.383802107299</v>
      </c>
      <c r="P95" s="30">
        <v>13947.285962984128</v>
      </c>
      <c r="Q95" s="30">
        <v>14166.96848914102</v>
      </c>
      <c r="R95" s="30">
        <v>14355.997639555091</v>
      </c>
      <c r="S95" s="30">
        <v>14371.324327426502</v>
      </c>
      <c r="T95" s="30">
        <v>14083.182595443972</v>
      </c>
      <c r="U95" s="30">
        <v>13736.799449550081</v>
      </c>
      <c r="V95" s="30">
        <v>13864.521848478507</v>
      </c>
      <c r="W95" s="30">
        <v>12929.593888322428</v>
      </c>
      <c r="X95" s="30">
        <v>11664.631249335296</v>
      </c>
      <c r="Y95" s="30">
        <v>10198.378109636966</v>
      </c>
      <c r="Z95" s="28"/>
      <c r="AA95" s="50">
        <f t="shared" si="1"/>
        <v>14371.324327426502</v>
      </c>
    </row>
    <row r="96" spans="1:27" ht="12" x14ac:dyDescent="0.25">
      <c r="A96" s="29">
        <v>42820</v>
      </c>
      <c r="B96" s="30">
        <v>8899.6967573327292</v>
      </c>
      <c r="C96" s="30">
        <v>8145.6237140593012</v>
      </c>
      <c r="D96" s="30">
        <v>7720.5635704254992</v>
      </c>
      <c r="E96" s="30">
        <v>7573.4273668599526</v>
      </c>
      <c r="F96" s="30">
        <v>7688.8884154912494</v>
      </c>
      <c r="G96" s="30">
        <v>8294.8034760077026</v>
      </c>
      <c r="H96" s="30">
        <v>9620.0510872890518</v>
      </c>
      <c r="I96" s="30">
        <v>10741.964639476346</v>
      </c>
      <c r="J96" s="30">
        <v>11386.707309267042</v>
      </c>
      <c r="K96" s="30">
        <v>11714.698429715239</v>
      </c>
      <c r="L96" s="30">
        <v>11974.2303443378</v>
      </c>
      <c r="M96" s="30">
        <v>11976.273902720655</v>
      </c>
      <c r="N96" s="30">
        <v>11852.63862055794</v>
      </c>
      <c r="O96" s="30">
        <v>11701.415300226683</v>
      </c>
      <c r="P96" s="30">
        <v>11603.324497849651</v>
      </c>
      <c r="Q96" s="30">
        <v>11548.148421512571</v>
      </c>
      <c r="R96" s="30">
        <v>11647.26100308103</v>
      </c>
      <c r="S96" s="30">
        <v>11715.720208906667</v>
      </c>
      <c r="T96" s="30">
        <v>11680.979716398135</v>
      </c>
      <c r="U96" s="30">
        <v>12011.014395229187</v>
      </c>
      <c r="V96" s="30">
        <v>12497.381290348634</v>
      </c>
      <c r="W96" s="30">
        <v>11880.22665872648</v>
      </c>
      <c r="X96" s="30">
        <v>10906.471089296159</v>
      </c>
      <c r="Y96" s="30">
        <v>9837.6900550630889</v>
      </c>
      <c r="Z96" s="28"/>
      <c r="AA96" s="50">
        <f t="shared" si="1"/>
        <v>12497.381290348634</v>
      </c>
    </row>
    <row r="97" spans="1:27" ht="12" x14ac:dyDescent="0.25">
      <c r="A97" s="29">
        <v>42821</v>
      </c>
      <c r="B97" s="30">
        <v>8866.999823207052</v>
      </c>
      <c r="C97" s="30">
        <v>8291.7381384334203</v>
      </c>
      <c r="D97" s="30">
        <v>7994.4003937280449</v>
      </c>
      <c r="E97" s="30">
        <v>7924.9194087109809</v>
      </c>
      <c r="F97" s="30">
        <v>8060.8160411708259</v>
      </c>
      <c r="G97" s="30">
        <v>8656.5133097730049</v>
      </c>
      <c r="H97" s="30">
        <v>9913.3017152287175</v>
      </c>
      <c r="I97" s="30">
        <v>10799.184274196281</v>
      </c>
      <c r="J97" s="30">
        <v>11237.527547318639</v>
      </c>
      <c r="K97" s="30">
        <v>11852.63862055794</v>
      </c>
      <c r="L97" s="30">
        <v>12154.063482029025</v>
      </c>
      <c r="M97" s="30">
        <v>12302.221464786</v>
      </c>
      <c r="N97" s="30">
        <v>12370.680670611635</v>
      </c>
      <c r="O97" s="30">
        <v>12426.878526140143</v>
      </c>
      <c r="P97" s="30">
        <v>12419.726071800151</v>
      </c>
      <c r="Q97" s="30">
        <v>12406.442942311594</v>
      </c>
      <c r="R97" s="30">
        <v>12428.922084522997</v>
      </c>
      <c r="S97" s="30">
        <v>12413.595396651586</v>
      </c>
      <c r="T97" s="30">
        <v>12335.940178103105</v>
      </c>
      <c r="U97" s="30">
        <v>12613.864118171359</v>
      </c>
      <c r="V97" s="30">
        <v>12870.330695219638</v>
      </c>
      <c r="W97" s="30">
        <v>12231.718700577509</v>
      </c>
      <c r="X97" s="30">
        <v>11299.856077995712</v>
      </c>
      <c r="Y97" s="30">
        <v>10165.681175511289</v>
      </c>
      <c r="Z97" s="28"/>
      <c r="AA97" s="50">
        <f t="shared" si="1"/>
        <v>12870.330695219638</v>
      </c>
    </row>
    <row r="98" spans="1:27" ht="12" x14ac:dyDescent="0.25">
      <c r="A98" s="29">
        <v>42822</v>
      </c>
      <c r="B98" s="30">
        <v>9134.7059713610324</v>
      </c>
      <c r="C98" s="30">
        <v>8435.8090044246856</v>
      </c>
      <c r="D98" s="30">
        <v>8070.0120538936726</v>
      </c>
      <c r="E98" s="30">
        <v>7874.8522283310376</v>
      </c>
      <c r="F98" s="30">
        <v>7952.507446879521</v>
      </c>
      <c r="G98" s="30">
        <v>8467.4841593589354</v>
      </c>
      <c r="H98" s="30">
        <v>9564.8750109519715</v>
      </c>
      <c r="I98" s="30">
        <v>10471.193153748083</v>
      </c>
      <c r="J98" s="30">
        <v>11117.979381921632</v>
      </c>
      <c r="K98" s="30">
        <v>11993.644148974921</v>
      </c>
      <c r="L98" s="30">
        <v>12866.243578453928</v>
      </c>
      <c r="M98" s="30">
        <v>13380.198511741915</v>
      </c>
      <c r="N98" s="30">
        <v>13733.734111975798</v>
      </c>
      <c r="O98" s="30">
        <v>13940.133508644136</v>
      </c>
      <c r="P98" s="30">
        <v>14107.70529603823</v>
      </c>
      <c r="Q98" s="30">
        <v>14211.926773563826</v>
      </c>
      <c r="R98" s="30">
        <v>14193.534748118132</v>
      </c>
      <c r="S98" s="30">
        <v>13972.830442769813</v>
      </c>
      <c r="T98" s="30">
        <v>13647.904659895896</v>
      </c>
      <c r="U98" s="30">
        <v>13650.969997470178</v>
      </c>
      <c r="V98" s="30">
        <v>13785.844850738597</v>
      </c>
      <c r="W98" s="30">
        <v>13177.886231839289</v>
      </c>
      <c r="X98" s="30">
        <v>12395.203371205893</v>
      </c>
      <c r="Y98" s="30">
        <v>11348.901479184227</v>
      </c>
      <c r="Z98" s="28"/>
      <c r="AA98" s="50">
        <f t="shared" si="1"/>
        <v>14211.926773563826</v>
      </c>
    </row>
    <row r="99" spans="1:27" ht="12" x14ac:dyDescent="0.25">
      <c r="A99" s="29">
        <v>42823</v>
      </c>
      <c r="B99" s="30">
        <v>10335.296521288237</v>
      </c>
      <c r="C99" s="30">
        <v>9631.2906583947533</v>
      </c>
      <c r="D99" s="30">
        <v>9172.5118014438467</v>
      </c>
      <c r="E99" s="30">
        <v>8934.4372498412613</v>
      </c>
      <c r="F99" s="30">
        <v>8884.3700694613181</v>
      </c>
      <c r="G99" s="30">
        <v>9051.941856855412</v>
      </c>
      <c r="H99" s="30">
        <v>9494.37224674348</v>
      </c>
      <c r="I99" s="30">
        <v>10137.071358151321</v>
      </c>
      <c r="J99" s="30">
        <v>11093.456681327374</v>
      </c>
      <c r="K99" s="30">
        <v>12393.159812823038</v>
      </c>
      <c r="L99" s="30">
        <v>13502.812014713205</v>
      </c>
      <c r="M99" s="30">
        <v>14263.015733135197</v>
      </c>
      <c r="N99" s="30">
        <v>14595.093970349104</v>
      </c>
      <c r="O99" s="30">
        <v>14771.861770466046</v>
      </c>
      <c r="P99" s="30">
        <v>14735.07771957466</v>
      </c>
      <c r="Q99" s="30">
        <v>14556.266361074862</v>
      </c>
      <c r="R99" s="30">
        <v>14321.257147046559</v>
      </c>
      <c r="S99" s="30">
        <v>14075.008361912553</v>
      </c>
      <c r="T99" s="30">
        <v>13688.775827552992</v>
      </c>
      <c r="U99" s="30">
        <v>13578.423674878833</v>
      </c>
      <c r="V99" s="30">
        <v>13303.565072384859</v>
      </c>
      <c r="W99" s="30">
        <v>12459.57546026582</v>
      </c>
      <c r="X99" s="30">
        <v>11665.653028526724</v>
      </c>
      <c r="Y99" s="30">
        <v>10638.764941142179</v>
      </c>
      <c r="Z99" s="28"/>
      <c r="AA99" s="50">
        <f t="shared" si="1"/>
        <v>14771.861770466046</v>
      </c>
    </row>
    <row r="100" spans="1:27" ht="12" x14ac:dyDescent="0.25">
      <c r="A100" s="29">
        <v>42824</v>
      </c>
      <c r="B100" s="30">
        <v>9602.6808410347858</v>
      </c>
      <c r="C100" s="30">
        <v>8866.999823207052</v>
      </c>
      <c r="D100" s="30">
        <v>8349.9795523447829</v>
      </c>
      <c r="E100" s="30">
        <v>8093.5129752965031</v>
      </c>
      <c r="F100" s="30">
        <v>7999.509289685182</v>
      </c>
      <c r="G100" s="30">
        <v>8097.6000920622128</v>
      </c>
      <c r="H100" s="30">
        <v>8488.941522378911</v>
      </c>
      <c r="I100" s="30">
        <v>8975.3084174983578</v>
      </c>
      <c r="J100" s="30">
        <v>9865.2780932316291</v>
      </c>
      <c r="K100" s="30">
        <v>11017.845021161747</v>
      </c>
      <c r="L100" s="30">
        <v>11812.789232092271</v>
      </c>
      <c r="M100" s="30">
        <v>12211.28311674896</v>
      </c>
      <c r="N100" s="30">
        <v>12392.138033631611</v>
      </c>
      <c r="O100" s="30">
        <v>12528.034666091457</v>
      </c>
      <c r="P100" s="30">
        <v>12656.778844211311</v>
      </c>
      <c r="Q100" s="30">
        <v>12765.087438502615</v>
      </c>
      <c r="R100" s="30">
        <v>12874.417811985348</v>
      </c>
      <c r="S100" s="30">
        <v>12849.89511139109</v>
      </c>
      <c r="T100" s="30">
        <v>12589.341417577101</v>
      </c>
      <c r="U100" s="30">
        <v>12405.421163120167</v>
      </c>
      <c r="V100" s="30">
        <v>12748.738971439778</v>
      </c>
      <c r="W100" s="30">
        <v>11958.903656466389</v>
      </c>
      <c r="X100" s="30">
        <v>10899.318634956167</v>
      </c>
      <c r="Y100" s="30">
        <v>9592.4630491205116</v>
      </c>
      <c r="Z100" s="28"/>
      <c r="AA100" s="50">
        <f t="shared" si="1"/>
        <v>12874.417811985348</v>
      </c>
    </row>
    <row r="101" spans="1:27" ht="12" x14ac:dyDescent="0.25">
      <c r="A101" s="29">
        <v>42825</v>
      </c>
      <c r="B101" s="30">
        <v>8486.8979639960562</v>
      </c>
      <c r="C101" s="30">
        <v>7894.2660329681585</v>
      </c>
      <c r="D101" s="30">
        <v>7512.1206153743078</v>
      </c>
      <c r="E101" s="30">
        <v>7388.4853332115918</v>
      </c>
      <c r="F101" s="30">
        <v>7531.5344200114287</v>
      </c>
      <c r="G101" s="30">
        <v>8336.6964228562265</v>
      </c>
      <c r="H101" s="30">
        <v>9778.4268619603008</v>
      </c>
      <c r="I101" s="30">
        <v>10690.875679904975</v>
      </c>
      <c r="J101" s="30">
        <v>10998.431216524627</v>
      </c>
      <c r="K101" s="30">
        <v>11424.513139349856</v>
      </c>
      <c r="L101" s="30">
        <v>11863.878191663642</v>
      </c>
      <c r="M101" s="30">
        <v>12214.348454323243</v>
      </c>
      <c r="N101" s="30">
        <v>12464.684356222957</v>
      </c>
      <c r="O101" s="30">
        <v>12762.022100928334</v>
      </c>
      <c r="P101" s="30">
        <v>13023.59757393375</v>
      </c>
      <c r="Q101" s="30">
        <v>13241.236541707787</v>
      </c>
      <c r="R101" s="30">
        <v>13343.414460850528</v>
      </c>
      <c r="S101" s="30">
        <v>13233.062308176368</v>
      </c>
      <c r="T101" s="30">
        <v>13105.339909247943</v>
      </c>
      <c r="U101" s="30">
        <v>13262.693904727763</v>
      </c>
      <c r="V101" s="30">
        <v>13549.813857518866</v>
      </c>
      <c r="W101" s="30">
        <v>12669.04019450844</v>
      </c>
      <c r="X101" s="30">
        <v>11513.407929004039</v>
      </c>
      <c r="Y101" s="30">
        <v>10097.221969685652</v>
      </c>
      <c r="Z101" s="28"/>
      <c r="AA101" s="50">
        <f t="shared" si="1"/>
        <v>13549.813857518866</v>
      </c>
    </row>
    <row r="102" spans="1:27" ht="12" x14ac:dyDescent="0.25">
      <c r="A102" s="29">
        <v>42826</v>
      </c>
      <c r="B102" s="30">
        <v>8892.5443029927374</v>
      </c>
      <c r="C102" s="30">
        <v>8177.298868993551</v>
      </c>
      <c r="D102" s="30">
        <v>7812.5236976539663</v>
      </c>
      <c r="E102" s="30">
        <v>7663.343935705564</v>
      </c>
      <c r="F102" s="30">
        <v>7765.5218548483053</v>
      </c>
      <c r="G102" s="30">
        <v>8433.7654460418307</v>
      </c>
      <c r="H102" s="30">
        <v>10002.196504882902</v>
      </c>
      <c r="I102" s="30">
        <v>10954.494711293248</v>
      </c>
      <c r="J102" s="30">
        <v>11294.747182038574</v>
      </c>
      <c r="K102" s="30">
        <v>11756.591376563763</v>
      </c>
      <c r="L102" s="30">
        <v>12204.130662408968</v>
      </c>
      <c r="M102" s="30">
        <v>12589.341417577101</v>
      </c>
      <c r="N102" s="30">
        <v>12897.918733388178</v>
      </c>
      <c r="O102" s="30">
        <v>13296.412618044867</v>
      </c>
      <c r="P102" s="30">
        <v>13775.627058824322</v>
      </c>
      <c r="Q102" s="30">
        <v>14313.08291351514</v>
      </c>
      <c r="R102" s="30">
        <v>14801.493367017441</v>
      </c>
      <c r="S102" s="30">
        <v>14976.217608751527</v>
      </c>
      <c r="T102" s="30">
        <v>14710.555018980402</v>
      </c>
      <c r="U102" s="30">
        <v>14237.471253349511</v>
      </c>
      <c r="V102" s="30">
        <v>14348.845185215099</v>
      </c>
      <c r="W102" s="30">
        <v>13406.764770719028</v>
      </c>
      <c r="X102" s="30">
        <v>12011.014395229187</v>
      </c>
      <c r="Y102" s="30">
        <v>10483.454504045212</v>
      </c>
      <c r="Z102" s="28"/>
      <c r="AA102" s="50">
        <f t="shared" si="1"/>
        <v>14976.217608751527</v>
      </c>
    </row>
    <row r="103" spans="1:27" ht="12" x14ac:dyDescent="0.25">
      <c r="A103" s="29">
        <v>42827</v>
      </c>
      <c r="B103" s="30">
        <v>9191.9256060809676</v>
      </c>
      <c r="C103" s="30">
        <v>8393.9160575761616</v>
      </c>
      <c r="D103" s="30">
        <v>7959.6599012195129</v>
      </c>
      <c r="E103" s="30">
        <v>7735.8902582969104</v>
      </c>
      <c r="F103" s="30">
        <v>7794.1316722082729</v>
      </c>
      <c r="G103" s="30">
        <v>8464.4188217846531</v>
      </c>
      <c r="H103" s="30">
        <v>9903.0839233144434</v>
      </c>
      <c r="I103" s="30">
        <v>10706.202367776386</v>
      </c>
      <c r="J103" s="30">
        <v>11077.108214264537</v>
      </c>
      <c r="K103" s="30">
        <v>11768.852726860892</v>
      </c>
      <c r="L103" s="30">
        <v>12349.223307591659</v>
      </c>
      <c r="M103" s="30">
        <v>12873.39603279392</v>
      </c>
      <c r="N103" s="30">
        <v>13229.996970602086</v>
      </c>
      <c r="O103" s="30">
        <v>13668.340243724444</v>
      </c>
      <c r="P103" s="30">
        <v>14332.496718152261</v>
      </c>
      <c r="Q103" s="30">
        <v>14926.150428371584</v>
      </c>
      <c r="R103" s="30">
        <v>15371.646155833934</v>
      </c>
      <c r="S103" s="30">
        <v>15557.609968673723</v>
      </c>
      <c r="T103" s="30">
        <v>15207.139706014123</v>
      </c>
      <c r="U103" s="30">
        <v>14728.947044426095</v>
      </c>
      <c r="V103" s="30">
        <v>14827.037846803127</v>
      </c>
      <c r="W103" s="30">
        <v>13880.870315541346</v>
      </c>
      <c r="X103" s="30">
        <v>12468.771472988667</v>
      </c>
      <c r="Y103" s="30">
        <v>10927.928452316135</v>
      </c>
      <c r="Z103" s="28"/>
      <c r="AA103" s="50">
        <f t="shared" si="1"/>
        <v>15557.609968673723</v>
      </c>
    </row>
    <row r="104" spans="1:27" ht="12" x14ac:dyDescent="0.25">
      <c r="A104" s="29">
        <v>42828</v>
      </c>
      <c r="B104" s="30">
        <v>9579.1799196319553</v>
      </c>
      <c r="C104" s="30">
        <v>8724.9725155986416</v>
      </c>
      <c r="D104" s="30">
        <v>8240.6491788620497</v>
      </c>
      <c r="E104" s="30">
        <v>8040.3804573422785</v>
      </c>
      <c r="F104" s="30">
        <v>8084.3169625736564</v>
      </c>
      <c r="G104" s="30">
        <v>8759.7130081071737</v>
      </c>
      <c r="H104" s="30">
        <v>10076.786385857104</v>
      </c>
      <c r="I104" s="30">
        <v>10859.469246490498</v>
      </c>
      <c r="J104" s="30">
        <v>11382.620192501332</v>
      </c>
      <c r="K104" s="30">
        <v>12168.368390709009</v>
      </c>
      <c r="L104" s="30">
        <v>12907.114746111025</v>
      </c>
      <c r="M104" s="30">
        <v>13517.116923393189</v>
      </c>
      <c r="N104" s="30">
        <v>14062.747011615424</v>
      </c>
      <c r="O104" s="30">
        <v>14582.832620051975</v>
      </c>
      <c r="P104" s="30">
        <v>15293.990937285451</v>
      </c>
      <c r="Q104" s="30">
        <v>15760.944027767777</v>
      </c>
      <c r="R104" s="30">
        <v>16088.935148215976</v>
      </c>
      <c r="S104" s="30">
        <v>15958.147411713268</v>
      </c>
      <c r="T104" s="30">
        <v>15592.350461182255</v>
      </c>
      <c r="U104" s="30">
        <v>15056.938164874293</v>
      </c>
      <c r="V104" s="30">
        <v>15336.905663325402</v>
      </c>
      <c r="W104" s="30">
        <v>14357.019418746519</v>
      </c>
      <c r="X104" s="30">
        <v>12919.376096408154</v>
      </c>
      <c r="Y104" s="30">
        <v>11349.923258375655</v>
      </c>
      <c r="Z104" s="28"/>
      <c r="AA104" s="50">
        <f t="shared" si="1"/>
        <v>16088.935148215976</v>
      </c>
    </row>
    <row r="105" spans="1:27" ht="12" x14ac:dyDescent="0.25">
      <c r="A105" s="29">
        <v>42829</v>
      </c>
      <c r="B105" s="30">
        <v>9969.4995707572252</v>
      </c>
      <c r="C105" s="30">
        <v>9110.1832707667745</v>
      </c>
      <c r="D105" s="30">
        <v>8577.836312033096</v>
      </c>
      <c r="E105" s="30">
        <v>8316.2608390276782</v>
      </c>
      <c r="F105" s="30">
        <v>8286.6292424762833</v>
      </c>
      <c r="G105" s="30">
        <v>8871.0869399727617</v>
      </c>
      <c r="H105" s="30">
        <v>10285.229340908294</v>
      </c>
      <c r="I105" s="30">
        <v>11030.106371458876</v>
      </c>
      <c r="J105" s="30">
        <v>11603.324497849651</v>
      </c>
      <c r="K105" s="30">
        <v>12507.599082262908</v>
      </c>
      <c r="L105" s="30">
        <v>13372.024278210496</v>
      </c>
      <c r="M105" s="30">
        <v>14079.095478678262</v>
      </c>
      <c r="N105" s="30">
        <v>14620.638450134789</v>
      </c>
      <c r="O105" s="30">
        <v>15174.442771888445</v>
      </c>
      <c r="P105" s="30">
        <v>15705.767951430696</v>
      </c>
      <c r="Q105" s="30">
        <v>16167.612145955885</v>
      </c>
      <c r="R105" s="30">
        <v>16539.539771635464</v>
      </c>
      <c r="S105" s="30">
        <v>16504.799279126932</v>
      </c>
      <c r="T105" s="30">
        <v>16050.107538941735</v>
      </c>
      <c r="U105" s="30">
        <v>15258.228665585493</v>
      </c>
      <c r="V105" s="30">
        <v>15089.63509899997</v>
      </c>
      <c r="W105" s="30">
        <v>14237.471253349511</v>
      </c>
      <c r="X105" s="30">
        <v>13114.53592197079</v>
      </c>
      <c r="Y105" s="30">
        <v>11795.418985838005</v>
      </c>
      <c r="Z105" s="28"/>
      <c r="AA105" s="50">
        <f t="shared" si="1"/>
        <v>16539.539771635464</v>
      </c>
    </row>
    <row r="106" spans="1:27" ht="12" x14ac:dyDescent="0.25">
      <c r="A106" s="29">
        <v>42830</v>
      </c>
      <c r="B106" s="30">
        <v>10517.173217362317</v>
      </c>
      <c r="C106" s="30">
        <v>9600.6372826519309</v>
      </c>
      <c r="D106" s="30">
        <v>9003.9182348583236</v>
      </c>
      <c r="E106" s="30">
        <v>8633.0123883701744</v>
      </c>
      <c r="F106" s="30">
        <v>8482.8108472303466</v>
      </c>
      <c r="G106" s="30">
        <v>8535.943365184572</v>
      </c>
      <c r="H106" s="30">
        <v>8972.2430799240756</v>
      </c>
      <c r="I106" s="30">
        <v>9520.9385057205927</v>
      </c>
      <c r="J106" s="30">
        <v>10822.685195599111</v>
      </c>
      <c r="K106" s="30">
        <v>12303.243243977427</v>
      </c>
      <c r="L106" s="30">
        <v>13434.352808887568</v>
      </c>
      <c r="M106" s="30">
        <v>14335.562055726543</v>
      </c>
      <c r="N106" s="30">
        <v>15067.155956788567</v>
      </c>
      <c r="O106" s="30">
        <v>15807.945870573438</v>
      </c>
      <c r="P106" s="30">
        <v>16315.77012871286</v>
      </c>
      <c r="Q106" s="30">
        <v>16689.741312775292</v>
      </c>
      <c r="R106" s="30">
        <v>16830.746841192275</v>
      </c>
      <c r="S106" s="30">
        <v>16738.786713963807</v>
      </c>
      <c r="T106" s="30">
        <v>16118.56674476737</v>
      </c>
      <c r="U106" s="30">
        <v>15297.056274859733</v>
      </c>
      <c r="V106" s="30">
        <v>15206.117926822695</v>
      </c>
      <c r="W106" s="30">
        <v>14315.126471897995</v>
      </c>
      <c r="X106" s="30">
        <v>13242.258320899215</v>
      </c>
      <c r="Y106" s="30">
        <v>11999.774824123486</v>
      </c>
      <c r="Z106" s="28"/>
      <c r="AA106" s="50">
        <f t="shared" si="1"/>
        <v>16830.746841192275</v>
      </c>
    </row>
    <row r="107" spans="1:27" ht="12" x14ac:dyDescent="0.25">
      <c r="A107" s="29">
        <v>42831</v>
      </c>
      <c r="B107" s="30">
        <v>10709.267705350669</v>
      </c>
      <c r="C107" s="30">
        <v>9757.9912781317526</v>
      </c>
      <c r="D107" s="30">
        <v>9071.3556614925328</v>
      </c>
      <c r="E107" s="30">
        <v>8659.5786473472872</v>
      </c>
      <c r="F107" s="30">
        <v>8487.9197431874836</v>
      </c>
      <c r="G107" s="30">
        <v>8513.4642229731689</v>
      </c>
      <c r="H107" s="30">
        <v>8807.7366301042621</v>
      </c>
      <c r="I107" s="30">
        <v>9220.5354234409351</v>
      </c>
      <c r="J107" s="30">
        <v>10585.632423187953</v>
      </c>
      <c r="K107" s="30">
        <v>12171.433728283291</v>
      </c>
      <c r="L107" s="30">
        <v>13428.222133739004</v>
      </c>
      <c r="M107" s="30">
        <v>14328.409601386551</v>
      </c>
      <c r="N107" s="30">
        <v>15142.767616954196</v>
      </c>
      <c r="O107" s="30">
        <v>15852.904154996244</v>
      </c>
      <c r="P107" s="30">
        <v>16503.777499935502</v>
      </c>
      <c r="Q107" s="30">
        <v>16918.619851655032</v>
      </c>
      <c r="R107" s="30">
        <v>17119.910352366231</v>
      </c>
      <c r="S107" s="30">
        <v>17105.605443686247</v>
      </c>
      <c r="T107" s="30">
        <v>16617.194990183947</v>
      </c>
      <c r="U107" s="30">
        <v>15955.082074138985</v>
      </c>
      <c r="V107" s="30">
        <v>15978.582995541816</v>
      </c>
      <c r="W107" s="30">
        <v>14942.498895434423</v>
      </c>
      <c r="X107" s="30">
        <v>13647.904659895896</v>
      </c>
      <c r="Y107" s="30">
        <v>12027.362862292026</v>
      </c>
      <c r="Z107" s="28"/>
      <c r="AA107" s="50">
        <f t="shared" si="1"/>
        <v>17119.910352366231</v>
      </c>
    </row>
    <row r="108" spans="1:27" ht="12" x14ac:dyDescent="0.25">
      <c r="A108" s="29">
        <v>42832</v>
      </c>
      <c r="B108" s="30">
        <v>10769.552677644886</v>
      </c>
      <c r="C108" s="30">
        <v>9894.9096897830241</v>
      </c>
      <c r="D108" s="30">
        <v>9413.6516906207162</v>
      </c>
      <c r="E108" s="30">
        <v>9179.6642557838386</v>
      </c>
      <c r="F108" s="30">
        <v>9244.0363448437656</v>
      </c>
      <c r="G108" s="30">
        <v>9890.8225730173144</v>
      </c>
      <c r="H108" s="30">
        <v>11232.418651361502</v>
      </c>
      <c r="I108" s="30">
        <v>11992.622369783494</v>
      </c>
      <c r="J108" s="30">
        <v>12666.996636125585</v>
      </c>
      <c r="K108" s="30">
        <v>13909.480132901313</v>
      </c>
      <c r="L108" s="30">
        <v>15133.571604231349</v>
      </c>
      <c r="M108" s="30">
        <v>16192.134846550143</v>
      </c>
      <c r="N108" s="30">
        <v>17062.690717646296</v>
      </c>
      <c r="O108" s="30">
        <v>17833.112227982561</v>
      </c>
      <c r="P108" s="30">
        <v>18438.005509307586</v>
      </c>
      <c r="Q108" s="30">
        <v>18893.719028684212</v>
      </c>
      <c r="R108" s="30">
        <v>19172.664747943894</v>
      </c>
      <c r="S108" s="30">
        <v>19061.290816078308</v>
      </c>
      <c r="T108" s="30">
        <v>18510.551831898934</v>
      </c>
      <c r="U108" s="30">
        <v>18027.25027435377</v>
      </c>
      <c r="V108" s="30">
        <v>17882.157629171077</v>
      </c>
      <c r="W108" s="30">
        <v>16696.893767115285</v>
      </c>
      <c r="X108" s="30">
        <v>15225.531731459816</v>
      </c>
      <c r="Y108" s="30">
        <v>13692.862944318702</v>
      </c>
      <c r="Z108" s="28"/>
      <c r="AA108" s="50">
        <f t="shared" si="1"/>
        <v>19172.664747943894</v>
      </c>
    </row>
    <row r="109" spans="1:27" ht="12" x14ac:dyDescent="0.25">
      <c r="A109" s="29">
        <v>42833</v>
      </c>
      <c r="B109" s="30">
        <v>12391.116254440183</v>
      </c>
      <c r="C109" s="30">
        <v>11410.208230669872</v>
      </c>
      <c r="D109" s="30">
        <v>10687.810342330693</v>
      </c>
      <c r="E109" s="30">
        <v>10308.730262311125</v>
      </c>
      <c r="F109" s="30">
        <v>10314.860937459689</v>
      </c>
      <c r="G109" s="30">
        <v>10859.469246490498</v>
      </c>
      <c r="H109" s="30">
        <v>12239.892934108928</v>
      </c>
      <c r="I109" s="30">
        <v>12970.465055979525</v>
      </c>
      <c r="J109" s="30">
        <v>13568.205882964559</v>
      </c>
      <c r="K109" s="30">
        <v>14409.130157509317</v>
      </c>
      <c r="L109" s="30">
        <v>15382.885726939636</v>
      </c>
      <c r="M109" s="30">
        <v>16188.047729784434</v>
      </c>
      <c r="N109" s="30">
        <v>16659.087937032469</v>
      </c>
      <c r="O109" s="30">
        <v>16904.314942975048</v>
      </c>
      <c r="P109" s="30">
        <v>16855.269541786532</v>
      </c>
      <c r="Q109" s="30">
        <v>16595.73762716397</v>
      </c>
      <c r="R109" s="30">
        <v>16735.721376389527</v>
      </c>
      <c r="S109" s="30">
        <v>16174.764600295877</v>
      </c>
      <c r="T109" s="30">
        <v>15096.787553339962</v>
      </c>
      <c r="U109" s="30">
        <v>14573.636607329128</v>
      </c>
      <c r="V109" s="30">
        <v>14644.13937153762</v>
      </c>
      <c r="W109" s="30">
        <v>13658.12245181017</v>
      </c>
      <c r="X109" s="30">
        <v>12277.698764191742</v>
      </c>
      <c r="Y109" s="30">
        <v>10799.184274196281</v>
      </c>
      <c r="Z109" s="28"/>
      <c r="AA109" s="50">
        <f t="shared" si="1"/>
        <v>16904.314942975048</v>
      </c>
    </row>
    <row r="110" spans="1:27" ht="12" x14ac:dyDescent="0.25">
      <c r="A110" s="29">
        <v>42834</v>
      </c>
      <c r="B110" s="30">
        <v>9653.7698006061564</v>
      </c>
      <c r="C110" s="30">
        <v>8886.4136278441729</v>
      </c>
      <c r="D110" s="30">
        <v>8440.9179003818226</v>
      </c>
      <c r="E110" s="30">
        <v>8216.1264782677918</v>
      </c>
      <c r="F110" s="30">
        <v>8200.7997903963806</v>
      </c>
      <c r="G110" s="30">
        <v>8764.8219040643107</v>
      </c>
      <c r="H110" s="30">
        <v>10107.439761599926</v>
      </c>
      <c r="I110" s="30">
        <v>10738.899301902064</v>
      </c>
      <c r="J110" s="30">
        <v>11060.759747201699</v>
      </c>
      <c r="K110" s="30">
        <v>11707.545975375248</v>
      </c>
      <c r="L110" s="30">
        <v>12209.239558366105</v>
      </c>
      <c r="M110" s="30">
        <v>12475.923927328658</v>
      </c>
      <c r="N110" s="30">
        <v>12634.299701999907</v>
      </c>
      <c r="O110" s="30">
        <v>12766.109217694042</v>
      </c>
      <c r="P110" s="30">
        <v>12979.661068702371</v>
      </c>
      <c r="Q110" s="30">
        <v>13240.21476251636</v>
      </c>
      <c r="R110" s="30">
        <v>13488.507106033221</v>
      </c>
      <c r="S110" s="30">
        <v>13646.882880704468</v>
      </c>
      <c r="T110" s="30">
        <v>13476.245755736092</v>
      </c>
      <c r="U110" s="30">
        <v>13235.105866559223</v>
      </c>
      <c r="V110" s="30">
        <v>13602.94637547309</v>
      </c>
      <c r="W110" s="30">
        <v>12787.566580714018</v>
      </c>
      <c r="X110" s="30">
        <v>11471.514982155517</v>
      </c>
      <c r="Y110" s="30">
        <v>10077.808165048531</v>
      </c>
      <c r="Z110" s="28"/>
      <c r="AA110" s="50">
        <f t="shared" si="1"/>
        <v>13646.882880704468</v>
      </c>
    </row>
    <row r="111" spans="1:27" ht="12" x14ac:dyDescent="0.25">
      <c r="A111" s="29">
        <v>42835</v>
      </c>
      <c r="B111" s="30">
        <v>8914.001666012713</v>
      </c>
      <c r="C111" s="30">
        <v>8227.3660493734933</v>
      </c>
      <c r="D111" s="30">
        <v>7827.8503855253775</v>
      </c>
      <c r="E111" s="30">
        <v>7679.6924027684026</v>
      </c>
      <c r="F111" s="30">
        <v>7751.2169461683216</v>
      </c>
      <c r="G111" s="30">
        <v>8389.828940810452</v>
      </c>
      <c r="H111" s="30">
        <v>9820.3198088088247</v>
      </c>
      <c r="I111" s="30">
        <v>10574.392852082252</v>
      </c>
      <c r="J111" s="30">
        <v>10930.993789890417</v>
      </c>
      <c r="K111" s="30">
        <v>11519.538604152604</v>
      </c>
      <c r="L111" s="30">
        <v>12061.081575609131</v>
      </c>
      <c r="M111" s="30">
        <v>12452.423005925828</v>
      </c>
      <c r="N111" s="30">
        <v>12717.063816505528</v>
      </c>
      <c r="O111" s="30">
        <v>13020.532236359468</v>
      </c>
      <c r="P111" s="30">
        <v>13348.523356807666</v>
      </c>
      <c r="Q111" s="30">
        <v>13704.102515424403</v>
      </c>
      <c r="R111" s="30">
        <v>13949.329521366983</v>
      </c>
      <c r="S111" s="30">
        <v>13943.198846218418</v>
      </c>
      <c r="T111" s="30">
        <v>13702.058957041549</v>
      </c>
      <c r="U111" s="30">
        <v>13532.4436112646</v>
      </c>
      <c r="V111" s="30">
        <v>13888.022769881338</v>
      </c>
      <c r="W111" s="30">
        <v>13016.445119593758</v>
      </c>
      <c r="X111" s="30">
        <v>11793.37542745515</v>
      </c>
      <c r="Y111" s="30">
        <v>10370.037013796769</v>
      </c>
      <c r="Z111" s="28"/>
      <c r="AA111" s="50">
        <f t="shared" si="1"/>
        <v>13949.329521366983</v>
      </c>
    </row>
    <row r="112" spans="1:27" ht="12" x14ac:dyDescent="0.25">
      <c r="A112" s="29">
        <v>42836</v>
      </c>
      <c r="B112" s="30">
        <v>9201.1216188038143</v>
      </c>
      <c r="C112" s="30">
        <v>8410.2645246390002</v>
      </c>
      <c r="D112" s="30">
        <v>7997.4657313023272</v>
      </c>
      <c r="E112" s="30">
        <v>7821.7197103768131</v>
      </c>
      <c r="F112" s="30">
        <v>7879.9611242881747</v>
      </c>
      <c r="G112" s="30">
        <v>8458.2881466360886</v>
      </c>
      <c r="H112" s="30">
        <v>9841.7771718287986</v>
      </c>
      <c r="I112" s="30">
        <v>10617.307578122203</v>
      </c>
      <c r="J112" s="30">
        <v>11151.698095238737</v>
      </c>
      <c r="K112" s="30">
        <v>12016.123291186324</v>
      </c>
      <c r="L112" s="30">
        <v>12791.653697479727</v>
      </c>
      <c r="M112" s="30">
        <v>13318.891760256271</v>
      </c>
      <c r="N112" s="30">
        <v>13682.645152404428</v>
      </c>
      <c r="O112" s="30">
        <v>14044.35498616973</v>
      </c>
      <c r="P112" s="30">
        <v>14373.367885809357</v>
      </c>
      <c r="Q112" s="30">
        <v>14493.93783039779</v>
      </c>
      <c r="R112" s="30">
        <v>14531.743660480604</v>
      </c>
      <c r="S112" s="30">
        <v>14346.801626832244</v>
      </c>
      <c r="T112" s="30">
        <v>14004.505597704063</v>
      </c>
      <c r="U112" s="30">
        <v>13740.88656631579</v>
      </c>
      <c r="V112" s="30">
        <v>13923.785041581297</v>
      </c>
      <c r="W112" s="30">
        <v>13281.085930173456</v>
      </c>
      <c r="X112" s="30">
        <v>12386.007358483046</v>
      </c>
      <c r="Y112" s="30">
        <v>11244.680001658631</v>
      </c>
      <c r="Z112" s="28"/>
      <c r="AA112" s="50">
        <f t="shared" si="1"/>
        <v>14531.743660480604</v>
      </c>
    </row>
    <row r="113" spans="1:27" ht="12" x14ac:dyDescent="0.25">
      <c r="A113" s="29">
        <v>42837</v>
      </c>
      <c r="B113" s="30">
        <v>10119.701111897055</v>
      </c>
      <c r="C113" s="30">
        <v>9323.7351217751038</v>
      </c>
      <c r="D113" s="30">
        <v>8757.6694497243188</v>
      </c>
      <c r="E113" s="30">
        <v>8432.7436668504033</v>
      </c>
      <c r="F113" s="30">
        <v>8295.82525519913</v>
      </c>
      <c r="G113" s="30">
        <v>8401.0685119161535</v>
      </c>
      <c r="H113" s="30">
        <v>8878.2393943127536</v>
      </c>
      <c r="I113" s="30">
        <v>9470.8713253406495</v>
      </c>
      <c r="J113" s="30">
        <v>10778.748690367733</v>
      </c>
      <c r="K113" s="30">
        <v>12204.130662408968</v>
      </c>
      <c r="L113" s="30">
        <v>13287.216605322021</v>
      </c>
      <c r="M113" s="30">
        <v>14117.923087952504</v>
      </c>
      <c r="N113" s="30">
        <v>14675.81452647187</v>
      </c>
      <c r="O113" s="30">
        <v>15171.377434314163</v>
      </c>
      <c r="P113" s="30">
        <v>15467.693399828111</v>
      </c>
      <c r="Q113" s="30">
        <v>15737.443106364946</v>
      </c>
      <c r="R113" s="30">
        <v>15837.577467124833</v>
      </c>
      <c r="S113" s="30">
        <v>15726.203535259245</v>
      </c>
      <c r="T113" s="30">
        <v>15132.549825039921</v>
      </c>
      <c r="U113" s="30">
        <v>14443.870650017847</v>
      </c>
      <c r="V113" s="30">
        <v>14438.761754060712</v>
      </c>
      <c r="W113" s="30">
        <v>13754.169695804347</v>
      </c>
      <c r="X113" s="30">
        <v>12682.323323996996</v>
      </c>
      <c r="Y113" s="30">
        <v>11576.758238872539</v>
      </c>
      <c r="Z113" s="28"/>
      <c r="AA113" s="50">
        <f t="shared" si="1"/>
        <v>15837.577467124833</v>
      </c>
    </row>
    <row r="114" spans="1:27" ht="12" x14ac:dyDescent="0.25">
      <c r="A114" s="29">
        <v>42838</v>
      </c>
      <c r="B114" s="30">
        <v>10483.454504045212</v>
      </c>
      <c r="C114" s="30">
        <v>9628.2253208204711</v>
      </c>
      <c r="D114" s="30">
        <v>9090.7694661296537</v>
      </c>
      <c r="E114" s="30">
        <v>8728.0378531729239</v>
      </c>
      <c r="F114" s="30">
        <v>8575.7927536502411</v>
      </c>
      <c r="G114" s="30">
        <v>8631.990609178747</v>
      </c>
      <c r="H114" s="30">
        <v>8948.7421585212451</v>
      </c>
      <c r="I114" s="30">
        <v>9397.3032235578776</v>
      </c>
      <c r="J114" s="30">
        <v>10570.305735316542</v>
      </c>
      <c r="K114" s="30">
        <v>11984.448136252075</v>
      </c>
      <c r="L114" s="30">
        <v>13046.076716145153</v>
      </c>
      <c r="M114" s="30">
        <v>13801.171538610008</v>
      </c>
      <c r="N114" s="30">
        <v>14458.175558697831</v>
      </c>
      <c r="O114" s="30">
        <v>14891.409935863052</v>
      </c>
      <c r="P114" s="30">
        <v>15072.264852745704</v>
      </c>
      <c r="Q114" s="30">
        <v>15217.357497928397</v>
      </c>
      <c r="R114" s="30">
        <v>15255.163328011211</v>
      </c>
      <c r="S114" s="30">
        <v>15183.638784611292</v>
      </c>
      <c r="T114" s="30">
        <v>14840.320976291683</v>
      </c>
      <c r="U114" s="30">
        <v>14737.121277957514</v>
      </c>
      <c r="V114" s="30">
        <v>15049.785710534301</v>
      </c>
      <c r="W114" s="30">
        <v>14273.233525049471</v>
      </c>
      <c r="X114" s="30">
        <v>13160.515985585023</v>
      </c>
      <c r="Y114" s="30">
        <v>11759.656714138046</v>
      </c>
      <c r="Z114" s="28"/>
      <c r="AA114" s="50">
        <f t="shared" si="1"/>
        <v>15255.163328011211</v>
      </c>
    </row>
    <row r="115" spans="1:27" ht="12" x14ac:dyDescent="0.25">
      <c r="A115" s="29">
        <v>42839</v>
      </c>
      <c r="B115" s="30">
        <v>10528.412788468018</v>
      </c>
      <c r="C115" s="30">
        <v>9724.2725648146479</v>
      </c>
      <c r="D115" s="30">
        <v>9276.7332789694428</v>
      </c>
      <c r="E115" s="30">
        <v>9020.2667019211622</v>
      </c>
      <c r="F115" s="30">
        <v>9043.7676233239927</v>
      </c>
      <c r="G115" s="30">
        <v>9609.8332953747777</v>
      </c>
      <c r="H115" s="30">
        <v>10955.516490484675</v>
      </c>
      <c r="I115" s="30">
        <v>11717.763767289522</v>
      </c>
      <c r="J115" s="30">
        <v>12537.230678814303</v>
      </c>
      <c r="K115" s="30">
        <v>13777.670617207177</v>
      </c>
      <c r="L115" s="30">
        <v>14915.93263645731</v>
      </c>
      <c r="M115" s="30">
        <v>15896.840660227623</v>
      </c>
      <c r="N115" s="30">
        <v>16682.588858435302</v>
      </c>
      <c r="O115" s="30">
        <v>17449.945031197283</v>
      </c>
      <c r="P115" s="30">
        <v>18056.881870905163</v>
      </c>
      <c r="Q115" s="30">
        <v>18569.815025001724</v>
      </c>
      <c r="R115" s="30">
        <v>18837.521173155703</v>
      </c>
      <c r="S115" s="30">
        <v>18749.648162692949</v>
      </c>
      <c r="T115" s="30">
        <v>18185.626049025017</v>
      </c>
      <c r="U115" s="30">
        <v>17473.445952600116</v>
      </c>
      <c r="V115" s="30">
        <v>17374.333371031655</v>
      </c>
      <c r="W115" s="30">
        <v>16294.312765692885</v>
      </c>
      <c r="X115" s="30">
        <v>14794.34091267745</v>
      </c>
      <c r="Y115" s="30">
        <v>13092.056779759387</v>
      </c>
      <c r="Z115" s="28"/>
      <c r="AA115" s="50">
        <f t="shared" si="1"/>
        <v>18837.521173155703</v>
      </c>
    </row>
    <row r="116" spans="1:27" ht="12" x14ac:dyDescent="0.25">
      <c r="A116" s="29">
        <v>42840</v>
      </c>
      <c r="B116" s="30">
        <v>11632.956094401046</v>
      </c>
      <c r="C116" s="30">
        <v>10692.91923828783</v>
      </c>
      <c r="D116" s="30">
        <v>10107.439761599926</v>
      </c>
      <c r="E116" s="30">
        <v>9702.8152017946722</v>
      </c>
      <c r="F116" s="30">
        <v>9625.1599832461889</v>
      </c>
      <c r="G116" s="30">
        <v>10126.853566237047</v>
      </c>
      <c r="H116" s="30">
        <v>11453.122956709823</v>
      </c>
      <c r="I116" s="30">
        <v>12152.01992364617</v>
      </c>
      <c r="J116" s="30">
        <v>13137.015064182193</v>
      </c>
      <c r="K116" s="30">
        <v>14512.329855843484</v>
      </c>
      <c r="L116" s="30">
        <v>15653.6572126679</v>
      </c>
      <c r="M116" s="30">
        <v>16688.719533583866</v>
      </c>
      <c r="N116" s="30">
        <v>17436.661901708729</v>
      </c>
      <c r="O116" s="30">
        <v>17969.008860442409</v>
      </c>
      <c r="P116" s="30">
        <v>18178.473594685027</v>
      </c>
      <c r="Q116" s="30">
        <v>18339.914706930558</v>
      </c>
      <c r="R116" s="30">
        <v>18222.410099916404</v>
      </c>
      <c r="S116" s="30">
        <v>17509.208224300073</v>
      </c>
      <c r="T116" s="30">
        <v>17143.411273769063</v>
      </c>
      <c r="U116" s="30">
        <v>16634.565236438211</v>
      </c>
      <c r="V116" s="30">
        <v>16672.371066521027</v>
      </c>
      <c r="W116" s="30">
        <v>15692.484821942142</v>
      </c>
      <c r="X116" s="30">
        <v>14200.687202458124</v>
      </c>
      <c r="Y116" s="30">
        <v>12570.949392131408</v>
      </c>
      <c r="Z116" s="28"/>
      <c r="AA116" s="50">
        <f t="shared" si="1"/>
        <v>18339.914706930558</v>
      </c>
    </row>
    <row r="117" spans="1:27" ht="12" x14ac:dyDescent="0.25">
      <c r="A117" s="29">
        <v>42841</v>
      </c>
      <c r="B117" s="30">
        <v>11217.091963490091</v>
      </c>
      <c r="C117" s="30">
        <v>10291.360016056859</v>
      </c>
      <c r="D117" s="30">
        <v>9708.9458769432367</v>
      </c>
      <c r="E117" s="30">
        <v>9407.5210154721517</v>
      </c>
      <c r="F117" s="30">
        <v>9344.1707056036521</v>
      </c>
      <c r="G117" s="30">
        <v>9822.3633671916796</v>
      </c>
      <c r="H117" s="30">
        <v>11048.49839690457</v>
      </c>
      <c r="I117" s="30">
        <v>11651.34811984674</v>
      </c>
      <c r="J117" s="30">
        <v>12082.538938629106</v>
      </c>
      <c r="K117" s="30">
        <v>12745.673633865496</v>
      </c>
      <c r="L117" s="30">
        <v>13299.47795561915</v>
      </c>
      <c r="M117" s="30">
        <v>13678.558035638718</v>
      </c>
      <c r="N117" s="30">
        <v>14071.94302433827</v>
      </c>
      <c r="O117" s="30">
        <v>14524.591206140612</v>
      </c>
      <c r="P117" s="30">
        <v>14851.560547397385</v>
      </c>
      <c r="Q117" s="30">
        <v>15095.765774148535</v>
      </c>
      <c r="R117" s="30">
        <v>15243.923756905509</v>
      </c>
      <c r="S117" s="30">
        <v>15189.769459759857</v>
      </c>
      <c r="T117" s="30">
        <v>14935.346441094431</v>
      </c>
      <c r="U117" s="30">
        <v>14875.061468800213</v>
      </c>
      <c r="V117" s="30">
        <v>15155.028967251325</v>
      </c>
      <c r="W117" s="30">
        <v>14516.416972609193</v>
      </c>
      <c r="X117" s="30">
        <v>13299.47795561915</v>
      </c>
      <c r="Y117" s="30">
        <v>11820.96346562369</v>
      </c>
      <c r="Z117" s="28"/>
      <c r="AA117" s="50">
        <f t="shared" si="1"/>
        <v>15243.923756905509</v>
      </c>
    </row>
    <row r="118" spans="1:27" ht="12" x14ac:dyDescent="0.25">
      <c r="A118" s="29">
        <v>42842</v>
      </c>
      <c r="B118" s="30">
        <v>10630.59070761076</v>
      </c>
      <c r="C118" s="30">
        <v>9849.9514053602179</v>
      </c>
      <c r="D118" s="30">
        <v>9393.2161067921679</v>
      </c>
      <c r="E118" s="30">
        <v>9154.1197759981533</v>
      </c>
      <c r="F118" s="30">
        <v>9187.8384893152579</v>
      </c>
      <c r="G118" s="30">
        <v>9765.1437324717444</v>
      </c>
      <c r="H118" s="30">
        <v>11078.129993455965</v>
      </c>
      <c r="I118" s="30">
        <v>11825.0505823894</v>
      </c>
      <c r="J118" s="30">
        <v>12480.011044094368</v>
      </c>
      <c r="K118" s="30">
        <v>13455.810171907544</v>
      </c>
      <c r="L118" s="30">
        <v>14311.039355132285</v>
      </c>
      <c r="M118" s="30">
        <v>14860.75656012023</v>
      </c>
      <c r="N118" s="30">
        <v>15043.655035385736</v>
      </c>
      <c r="O118" s="30">
        <v>15184.660563802719</v>
      </c>
      <c r="P118" s="30">
        <v>15237.793081756945</v>
      </c>
      <c r="Q118" s="30">
        <v>15157.072525634179</v>
      </c>
      <c r="R118" s="30">
        <v>15034.45902266289</v>
      </c>
      <c r="S118" s="30">
        <v>14777.992445614611</v>
      </c>
      <c r="T118" s="30">
        <v>14538.896114820596</v>
      </c>
      <c r="U118" s="30">
        <v>14393.803469637905</v>
      </c>
      <c r="V118" s="30">
        <v>14575.680165711983</v>
      </c>
      <c r="W118" s="30">
        <v>14029.028298298319</v>
      </c>
      <c r="X118" s="30">
        <v>13047.098495336581</v>
      </c>
      <c r="Y118" s="30">
        <v>11781.114077158021</v>
      </c>
      <c r="Z118" s="28"/>
      <c r="AA118" s="50">
        <f t="shared" si="1"/>
        <v>15237.793081756945</v>
      </c>
    </row>
    <row r="119" spans="1:27" ht="12" x14ac:dyDescent="0.25">
      <c r="A119" s="29">
        <v>42843</v>
      </c>
      <c r="B119" s="30">
        <v>10636.721382759324</v>
      </c>
      <c r="C119" s="30">
        <v>9832.5811591059537</v>
      </c>
      <c r="D119" s="30">
        <v>9310.4519922865475</v>
      </c>
      <c r="E119" s="30">
        <v>9023.3320394954444</v>
      </c>
      <c r="F119" s="30">
        <v>8978.3737550726401</v>
      </c>
      <c r="G119" s="30">
        <v>9433.0654952578352</v>
      </c>
      <c r="H119" s="30">
        <v>10363.906338648205</v>
      </c>
      <c r="I119" s="30">
        <v>11144.545640898745</v>
      </c>
      <c r="J119" s="30">
        <v>12175.520845049001</v>
      </c>
      <c r="K119" s="30">
        <v>13457.853730290399</v>
      </c>
      <c r="L119" s="30">
        <v>14498.0249471635</v>
      </c>
      <c r="M119" s="30">
        <v>15187.725901377002</v>
      </c>
      <c r="N119" s="30">
        <v>15612.786045010804</v>
      </c>
      <c r="O119" s="30">
        <v>16073.608460344565</v>
      </c>
      <c r="P119" s="30">
        <v>16297.378103267167</v>
      </c>
      <c r="Q119" s="30">
        <v>16257.528714801498</v>
      </c>
      <c r="R119" s="30">
        <v>16168.633925147313</v>
      </c>
      <c r="S119" s="30">
        <v>16063.390668430291</v>
      </c>
      <c r="T119" s="30">
        <v>15618.916720159368</v>
      </c>
      <c r="U119" s="30">
        <v>15092.700436574252</v>
      </c>
      <c r="V119" s="30">
        <v>15121.31025393422</v>
      </c>
      <c r="W119" s="30">
        <v>14491.894272014935</v>
      </c>
      <c r="X119" s="30">
        <v>13590.685025175962</v>
      </c>
      <c r="Y119" s="30">
        <v>12528.034666091457</v>
      </c>
      <c r="Z119" s="28"/>
      <c r="AA119" s="50">
        <f t="shared" si="1"/>
        <v>16297.378103267167</v>
      </c>
    </row>
    <row r="120" spans="1:27" ht="12" x14ac:dyDescent="0.25">
      <c r="A120" s="29">
        <v>42844</v>
      </c>
      <c r="B120" s="30">
        <v>11369.337063012776</v>
      </c>
      <c r="C120" s="30">
        <v>10598.91555267651</v>
      </c>
      <c r="D120" s="30">
        <v>10060.437918794265</v>
      </c>
      <c r="E120" s="30">
        <v>9708.9458769432367</v>
      </c>
      <c r="F120" s="30">
        <v>9589.3977115462294</v>
      </c>
      <c r="G120" s="30">
        <v>9700.7716434118174</v>
      </c>
      <c r="H120" s="30">
        <v>9914.3234944201449</v>
      </c>
      <c r="I120" s="30">
        <v>10237.205718911207</v>
      </c>
      <c r="J120" s="30">
        <v>11163.959445535866</v>
      </c>
      <c r="K120" s="30">
        <v>12695.606453485552</v>
      </c>
      <c r="L120" s="30">
        <v>13941.155287835563</v>
      </c>
      <c r="M120" s="30">
        <v>14794.34091267745</v>
      </c>
      <c r="N120" s="30">
        <v>15480.976529316667</v>
      </c>
      <c r="O120" s="30">
        <v>15982.670112307525</v>
      </c>
      <c r="P120" s="30">
        <v>16256.50693561007</v>
      </c>
      <c r="Q120" s="30">
        <v>16441.448969258432</v>
      </c>
      <c r="R120" s="30">
        <v>16411.817372707035</v>
      </c>
      <c r="S120" s="30">
        <v>16038.867967836033</v>
      </c>
      <c r="T120" s="30">
        <v>15312.382962731144</v>
      </c>
      <c r="U120" s="30">
        <v>14421.391507806446</v>
      </c>
      <c r="V120" s="30">
        <v>14263.015733135197</v>
      </c>
      <c r="W120" s="30">
        <v>13453.766613524689</v>
      </c>
      <c r="X120" s="30">
        <v>12496.359511157207</v>
      </c>
      <c r="Y120" s="30">
        <v>11156.806991195874</v>
      </c>
      <c r="Z120" s="28"/>
      <c r="AA120" s="50">
        <f t="shared" si="1"/>
        <v>16441.448969258432</v>
      </c>
    </row>
    <row r="121" spans="1:27" ht="12" x14ac:dyDescent="0.25">
      <c r="A121" s="29">
        <v>42845</v>
      </c>
      <c r="B121" s="30">
        <v>9941.9115325886851</v>
      </c>
      <c r="C121" s="30">
        <v>9033.5498314097185</v>
      </c>
      <c r="D121" s="30">
        <v>8414.3516414047099</v>
      </c>
      <c r="E121" s="30">
        <v>8091.4694169136483</v>
      </c>
      <c r="F121" s="30">
        <v>7955.5727844538033</v>
      </c>
      <c r="G121" s="30">
        <v>8027.0973278537222</v>
      </c>
      <c r="H121" s="30">
        <v>8354.0666691104925</v>
      </c>
      <c r="I121" s="30">
        <v>8740.2992034700528</v>
      </c>
      <c r="J121" s="30">
        <v>9830.5376007230989</v>
      </c>
      <c r="K121" s="30">
        <v>10960.625386441812</v>
      </c>
      <c r="L121" s="30">
        <v>11585.954251595385</v>
      </c>
      <c r="M121" s="30">
        <v>12096.84384730909</v>
      </c>
      <c r="N121" s="30">
        <v>12439.139876437272</v>
      </c>
      <c r="O121" s="30">
        <v>12685.388661571278</v>
      </c>
      <c r="P121" s="30">
        <v>12850.916890582517</v>
      </c>
      <c r="Q121" s="30">
        <v>12980.682847893799</v>
      </c>
      <c r="R121" s="30">
        <v>13064.468741590847</v>
      </c>
      <c r="S121" s="30">
        <v>12976.595731128089</v>
      </c>
      <c r="T121" s="30">
        <v>12754.869646588342</v>
      </c>
      <c r="U121" s="30">
        <v>12628.169026851343</v>
      </c>
      <c r="V121" s="30">
        <v>13071.621195930838</v>
      </c>
      <c r="W121" s="30">
        <v>12576.058288088545</v>
      </c>
      <c r="X121" s="30">
        <v>11580.845355638248</v>
      </c>
      <c r="Y121" s="30">
        <v>10266.837315462601</v>
      </c>
      <c r="Z121" s="28"/>
      <c r="AA121" s="50">
        <f t="shared" si="1"/>
        <v>13071.621195930838</v>
      </c>
    </row>
    <row r="122" spans="1:27" ht="12" x14ac:dyDescent="0.25">
      <c r="A122" s="29">
        <v>42846</v>
      </c>
      <c r="B122" s="30">
        <v>9110.1832707667745</v>
      </c>
      <c r="C122" s="30">
        <v>8352.0231107276377</v>
      </c>
      <c r="D122" s="30">
        <v>7947.3985509223839</v>
      </c>
      <c r="E122" s="30">
        <v>7750.1951669768941</v>
      </c>
      <c r="F122" s="30">
        <v>7811.5019184625389</v>
      </c>
      <c r="G122" s="30">
        <v>8418.4387581704195</v>
      </c>
      <c r="H122" s="30">
        <v>9697.7063058375352</v>
      </c>
      <c r="I122" s="30">
        <v>10383.320143285326</v>
      </c>
      <c r="J122" s="30">
        <v>10946.320477761828</v>
      </c>
      <c r="K122" s="30">
        <v>11665.653028526724</v>
      </c>
      <c r="L122" s="30">
        <v>12336.961957294532</v>
      </c>
      <c r="M122" s="30">
        <v>12846.829773816808</v>
      </c>
      <c r="N122" s="30">
        <v>13361.806486296222</v>
      </c>
      <c r="O122" s="30">
        <v>13776.64883801575</v>
      </c>
      <c r="P122" s="30">
        <v>14245.645486880931</v>
      </c>
      <c r="Q122" s="30">
        <v>14616.55133336908</v>
      </c>
      <c r="R122" s="30">
        <v>14914.910857265882</v>
      </c>
      <c r="S122" s="30">
        <v>14888.34459828877</v>
      </c>
      <c r="T122" s="30">
        <v>14659.466059409031</v>
      </c>
      <c r="U122" s="30">
        <v>14341.692730875107</v>
      </c>
      <c r="V122" s="30">
        <v>14585.897957626257</v>
      </c>
      <c r="W122" s="30">
        <v>13720.450982487242</v>
      </c>
      <c r="X122" s="30">
        <v>12418.704292608723</v>
      </c>
      <c r="Y122" s="30">
        <v>10999.452995716054</v>
      </c>
      <c r="Z122" s="28"/>
      <c r="AA122" s="50">
        <f t="shared" si="1"/>
        <v>14914.910857265882</v>
      </c>
    </row>
    <row r="123" spans="1:27" ht="12" x14ac:dyDescent="0.25">
      <c r="A123" s="29">
        <v>42847</v>
      </c>
      <c r="B123" s="30">
        <v>9670.118267668995</v>
      </c>
      <c r="C123" s="30">
        <v>8781.1703711271493</v>
      </c>
      <c r="D123" s="30">
        <v>8349.9795523447829</v>
      </c>
      <c r="E123" s="30">
        <v>8085.3387417650838</v>
      </c>
      <c r="F123" s="30">
        <v>8090.4476377222209</v>
      </c>
      <c r="G123" s="30">
        <v>8748.4734370014721</v>
      </c>
      <c r="H123" s="30">
        <v>10087.004177771378</v>
      </c>
      <c r="I123" s="30">
        <v>10669.418316885001</v>
      </c>
      <c r="J123" s="30">
        <v>11263.072027104325</v>
      </c>
      <c r="K123" s="30">
        <v>11990.578811400639</v>
      </c>
      <c r="L123" s="30">
        <v>12745.673633865496</v>
      </c>
      <c r="M123" s="30">
        <v>13491.572443607503</v>
      </c>
      <c r="N123" s="30">
        <v>14051.507440509722</v>
      </c>
      <c r="O123" s="30">
        <v>14506.199180694919</v>
      </c>
      <c r="P123" s="30">
        <v>14975.1958295601</v>
      </c>
      <c r="Q123" s="30">
        <v>15542.283280802312</v>
      </c>
      <c r="R123" s="30">
        <v>15933.62471111901</v>
      </c>
      <c r="S123" s="30">
        <v>16007.192812901783</v>
      </c>
      <c r="T123" s="30">
        <v>15707.811509813551</v>
      </c>
      <c r="U123" s="30">
        <v>15252.097990436929</v>
      </c>
      <c r="V123" s="30">
        <v>15457.475607913837</v>
      </c>
      <c r="W123" s="30">
        <v>14545.026789969161</v>
      </c>
      <c r="X123" s="30">
        <v>13082.86076703654</v>
      </c>
      <c r="Y123" s="30">
        <v>11461.297190241243</v>
      </c>
      <c r="Z123" s="28"/>
      <c r="AA123" s="50">
        <f t="shared" si="1"/>
        <v>16007.192812901783</v>
      </c>
    </row>
    <row r="124" spans="1:27" ht="12" x14ac:dyDescent="0.25">
      <c r="A124" s="29">
        <v>42848</v>
      </c>
      <c r="B124" s="30">
        <v>10121.74467027991</v>
      </c>
      <c r="C124" s="30">
        <v>9270.6026038208784</v>
      </c>
      <c r="D124" s="30">
        <v>8734.1685283214883</v>
      </c>
      <c r="E124" s="30">
        <v>8409.2427454475728</v>
      </c>
      <c r="F124" s="30">
        <v>8357.1320066847748</v>
      </c>
      <c r="G124" s="30">
        <v>8897.6531989498744</v>
      </c>
      <c r="H124" s="30">
        <v>10131.962462194184</v>
      </c>
      <c r="I124" s="30">
        <v>9439.1961704063997</v>
      </c>
      <c r="J124" s="30">
        <v>11485.819890835501</v>
      </c>
      <c r="K124" s="30">
        <v>12317.548152657411</v>
      </c>
      <c r="L124" s="30">
        <v>13110.44880520508</v>
      </c>
      <c r="M124" s="30">
        <v>13697.971840275839</v>
      </c>
      <c r="N124" s="30">
        <v>14396.868807212188</v>
      </c>
      <c r="O124" s="30">
        <v>15235.74952337409</v>
      </c>
      <c r="P124" s="30">
        <v>16124.697419915934</v>
      </c>
      <c r="Q124" s="30">
        <v>16789.875673535178</v>
      </c>
      <c r="R124" s="30">
        <v>17269.090114314633</v>
      </c>
      <c r="S124" s="30">
        <v>17389.660058903068</v>
      </c>
      <c r="T124" s="30">
        <v>17017.732433223489</v>
      </c>
      <c r="U124" s="30">
        <v>16305.552336798586</v>
      </c>
      <c r="V124" s="30">
        <v>16230.962455824385</v>
      </c>
      <c r="W124" s="30">
        <v>15449.301374382418</v>
      </c>
      <c r="X124" s="30">
        <v>14013.70161042691</v>
      </c>
      <c r="Y124" s="30">
        <v>12078.451821863397</v>
      </c>
      <c r="Z124" s="28"/>
      <c r="AA124" s="50">
        <f t="shared" si="1"/>
        <v>17389.660058903068</v>
      </c>
    </row>
    <row r="125" spans="1:27" ht="12" x14ac:dyDescent="0.25">
      <c r="A125" s="29">
        <v>42849</v>
      </c>
      <c r="B125" s="30">
        <v>10747.073535433483</v>
      </c>
      <c r="C125" s="30">
        <v>9853.0167429345001</v>
      </c>
      <c r="D125" s="30">
        <v>9021.2884811125896</v>
      </c>
      <c r="E125" s="30">
        <v>8664.6875433044243</v>
      </c>
      <c r="F125" s="30">
        <v>8675.9271144101258</v>
      </c>
      <c r="G125" s="30">
        <v>9005.9617932411784</v>
      </c>
      <c r="H125" s="30">
        <v>10207.574122359812</v>
      </c>
      <c r="I125" s="30">
        <v>10915.667102019006</v>
      </c>
      <c r="J125" s="30">
        <v>11693.241066695264</v>
      </c>
      <c r="K125" s="30">
        <v>12796.762593436864</v>
      </c>
      <c r="L125" s="30">
        <v>13897.218782604185</v>
      </c>
      <c r="M125" s="30">
        <v>14817.84183408028</v>
      </c>
      <c r="N125" s="30">
        <v>15656.722550242182</v>
      </c>
      <c r="O125" s="30">
        <v>16400.577801601336</v>
      </c>
      <c r="P125" s="30">
        <v>17023.863108372054</v>
      </c>
      <c r="Q125" s="30">
        <v>17631.821727271363</v>
      </c>
      <c r="R125" s="30">
        <v>17983.313769122393</v>
      </c>
      <c r="S125" s="30">
        <v>17937.333705508157</v>
      </c>
      <c r="T125" s="30">
        <v>17420.31343464589</v>
      </c>
      <c r="U125" s="30">
        <v>16610.042535843953</v>
      </c>
      <c r="V125" s="30">
        <v>16542.605109209744</v>
      </c>
      <c r="W125" s="30">
        <v>15599.502915522247</v>
      </c>
      <c r="X125" s="30">
        <v>14093.400387358246</v>
      </c>
      <c r="Y125" s="30">
        <v>12477.967485711513</v>
      </c>
      <c r="Z125" s="28"/>
      <c r="AA125" s="50">
        <f t="shared" si="1"/>
        <v>17983.313769122393</v>
      </c>
    </row>
    <row r="126" spans="1:27" ht="12" x14ac:dyDescent="0.25">
      <c r="A126" s="29">
        <v>42850</v>
      </c>
      <c r="B126" s="30">
        <v>11033.171709033159</v>
      </c>
      <c r="C126" s="30">
        <v>9987.8915962029187</v>
      </c>
      <c r="D126" s="30">
        <v>9330.8875761150957</v>
      </c>
      <c r="E126" s="30">
        <v>8949.7639377126725</v>
      </c>
      <c r="F126" s="30">
        <v>8860.8691480584876</v>
      </c>
      <c r="G126" s="30">
        <v>9350.3013807522166</v>
      </c>
      <c r="H126" s="30">
        <v>10540.674138765147</v>
      </c>
      <c r="I126" s="30">
        <v>11211.983067532954</v>
      </c>
      <c r="J126" s="30">
        <v>12046.776666929147</v>
      </c>
      <c r="K126" s="30">
        <v>13186.060465370707</v>
      </c>
      <c r="L126" s="30">
        <v>14389.716352872196</v>
      </c>
      <c r="M126" s="30">
        <v>15437.040024085289</v>
      </c>
      <c r="N126" s="30">
        <v>16346.423504455683</v>
      </c>
      <c r="O126" s="30">
        <v>17181.217103851875</v>
      </c>
      <c r="P126" s="30">
        <v>17899.527875425345</v>
      </c>
      <c r="Q126" s="30">
        <v>18505.442935941795</v>
      </c>
      <c r="R126" s="30">
        <v>18836.499393964277</v>
      </c>
      <c r="S126" s="30">
        <v>18746.582825118665</v>
      </c>
      <c r="T126" s="30">
        <v>18051.772974948028</v>
      </c>
      <c r="U126" s="30">
        <v>17031.015562712048</v>
      </c>
      <c r="V126" s="30">
        <v>16746.960947495227</v>
      </c>
      <c r="W126" s="30">
        <v>15822.250779253422</v>
      </c>
      <c r="X126" s="30">
        <v>14502.112063929209</v>
      </c>
      <c r="Y126" s="30">
        <v>13047.098495336581</v>
      </c>
      <c r="Z126" s="28"/>
      <c r="AA126" s="50">
        <f t="shared" si="1"/>
        <v>18836.499393964277</v>
      </c>
    </row>
    <row r="127" spans="1:27" ht="12" x14ac:dyDescent="0.25">
      <c r="A127" s="29">
        <v>42851</v>
      </c>
      <c r="B127" s="30">
        <v>11577.780018063966</v>
      </c>
      <c r="C127" s="30">
        <v>10471.193153748083</v>
      </c>
      <c r="D127" s="30">
        <v>9745.7299278346236</v>
      </c>
      <c r="E127" s="30">
        <v>9274.689720586588</v>
      </c>
      <c r="F127" s="30">
        <v>9003.9182348583236</v>
      </c>
      <c r="G127" s="30">
        <v>9022.310260304017</v>
      </c>
      <c r="H127" s="30">
        <v>9324.7569009665312</v>
      </c>
      <c r="I127" s="30">
        <v>9916.3670528029998</v>
      </c>
      <c r="J127" s="30">
        <v>11386.707309267042</v>
      </c>
      <c r="K127" s="30">
        <v>13009.292665253766</v>
      </c>
      <c r="L127" s="30">
        <v>14470.43690899496</v>
      </c>
      <c r="M127" s="30">
        <v>15719.051080919253</v>
      </c>
      <c r="N127" s="30">
        <v>16692.806650349576</v>
      </c>
      <c r="O127" s="30">
        <v>17427.46588898588</v>
      </c>
      <c r="P127" s="30">
        <v>17867.852720491093</v>
      </c>
      <c r="Q127" s="30">
        <v>18259.194150807791</v>
      </c>
      <c r="R127" s="30">
        <v>18460.484651518989</v>
      </c>
      <c r="S127" s="30">
        <v>18340.936486121984</v>
      </c>
      <c r="T127" s="30">
        <v>17668.60577816275</v>
      </c>
      <c r="U127" s="30">
        <v>16637.630574012495</v>
      </c>
      <c r="V127" s="30">
        <v>16348.467062838537</v>
      </c>
      <c r="W127" s="30">
        <v>15496.303217188079</v>
      </c>
      <c r="X127" s="30">
        <v>14339.649172492253</v>
      </c>
      <c r="Y127" s="30">
        <v>13061.403404016564</v>
      </c>
      <c r="Z127" s="28"/>
      <c r="AA127" s="50">
        <f t="shared" si="1"/>
        <v>18460.484651518989</v>
      </c>
    </row>
    <row r="128" spans="1:27" ht="12" x14ac:dyDescent="0.25">
      <c r="A128" s="29">
        <v>42852</v>
      </c>
      <c r="B128" s="30">
        <v>11812.789232092271</v>
      </c>
      <c r="C128" s="30">
        <v>10828.815870747676</v>
      </c>
      <c r="D128" s="30">
        <v>10088.025956962805</v>
      </c>
      <c r="E128" s="30">
        <v>9643.5520086918823</v>
      </c>
      <c r="F128" s="30">
        <v>9357.4538350922085</v>
      </c>
      <c r="G128" s="30">
        <v>9307.3866547122652</v>
      </c>
      <c r="H128" s="30">
        <v>9470.8713253406495</v>
      </c>
      <c r="I128" s="30">
        <v>9931.6937406744109</v>
      </c>
      <c r="J128" s="30">
        <v>11550.191979895426</v>
      </c>
      <c r="K128" s="30">
        <v>13378.154953359061</v>
      </c>
      <c r="L128" s="30">
        <v>14894.475273437334</v>
      </c>
      <c r="M128" s="30">
        <v>16113.457848810232</v>
      </c>
      <c r="N128" s="30">
        <v>17055.538263306305</v>
      </c>
      <c r="O128" s="30">
        <v>17816.763760919723</v>
      </c>
      <c r="P128" s="30">
        <v>18321.522681484865</v>
      </c>
      <c r="Q128" s="30">
        <v>18751.691721075804</v>
      </c>
      <c r="R128" s="30">
        <v>18922.32884604418</v>
      </c>
      <c r="S128" s="30">
        <v>18807.88957660431</v>
      </c>
      <c r="T128" s="30">
        <v>18207.083412044994</v>
      </c>
      <c r="U128" s="30">
        <v>17348.788891245971</v>
      </c>
      <c r="V128" s="30">
        <v>17224.131829891827</v>
      </c>
      <c r="W128" s="30">
        <v>16292.26920731003</v>
      </c>
      <c r="X128" s="30">
        <v>14822.950730037417</v>
      </c>
      <c r="Y128" s="30">
        <v>13339.327344084819</v>
      </c>
      <c r="Z128" s="28"/>
      <c r="AA128" s="50">
        <f t="shared" si="1"/>
        <v>18922.32884604418</v>
      </c>
    </row>
    <row r="129" spans="1:27" ht="12" x14ac:dyDescent="0.25">
      <c r="A129" s="29">
        <v>42853</v>
      </c>
      <c r="B129" s="30">
        <v>12038.602433397728</v>
      </c>
      <c r="C129" s="30">
        <v>11144.545640898745</v>
      </c>
      <c r="D129" s="30">
        <v>10573.371072890825</v>
      </c>
      <c r="E129" s="30">
        <v>10215.748355891232</v>
      </c>
      <c r="F129" s="30">
        <v>10185.094980148409</v>
      </c>
      <c r="G129" s="30">
        <v>10749.117093816338</v>
      </c>
      <c r="H129" s="30">
        <v>11942.555189403551</v>
      </c>
      <c r="I129" s="30">
        <v>12641.452156339899</v>
      </c>
      <c r="J129" s="30">
        <v>13568.205882964559</v>
      </c>
      <c r="K129" s="30">
        <v>14844.408093057393</v>
      </c>
      <c r="L129" s="30">
        <v>16271.833623481481</v>
      </c>
      <c r="M129" s="30">
        <v>17459.141043920132</v>
      </c>
      <c r="N129" s="30">
        <v>18349.110719653403</v>
      </c>
      <c r="O129" s="30">
        <v>19106.249100501114</v>
      </c>
      <c r="P129" s="30">
        <v>19731.577965654687</v>
      </c>
      <c r="Q129" s="30">
        <v>20210.792406434142</v>
      </c>
      <c r="R129" s="30">
        <v>20337.493026171142</v>
      </c>
      <c r="S129" s="30">
        <v>20287.425845791196</v>
      </c>
      <c r="T129" s="30">
        <v>19722.381952931839</v>
      </c>
      <c r="U129" s="30">
        <v>18865.109211324245</v>
      </c>
      <c r="V129" s="30">
        <v>18618.86042619024</v>
      </c>
      <c r="W129" s="30">
        <v>17480.598406940106</v>
      </c>
      <c r="X129" s="30">
        <v>15835.533908741978</v>
      </c>
      <c r="Y129" s="30">
        <v>14174.120943481012</v>
      </c>
      <c r="Z129" s="28"/>
      <c r="AA129" s="50">
        <f t="shared" si="1"/>
        <v>20337.493026171142</v>
      </c>
    </row>
    <row r="130" spans="1:27" ht="12" x14ac:dyDescent="0.25">
      <c r="A130" s="29">
        <v>42854</v>
      </c>
      <c r="B130" s="30">
        <v>12812.089281308276</v>
      </c>
      <c r="C130" s="30">
        <v>11848.551503792231</v>
      </c>
      <c r="D130" s="30">
        <v>11219.135521872946</v>
      </c>
      <c r="E130" s="30">
        <v>10854.360350533361</v>
      </c>
      <c r="F130" s="30">
        <v>10793.053599047716</v>
      </c>
      <c r="G130" s="30">
        <v>11293.725402847147</v>
      </c>
      <c r="H130" s="30">
        <v>12416.660734225869</v>
      </c>
      <c r="I130" s="30">
        <v>13101.252792482233</v>
      </c>
      <c r="J130" s="30">
        <v>14200.687202458124</v>
      </c>
      <c r="K130" s="30">
        <v>15570.89309816228</v>
      </c>
      <c r="L130" s="30">
        <v>16919.641630846458</v>
      </c>
      <c r="M130" s="30">
        <v>18050.751195756598</v>
      </c>
      <c r="N130" s="30">
        <v>18878.392340812799</v>
      </c>
      <c r="O130" s="30">
        <v>19541.527036049189</v>
      </c>
      <c r="P130" s="30">
        <v>20001.327672191524</v>
      </c>
      <c r="Q130" s="30">
        <v>20327.275234256867</v>
      </c>
      <c r="R130" s="30">
        <v>20259.837807622658</v>
      </c>
      <c r="S130" s="30">
        <v>20023.806814402928</v>
      </c>
      <c r="T130" s="30">
        <v>19554.810165537747</v>
      </c>
      <c r="U130" s="30">
        <v>18784.388655201481</v>
      </c>
      <c r="V130" s="30">
        <v>18490.116248070386</v>
      </c>
      <c r="W130" s="30">
        <v>17416.22631788018</v>
      </c>
      <c r="X130" s="30">
        <v>15826.337896019131</v>
      </c>
      <c r="Y130" s="30">
        <v>14166.96848914102</v>
      </c>
      <c r="Z130" s="28"/>
      <c r="AA130" s="50">
        <f t="shared" si="1"/>
        <v>20327.275234256867</v>
      </c>
    </row>
    <row r="131" spans="1:27" ht="12" x14ac:dyDescent="0.25">
      <c r="A131" s="29">
        <v>42855</v>
      </c>
      <c r="B131" s="30">
        <v>12767.130996885469</v>
      </c>
      <c r="C131" s="30">
        <v>11886.357333875045</v>
      </c>
      <c r="D131" s="30">
        <v>11311.095649101413</v>
      </c>
      <c r="E131" s="30">
        <v>10989.23520380178</v>
      </c>
      <c r="F131" s="30">
        <v>10968.799619973232</v>
      </c>
      <c r="G131" s="30">
        <v>11462.31896943267</v>
      </c>
      <c r="H131" s="30">
        <v>12610.798780597077</v>
      </c>
      <c r="I131" s="30">
        <v>13289.260163704876</v>
      </c>
      <c r="J131" s="30">
        <v>14349.866964406527</v>
      </c>
      <c r="K131" s="30">
        <v>15718.029301727825</v>
      </c>
      <c r="L131" s="30">
        <v>17047.364029774886</v>
      </c>
      <c r="M131" s="30">
        <v>18090.600584222269</v>
      </c>
      <c r="N131" s="30">
        <v>18858.97853617568</v>
      </c>
      <c r="O131" s="30">
        <v>19523.135010603495</v>
      </c>
      <c r="P131" s="30">
        <v>19927.759570408751</v>
      </c>
      <c r="Q131" s="30">
        <v>20205.683510477003</v>
      </c>
      <c r="R131" s="30">
        <v>20061.61264448574</v>
      </c>
      <c r="S131" s="30">
        <v>19270.755550320926</v>
      </c>
      <c r="T131" s="30">
        <v>18680.167177675885</v>
      </c>
      <c r="U131" s="30">
        <v>18043.598741416608</v>
      </c>
      <c r="V131" s="30">
        <v>17999.662236185228</v>
      </c>
      <c r="W131" s="30">
        <v>17036.124458669183</v>
      </c>
      <c r="X131" s="30">
        <v>15516.738801016627</v>
      </c>
      <c r="Y131" s="30">
        <v>13930.937495921289</v>
      </c>
      <c r="Z131" s="28"/>
      <c r="AA131" s="50">
        <f t="shared" si="1"/>
        <v>20205.683510477003</v>
      </c>
    </row>
    <row r="132" spans="1:27" ht="12" x14ac:dyDescent="0.25">
      <c r="A132" s="29">
        <v>42856</v>
      </c>
      <c r="B132" s="30">
        <v>12542.33957477144</v>
      </c>
      <c r="C132" s="30">
        <v>11629.890756826764</v>
      </c>
      <c r="D132" s="30">
        <v>11018.866800353175</v>
      </c>
      <c r="E132" s="30">
        <v>10690.875679904975</v>
      </c>
      <c r="F132" s="30">
        <v>10597.893773485082</v>
      </c>
      <c r="G132" s="30">
        <v>11140.458524133035</v>
      </c>
      <c r="H132" s="30">
        <v>12357.397541123079</v>
      </c>
      <c r="I132" s="30">
        <v>13069.577637547984</v>
      </c>
      <c r="J132" s="30">
        <v>14035.158973446883</v>
      </c>
      <c r="K132" s="30">
        <v>15416.60444025674</v>
      </c>
      <c r="L132" s="30">
        <v>16818.485490895146</v>
      </c>
      <c r="M132" s="30">
        <v>17867.852720491093</v>
      </c>
      <c r="N132" s="30">
        <v>18695.493865547294</v>
      </c>
      <c r="O132" s="30">
        <v>19398.477949249351</v>
      </c>
      <c r="P132" s="30">
        <v>19843.973676711703</v>
      </c>
      <c r="Q132" s="30">
        <v>20066.721540442879</v>
      </c>
      <c r="R132" s="30">
        <v>19955.347608577289</v>
      </c>
      <c r="S132" s="30">
        <v>19363.737456740819</v>
      </c>
      <c r="T132" s="30">
        <v>18456.39753475328</v>
      </c>
      <c r="U132" s="30">
        <v>17752.391671859797</v>
      </c>
      <c r="V132" s="30">
        <v>17686.997803608443</v>
      </c>
      <c r="W132" s="30">
        <v>16638.652353203921</v>
      </c>
      <c r="X132" s="30">
        <v>15215.313939545542</v>
      </c>
      <c r="Y132" s="30">
        <v>13701.037177850121</v>
      </c>
      <c r="Z132" s="28"/>
      <c r="AA132" s="50">
        <f t="shared" si="1"/>
        <v>20066.721540442879</v>
      </c>
    </row>
    <row r="133" spans="1:27" ht="12" x14ac:dyDescent="0.25">
      <c r="A133" s="29">
        <v>42857</v>
      </c>
      <c r="B133" s="30">
        <v>12407.464721503022</v>
      </c>
      <c r="C133" s="30">
        <v>11499.103020324057</v>
      </c>
      <c r="D133" s="30">
        <v>10913.623543636151</v>
      </c>
      <c r="E133" s="30">
        <v>10554.979047445131</v>
      </c>
      <c r="F133" s="30">
        <v>10460.975361833809</v>
      </c>
      <c r="G133" s="30">
        <v>10974.930295121796</v>
      </c>
      <c r="H133" s="30">
        <v>12150.998144454743</v>
      </c>
      <c r="I133" s="30">
        <v>12882.592045516767</v>
      </c>
      <c r="J133" s="30">
        <v>13745.995462272927</v>
      </c>
      <c r="K133" s="30">
        <v>14991.544296622938</v>
      </c>
      <c r="L133" s="30">
        <v>16049.085759750307</v>
      </c>
      <c r="M133" s="30">
        <v>16838.921074723694</v>
      </c>
      <c r="N133" s="30">
        <v>17295.656373291746</v>
      </c>
      <c r="O133" s="30">
        <v>17821.872656876862</v>
      </c>
      <c r="P133" s="30">
        <v>18198.909178513575</v>
      </c>
      <c r="Q133" s="30">
        <v>18396.112562459064</v>
      </c>
      <c r="R133" s="30">
        <v>18273.499059487775</v>
      </c>
      <c r="S133" s="30">
        <v>17902.593212999625</v>
      </c>
      <c r="T133" s="30">
        <v>17331.418644991703</v>
      </c>
      <c r="U133" s="30">
        <v>16553.844680315447</v>
      </c>
      <c r="V133" s="30">
        <v>16538.517992444034</v>
      </c>
      <c r="W133" s="30">
        <v>15427.844011362442</v>
      </c>
      <c r="X133" s="30">
        <v>14305.930459175148</v>
      </c>
      <c r="Y133" s="30">
        <v>13093.078558950814</v>
      </c>
      <c r="Z133" s="28"/>
      <c r="AA133" s="50">
        <f t="shared" si="1"/>
        <v>18396.112562459064</v>
      </c>
    </row>
    <row r="134" spans="1:27" ht="12" x14ac:dyDescent="0.25">
      <c r="A134" s="29">
        <v>42858</v>
      </c>
      <c r="B134" s="30">
        <v>11892.488009023609</v>
      </c>
      <c r="C134" s="30">
        <v>10976.973853504651</v>
      </c>
      <c r="D134" s="30">
        <v>10361.86278026535</v>
      </c>
      <c r="E134" s="30">
        <v>9987.8915962029187</v>
      </c>
      <c r="F134" s="30">
        <v>9796.8188874059942</v>
      </c>
      <c r="G134" s="30">
        <v>9902.062144123016</v>
      </c>
      <c r="H134" s="30">
        <v>10260.706640314036</v>
      </c>
      <c r="I134" s="30">
        <v>10820.641637216257</v>
      </c>
      <c r="J134" s="30">
        <v>11915.98893042644</v>
      </c>
      <c r="K134" s="30">
        <v>13252.476112813489</v>
      </c>
      <c r="L134" s="30">
        <v>14330.453159769406</v>
      </c>
      <c r="M134" s="30">
        <v>15062.04706083143</v>
      </c>
      <c r="N134" s="30">
        <v>15397.19063561962</v>
      </c>
      <c r="O134" s="30">
        <v>15557.609968673723</v>
      </c>
      <c r="P134" s="30">
        <v>15467.693399828111</v>
      </c>
      <c r="Q134" s="30">
        <v>15055.916385682865</v>
      </c>
      <c r="R134" s="30">
        <v>14103.61817927252</v>
      </c>
      <c r="S134" s="30">
        <v>13733.734111975798</v>
      </c>
      <c r="T134" s="30">
        <v>13392.459862039044</v>
      </c>
      <c r="U134" s="30">
        <v>13298.456176427722</v>
      </c>
      <c r="V134" s="30">
        <v>13531.421832073172</v>
      </c>
      <c r="W134" s="30">
        <v>13102.274571673661</v>
      </c>
      <c r="X134" s="30">
        <v>12375.789566568772</v>
      </c>
      <c r="Y134" s="30">
        <v>11454.144735901251</v>
      </c>
      <c r="Z134" s="28"/>
      <c r="AA134" s="50">
        <f t="shared" si="1"/>
        <v>15557.609968673723</v>
      </c>
    </row>
    <row r="135" spans="1:27" ht="12" x14ac:dyDescent="0.25">
      <c r="A135" s="29">
        <v>42859</v>
      </c>
      <c r="B135" s="30">
        <v>10504.911867065188</v>
      </c>
      <c r="C135" s="30">
        <v>9756.9694989403251</v>
      </c>
      <c r="D135" s="30">
        <v>9291.0381876494266</v>
      </c>
      <c r="E135" s="30">
        <v>8975.3084174983578</v>
      </c>
      <c r="F135" s="30">
        <v>8876.1958359298987</v>
      </c>
      <c r="G135" s="30">
        <v>8878.2393943127536</v>
      </c>
      <c r="H135" s="30">
        <v>8997.7875597097609</v>
      </c>
      <c r="I135" s="30">
        <v>9142.8802048924517</v>
      </c>
      <c r="J135" s="30">
        <v>10203.487005594103</v>
      </c>
      <c r="K135" s="30">
        <v>11399.990438755598</v>
      </c>
      <c r="L135" s="30">
        <v>12331.853061337395</v>
      </c>
      <c r="M135" s="30">
        <v>12994.987756573782</v>
      </c>
      <c r="N135" s="30">
        <v>13666.296685341589</v>
      </c>
      <c r="O135" s="30">
        <v>14240.536590923793</v>
      </c>
      <c r="P135" s="30">
        <v>14736.099498766087</v>
      </c>
      <c r="Q135" s="30">
        <v>15287.860262136886</v>
      </c>
      <c r="R135" s="30">
        <v>15715.985743344971</v>
      </c>
      <c r="S135" s="30">
        <v>15932.602931927582</v>
      </c>
      <c r="T135" s="30">
        <v>15745.617339896366</v>
      </c>
      <c r="U135" s="30">
        <v>15074.308411128559</v>
      </c>
      <c r="V135" s="30">
        <v>14846.451651440248</v>
      </c>
      <c r="W135" s="30">
        <v>13969.765105195531</v>
      </c>
      <c r="X135" s="30">
        <v>12829.459527562542</v>
      </c>
      <c r="Y135" s="30">
        <v>11234.462209744357</v>
      </c>
      <c r="Z135" s="28"/>
      <c r="AA135" s="50">
        <f t="shared" si="1"/>
        <v>15932.602931927582</v>
      </c>
    </row>
    <row r="136" spans="1:27" ht="12" x14ac:dyDescent="0.25">
      <c r="A136" s="29">
        <v>42860</v>
      </c>
      <c r="B136" s="30">
        <v>9967.4560123743704</v>
      </c>
      <c r="C136" s="30">
        <v>8973.264859115503</v>
      </c>
      <c r="D136" s="30">
        <v>8587.0323247559409</v>
      </c>
      <c r="E136" s="30">
        <v>8309.1083846876863</v>
      </c>
      <c r="F136" s="30">
        <v>8317.2826182191056</v>
      </c>
      <c r="G136" s="30">
        <v>8893.5660821841648</v>
      </c>
      <c r="H136" s="30">
        <v>10025.697426285733</v>
      </c>
      <c r="I136" s="30">
        <v>10722.550834839225</v>
      </c>
      <c r="J136" s="30">
        <v>11538.952408789724</v>
      </c>
      <c r="K136" s="30">
        <v>12604.668105448513</v>
      </c>
      <c r="L136" s="30">
        <v>13691.841165127275</v>
      </c>
      <c r="M136" s="30">
        <v>14597.137528731959</v>
      </c>
      <c r="N136" s="30">
        <v>15450.323153573845</v>
      </c>
      <c r="O136" s="30">
        <v>16229.940676632958</v>
      </c>
      <c r="P136" s="30">
        <v>16945.186110632145</v>
      </c>
      <c r="Q136" s="30">
        <v>17543.948716808605</v>
      </c>
      <c r="R136" s="30">
        <v>18067.099662819437</v>
      </c>
      <c r="S136" s="30">
        <v>18140.667764602211</v>
      </c>
      <c r="T136" s="30">
        <v>17720.716516925546</v>
      </c>
      <c r="U136" s="30">
        <v>16349.488842029965</v>
      </c>
      <c r="V136" s="30">
        <v>16388.316451304207</v>
      </c>
      <c r="W136" s="30">
        <v>15354.275909579668</v>
      </c>
      <c r="X136" s="30">
        <v>13384.285628507625</v>
      </c>
      <c r="Y136" s="30">
        <v>12071.299367523405</v>
      </c>
      <c r="Z136" s="28"/>
      <c r="AA136" s="50">
        <f t="shared" si="1"/>
        <v>18140.667764602211</v>
      </c>
    </row>
    <row r="137" spans="1:27" ht="12" x14ac:dyDescent="0.25">
      <c r="A137" s="29">
        <v>42861</v>
      </c>
      <c r="B137" s="30">
        <v>10624.460032462195</v>
      </c>
      <c r="C137" s="30">
        <v>9714.0547729003738</v>
      </c>
      <c r="D137" s="30">
        <v>9102.0090372353552</v>
      </c>
      <c r="E137" s="30">
        <v>8738.255645087198</v>
      </c>
      <c r="F137" s="30">
        <v>8652.4261930072953</v>
      </c>
      <c r="G137" s="30">
        <v>9149.0108800410162</v>
      </c>
      <c r="H137" s="30">
        <v>10296.468912013996</v>
      </c>
      <c r="I137" s="30">
        <v>10995.365878950344</v>
      </c>
      <c r="J137" s="30">
        <v>11833.224815920819</v>
      </c>
      <c r="K137" s="30">
        <v>12998.053094148065</v>
      </c>
      <c r="L137" s="30">
        <v>14153.685359652463</v>
      </c>
      <c r="M137" s="30">
        <v>15269.468236691195</v>
      </c>
      <c r="N137" s="30">
        <v>16312.704791138578</v>
      </c>
      <c r="O137" s="30">
        <v>17098.452989346257</v>
      </c>
      <c r="P137" s="30">
        <v>17840.264682322555</v>
      </c>
      <c r="Q137" s="30">
        <v>18478.876676964683</v>
      </c>
      <c r="R137" s="30">
        <v>18884.523015961364</v>
      </c>
      <c r="S137" s="30">
        <v>18857.956756984251</v>
      </c>
      <c r="T137" s="30">
        <v>18355.241394801968</v>
      </c>
      <c r="U137" s="30">
        <v>17010.579978883499</v>
      </c>
      <c r="V137" s="30">
        <v>17176.108207894737</v>
      </c>
      <c r="W137" s="30">
        <v>16170.677483530168</v>
      </c>
      <c r="X137" s="30">
        <v>14638.008696389055</v>
      </c>
      <c r="Y137" s="30">
        <v>12897.918733388178</v>
      </c>
      <c r="Z137" s="28"/>
      <c r="AA137" s="50">
        <f t="shared" si="1"/>
        <v>18884.523015961364</v>
      </c>
    </row>
    <row r="138" spans="1:27" ht="12" x14ac:dyDescent="0.25">
      <c r="A138" s="29">
        <v>42862</v>
      </c>
      <c r="B138" s="30">
        <v>11513.407929004039</v>
      </c>
      <c r="C138" s="30">
        <v>10564.175060167978</v>
      </c>
      <c r="D138" s="30">
        <v>10012.414296797177</v>
      </c>
      <c r="E138" s="30">
        <v>9645.5955670747371</v>
      </c>
      <c r="F138" s="30">
        <v>9565.8967901433989</v>
      </c>
      <c r="G138" s="30">
        <v>10037.958776582862</v>
      </c>
      <c r="H138" s="30">
        <v>11170.09012068443</v>
      </c>
      <c r="I138" s="30">
        <v>11858.769295706505</v>
      </c>
      <c r="J138" s="30">
        <v>12838.655540285388</v>
      </c>
      <c r="K138" s="30">
        <v>14011.658052044055</v>
      </c>
      <c r="L138" s="30">
        <v>15282.751366179749</v>
      </c>
      <c r="M138" s="30">
        <v>16325.987920627134</v>
      </c>
      <c r="N138" s="30">
        <v>17247.632751294655</v>
      </c>
      <c r="O138" s="30">
        <v>18086.51346745656</v>
      </c>
      <c r="P138" s="30">
        <v>18841.608289921413</v>
      </c>
      <c r="Q138" s="30">
        <v>19213.535915600991</v>
      </c>
      <c r="R138" s="30">
        <v>19487.372738903538</v>
      </c>
      <c r="S138" s="30">
        <v>19410.73929954648</v>
      </c>
      <c r="T138" s="30">
        <v>18807.88957660431</v>
      </c>
      <c r="U138" s="30">
        <v>17928.137692785313</v>
      </c>
      <c r="V138" s="30">
        <v>17714.585841776981</v>
      </c>
      <c r="W138" s="30">
        <v>16849.138866637968</v>
      </c>
      <c r="X138" s="30">
        <v>15280.707807796894</v>
      </c>
      <c r="Y138" s="30">
        <v>13650.969997470178</v>
      </c>
      <c r="Z138" s="28"/>
      <c r="AA138" s="50">
        <f t="shared" si="1"/>
        <v>19487.372738903538</v>
      </c>
    </row>
    <row r="139" spans="1:27" ht="12" x14ac:dyDescent="0.25">
      <c r="A139" s="29">
        <v>42863</v>
      </c>
      <c r="B139" s="30">
        <v>12195.956428877549</v>
      </c>
      <c r="C139" s="30">
        <v>11278.398714975736</v>
      </c>
      <c r="D139" s="30">
        <v>10693.941017479257</v>
      </c>
      <c r="E139" s="30">
        <v>10267.859094654028</v>
      </c>
      <c r="F139" s="30">
        <v>10167.724733894143</v>
      </c>
      <c r="G139" s="30">
        <v>10608.111565399357</v>
      </c>
      <c r="H139" s="30">
        <v>11705.502416992393</v>
      </c>
      <c r="I139" s="30">
        <v>12342.070853251669</v>
      </c>
      <c r="J139" s="30">
        <v>13376.111394976206</v>
      </c>
      <c r="K139" s="30">
        <v>14595.093970349104</v>
      </c>
      <c r="L139" s="30">
        <v>15813.054766530575</v>
      </c>
      <c r="M139" s="30">
        <v>16806.224140598017</v>
      </c>
      <c r="N139" s="30">
        <v>17643.061298377062</v>
      </c>
      <c r="O139" s="30">
        <v>18427.787717393312</v>
      </c>
      <c r="P139" s="30">
        <v>19031.659219526911</v>
      </c>
      <c r="Q139" s="30">
        <v>19564.006178260592</v>
      </c>
      <c r="R139" s="30">
        <v>19885.866623560225</v>
      </c>
      <c r="S139" s="30">
        <v>19796.971833906042</v>
      </c>
      <c r="T139" s="30">
        <v>19280.9733422352</v>
      </c>
      <c r="U139" s="30">
        <v>18340.936486121984</v>
      </c>
      <c r="V139" s="30">
        <v>17980.248431548109</v>
      </c>
      <c r="W139" s="30">
        <v>17024.884887563483</v>
      </c>
      <c r="X139" s="30">
        <v>15563.740643822288</v>
      </c>
      <c r="Y139" s="30">
        <v>14013.70161042691</v>
      </c>
      <c r="Z139" s="28"/>
      <c r="AA139" s="50">
        <f t="shared" si="1"/>
        <v>19885.866623560225</v>
      </c>
    </row>
    <row r="140" spans="1:27" ht="12" x14ac:dyDescent="0.25">
      <c r="A140" s="29">
        <v>42864</v>
      </c>
      <c r="B140" s="30">
        <v>12405.421163120167</v>
      </c>
      <c r="C140" s="30">
        <v>11390.794426032751</v>
      </c>
      <c r="D140" s="30">
        <v>10816.554520450547</v>
      </c>
      <c r="E140" s="30">
        <v>10377.189468136761</v>
      </c>
      <c r="F140" s="30">
        <v>10268.880873845455</v>
      </c>
      <c r="G140" s="30">
        <v>10725.616172413507</v>
      </c>
      <c r="H140" s="30">
        <v>11817.898128049408</v>
      </c>
      <c r="I140" s="30">
        <v>12467.749693797239</v>
      </c>
      <c r="J140" s="30">
        <v>13447.635938376125</v>
      </c>
      <c r="K140" s="30">
        <v>14677.858084854724</v>
      </c>
      <c r="L140" s="30">
        <v>15855.969492570526</v>
      </c>
      <c r="M140" s="30">
        <v>16810.311257363726</v>
      </c>
      <c r="N140" s="30">
        <v>17627.734610505653</v>
      </c>
      <c r="O140" s="30">
        <v>18353.197836419113</v>
      </c>
      <c r="P140" s="30">
        <v>19002.027622975518</v>
      </c>
      <c r="Q140" s="30">
        <v>19480.220284563544</v>
      </c>
      <c r="R140" s="30">
        <v>19719.316615357558</v>
      </c>
      <c r="S140" s="30">
        <v>19482.263842946399</v>
      </c>
      <c r="T140" s="30">
        <v>18743.517487544384</v>
      </c>
      <c r="U140" s="30">
        <v>17701.302712288427</v>
      </c>
      <c r="V140" s="30">
        <v>17263.981218357494</v>
      </c>
      <c r="W140" s="30">
        <v>16378.098659389932</v>
      </c>
      <c r="X140" s="30">
        <v>15222.466393885534</v>
      </c>
      <c r="Y140" s="30">
        <v>13938.089950261281</v>
      </c>
      <c r="Z140" s="28"/>
      <c r="AA140" s="50">
        <f t="shared" si="1"/>
        <v>19719.316615357558</v>
      </c>
    </row>
    <row r="141" spans="1:27" ht="12" x14ac:dyDescent="0.25">
      <c r="A141" s="29">
        <v>42865</v>
      </c>
      <c r="B141" s="30">
        <v>12652.691727445601</v>
      </c>
      <c r="C141" s="30">
        <v>11737.177571926642</v>
      </c>
      <c r="D141" s="30">
        <v>11121.044719495914</v>
      </c>
      <c r="E141" s="30">
        <v>10679.636108799274</v>
      </c>
      <c r="F141" s="30">
        <v>10467.106036982374</v>
      </c>
      <c r="G141" s="30">
        <v>10521.260334128026</v>
      </c>
      <c r="H141" s="30">
        <v>10742.986418667773</v>
      </c>
      <c r="I141" s="30">
        <v>11321.313441015687</v>
      </c>
      <c r="J141" s="30">
        <v>12865.221799262501</v>
      </c>
      <c r="K141" s="30">
        <v>14436.718195677857</v>
      </c>
      <c r="L141" s="30">
        <v>15578.045552502272</v>
      </c>
      <c r="M141" s="30">
        <v>16444.514306832712</v>
      </c>
      <c r="N141" s="30">
        <v>17319.157294694574</v>
      </c>
      <c r="O141" s="30">
        <v>17887.266525128216</v>
      </c>
      <c r="P141" s="30">
        <v>18254.085254850655</v>
      </c>
      <c r="Q141" s="30">
        <v>18523.834961387489</v>
      </c>
      <c r="R141" s="30">
        <v>18508.508273516079</v>
      </c>
      <c r="S141" s="30">
        <v>18310.283110379161</v>
      </c>
      <c r="T141" s="30">
        <v>17744.217438328378</v>
      </c>
      <c r="U141" s="30">
        <v>16739.808493155237</v>
      </c>
      <c r="V141" s="30">
        <v>16836.877516340839</v>
      </c>
      <c r="W141" s="30">
        <v>16084.848031450267</v>
      </c>
      <c r="X141" s="30">
        <v>15092.700436574252</v>
      </c>
      <c r="Y141" s="30">
        <v>13889.044549072765</v>
      </c>
      <c r="Z141" s="28"/>
      <c r="AA141" s="50">
        <f t="shared" ref="AA141:AA204" si="2">MAX(B141:Y141)</f>
        <v>18523.834961387489</v>
      </c>
    </row>
    <row r="142" spans="1:27" ht="12" x14ac:dyDescent="0.25">
      <c r="A142" s="29">
        <v>42866</v>
      </c>
      <c r="B142" s="30">
        <v>12687.432219954133</v>
      </c>
      <c r="C142" s="30">
        <v>11803.593219369424</v>
      </c>
      <c r="D142" s="30">
        <v>11151.698095238737</v>
      </c>
      <c r="E142" s="30">
        <v>10731.746847562072</v>
      </c>
      <c r="F142" s="30">
        <v>10526.369230085164</v>
      </c>
      <c r="G142" s="30">
        <v>10473.236712130938</v>
      </c>
      <c r="H142" s="30">
        <v>10556.000826636558</v>
      </c>
      <c r="I142" s="30">
        <v>10915.667102019006</v>
      </c>
      <c r="J142" s="30">
        <v>12164.281273943299</v>
      </c>
      <c r="K142" s="30">
        <v>13670.383802107299</v>
      </c>
      <c r="L142" s="30">
        <v>14856.669443354522</v>
      </c>
      <c r="M142" s="30">
        <v>15766.052923724914</v>
      </c>
      <c r="N142" s="30">
        <v>16560.997134655438</v>
      </c>
      <c r="O142" s="30">
        <v>17231.284284231817</v>
      </c>
      <c r="P142" s="30">
        <v>17722.760075308401</v>
      </c>
      <c r="Q142" s="30">
        <v>17965.943522868125</v>
      </c>
      <c r="R142" s="30">
        <v>18056.881870905163</v>
      </c>
      <c r="S142" s="30">
        <v>17806.545969005449</v>
      </c>
      <c r="T142" s="30">
        <v>17283.395022994617</v>
      </c>
      <c r="U142" s="30">
        <v>16526.256642146906</v>
      </c>
      <c r="V142" s="30">
        <v>16540.561550826889</v>
      </c>
      <c r="W142" s="30">
        <v>16022.519500773195</v>
      </c>
      <c r="X142" s="30">
        <v>14850.538768205957</v>
      </c>
      <c r="Y142" s="30">
        <v>13360.784707104795</v>
      </c>
      <c r="Z142" s="28"/>
      <c r="AA142" s="50">
        <f t="shared" si="2"/>
        <v>18056.881870905163</v>
      </c>
    </row>
    <row r="143" spans="1:27" ht="12" x14ac:dyDescent="0.25">
      <c r="A143" s="29">
        <v>42867</v>
      </c>
      <c r="B143" s="30">
        <v>11973.208565146373</v>
      </c>
      <c r="C143" s="30">
        <v>11066.890422350263</v>
      </c>
      <c r="D143" s="30">
        <v>10502.868308682333</v>
      </c>
      <c r="E143" s="30">
        <v>10206.552343168385</v>
      </c>
      <c r="F143" s="30">
        <v>10181.0078633827</v>
      </c>
      <c r="G143" s="30">
        <v>10698.028134244967</v>
      </c>
      <c r="H143" s="30">
        <v>11811.767452900844</v>
      </c>
      <c r="I143" s="30">
        <v>12465.706135414384</v>
      </c>
      <c r="J143" s="30">
        <v>13372.024278210496</v>
      </c>
      <c r="K143" s="30">
        <v>14658.444280217604</v>
      </c>
      <c r="L143" s="30">
        <v>15945.886061416139</v>
      </c>
      <c r="M143" s="30">
        <v>16969.708811226403</v>
      </c>
      <c r="N143" s="30">
        <v>17802.458852239739</v>
      </c>
      <c r="O143" s="30">
        <v>18451.288638796144</v>
      </c>
      <c r="P143" s="30">
        <v>18923.350625235606</v>
      </c>
      <c r="Q143" s="30">
        <v>19334.105860189426</v>
      </c>
      <c r="R143" s="30">
        <v>19486.350959712108</v>
      </c>
      <c r="S143" s="30">
        <v>19359.650339975109</v>
      </c>
      <c r="T143" s="30">
        <v>18932.546637958454</v>
      </c>
      <c r="U143" s="30">
        <v>18286.782188976333</v>
      </c>
      <c r="V143" s="30">
        <v>18106.949051285108</v>
      </c>
      <c r="W143" s="30">
        <v>17075.973847134854</v>
      </c>
      <c r="X143" s="30">
        <v>15554.544631099441</v>
      </c>
      <c r="Y143" s="30">
        <v>14007.570935278345</v>
      </c>
      <c r="Z143" s="28"/>
      <c r="AA143" s="50">
        <f t="shared" si="2"/>
        <v>19486.350959712108</v>
      </c>
    </row>
    <row r="144" spans="1:27" ht="12" x14ac:dyDescent="0.25">
      <c r="A144" s="29">
        <v>42868</v>
      </c>
      <c r="B144" s="30">
        <v>12644.517493914182</v>
      </c>
      <c r="C144" s="30">
        <v>11771.918064435175</v>
      </c>
      <c r="D144" s="30">
        <v>11152.719874430164</v>
      </c>
      <c r="E144" s="30">
        <v>10772.618015219168</v>
      </c>
      <c r="F144" s="30">
        <v>10689.853900713548</v>
      </c>
      <c r="G144" s="30">
        <v>11180.307912598704</v>
      </c>
      <c r="H144" s="30">
        <v>12271.568089043178</v>
      </c>
      <c r="I144" s="30">
        <v>12893.831616622469</v>
      </c>
      <c r="J144" s="30">
        <v>13755.191474995774</v>
      </c>
      <c r="K144" s="30">
        <v>15021.175893174333</v>
      </c>
      <c r="L144" s="30">
        <v>16201.33085927299</v>
      </c>
      <c r="M144" s="30">
        <v>17089.256976623408</v>
      </c>
      <c r="N144" s="30">
        <v>17891.353641893926</v>
      </c>
      <c r="O144" s="30">
        <v>18418.591704670467</v>
      </c>
      <c r="P144" s="30">
        <v>18806.867797412884</v>
      </c>
      <c r="Q144" s="30">
        <v>19128.728242712517</v>
      </c>
      <c r="R144" s="30">
        <v>19294.256471723755</v>
      </c>
      <c r="S144" s="30">
        <v>19110.336217266824</v>
      </c>
      <c r="T144" s="30">
        <v>18570.83680419315</v>
      </c>
      <c r="U144" s="30">
        <v>17835.155786365416</v>
      </c>
      <c r="V144" s="30">
        <v>17720.716516925546</v>
      </c>
      <c r="W144" s="30">
        <v>16916.576293272177</v>
      </c>
      <c r="X144" s="30">
        <v>15478.932970933813</v>
      </c>
      <c r="Y144" s="30">
        <v>13871.674302818499</v>
      </c>
      <c r="Z144" s="28"/>
      <c r="AA144" s="50">
        <f t="shared" si="2"/>
        <v>19294.256471723755</v>
      </c>
    </row>
    <row r="145" spans="1:27" ht="12" x14ac:dyDescent="0.25">
      <c r="A145" s="29">
        <v>42869</v>
      </c>
      <c r="B145" s="30">
        <v>12632.256143617053</v>
      </c>
      <c r="C145" s="30">
        <v>11764.765610095183</v>
      </c>
      <c r="D145" s="30">
        <v>11113.892265155922</v>
      </c>
      <c r="E145" s="30">
        <v>10734.812185136354</v>
      </c>
      <c r="F145" s="30">
        <v>10662.265862545009</v>
      </c>
      <c r="G145" s="30">
        <v>10862.534584064781</v>
      </c>
      <c r="H145" s="30">
        <v>12360.462878697361</v>
      </c>
      <c r="I145" s="30">
        <v>12861.134682496791</v>
      </c>
      <c r="J145" s="30">
        <v>13814.454668098564</v>
      </c>
      <c r="K145" s="30">
        <v>15203.052589248413</v>
      </c>
      <c r="L145" s="30">
        <v>16383.20755534707</v>
      </c>
      <c r="M145" s="30">
        <v>17471.402394217261</v>
      </c>
      <c r="N145" s="30">
        <v>18241.823904553527</v>
      </c>
      <c r="O145" s="30">
        <v>18727.169020481546</v>
      </c>
      <c r="P145" s="30">
        <v>19068.443270418298</v>
      </c>
      <c r="Q145" s="30">
        <v>19058.225478504024</v>
      </c>
      <c r="R145" s="30">
        <v>18959.112896935567</v>
      </c>
      <c r="S145" s="30">
        <v>18744.53926673581</v>
      </c>
      <c r="T145" s="30">
        <v>18161.103348430759</v>
      </c>
      <c r="U145" s="30">
        <v>17468.337056642977</v>
      </c>
      <c r="V145" s="30">
        <v>17518.404237022922</v>
      </c>
      <c r="W145" s="30">
        <v>16680.545300052447</v>
      </c>
      <c r="X145" s="30">
        <v>15338.949221708257</v>
      </c>
      <c r="Y145" s="30">
        <v>13761.322150144339</v>
      </c>
      <c r="Z145" s="28"/>
      <c r="AA145" s="50">
        <f t="shared" si="2"/>
        <v>19068.443270418298</v>
      </c>
    </row>
    <row r="146" spans="1:27" ht="12" x14ac:dyDescent="0.25">
      <c r="A146" s="29">
        <v>42870</v>
      </c>
      <c r="B146" s="30">
        <v>12394.181592014465</v>
      </c>
      <c r="C146" s="30">
        <v>11492.972345175493</v>
      </c>
      <c r="D146" s="30">
        <v>10885.013726276184</v>
      </c>
      <c r="E146" s="30">
        <v>10550.891930679421</v>
      </c>
      <c r="F146" s="30">
        <v>10538.630580382292</v>
      </c>
      <c r="G146" s="30">
        <v>11022.953917118884</v>
      </c>
      <c r="H146" s="30">
        <v>12131.584339817622</v>
      </c>
      <c r="I146" s="30">
        <v>12742.608296291213</v>
      </c>
      <c r="J146" s="30">
        <v>13544.704961561729</v>
      </c>
      <c r="K146" s="30">
        <v>14863.821897694512</v>
      </c>
      <c r="L146" s="30">
        <v>16016.38882562463</v>
      </c>
      <c r="M146" s="30">
        <v>16615.151431801092</v>
      </c>
      <c r="N146" s="30">
        <v>16836.877516340839</v>
      </c>
      <c r="O146" s="30">
        <v>16792.941011109458</v>
      </c>
      <c r="P146" s="30">
        <v>16437.361852492722</v>
      </c>
      <c r="Q146" s="30">
        <v>16022.519500773195</v>
      </c>
      <c r="R146" s="30">
        <v>15909.102010524752</v>
      </c>
      <c r="S146" s="30">
        <v>15892.753543461913</v>
      </c>
      <c r="T146" s="30">
        <v>15675.114575687876</v>
      </c>
      <c r="U146" s="30">
        <v>15317.491858688281</v>
      </c>
      <c r="V146" s="30">
        <v>15317.491858688281</v>
      </c>
      <c r="W146" s="30">
        <v>14746.317290680361</v>
      </c>
      <c r="X146" s="30">
        <v>13554.922753476003</v>
      </c>
      <c r="Y146" s="30">
        <v>12227.631583811799</v>
      </c>
      <c r="Z146" s="28"/>
      <c r="AA146" s="50">
        <f t="shared" si="2"/>
        <v>16836.877516340839</v>
      </c>
    </row>
    <row r="147" spans="1:27" ht="12" x14ac:dyDescent="0.25">
      <c r="A147" s="29">
        <v>42871</v>
      </c>
      <c r="B147" s="30">
        <v>11011.714346013183</v>
      </c>
      <c r="C147" s="30">
        <v>10237.205718911207</v>
      </c>
      <c r="D147" s="30">
        <v>9737.5556943032043</v>
      </c>
      <c r="E147" s="30">
        <v>9420.8041449607063</v>
      </c>
      <c r="F147" s="30">
        <v>9372.7805229636197</v>
      </c>
      <c r="G147" s="30">
        <v>9927.6066239087013</v>
      </c>
      <c r="H147" s="30">
        <v>11073.021097498828</v>
      </c>
      <c r="I147" s="30">
        <v>11574.714680489684</v>
      </c>
      <c r="J147" s="30">
        <v>11947.664085360688</v>
      </c>
      <c r="K147" s="30">
        <v>12619.994793319924</v>
      </c>
      <c r="L147" s="30">
        <v>13192.191140519271</v>
      </c>
      <c r="M147" s="30">
        <v>13595.7939211331</v>
      </c>
      <c r="N147" s="30">
        <v>13775.627058824322</v>
      </c>
      <c r="O147" s="30">
        <v>13898.240561795612</v>
      </c>
      <c r="P147" s="30">
        <v>14151.641801269609</v>
      </c>
      <c r="Q147" s="30">
        <v>14296.734446452301</v>
      </c>
      <c r="R147" s="30">
        <v>14459.197337889258</v>
      </c>
      <c r="S147" s="30">
        <v>14289.581992112309</v>
      </c>
      <c r="T147" s="30">
        <v>13845.108043841386</v>
      </c>
      <c r="U147" s="30">
        <v>13266.781021493473</v>
      </c>
      <c r="V147" s="30">
        <v>13025.641132316605</v>
      </c>
      <c r="W147" s="30">
        <v>12502.490186305771</v>
      </c>
      <c r="X147" s="30">
        <v>11613.542289763926</v>
      </c>
      <c r="Y147" s="30">
        <v>10477.323828896648</v>
      </c>
      <c r="Z147" s="28"/>
      <c r="AA147" s="50">
        <f t="shared" si="2"/>
        <v>14459.197337889258</v>
      </c>
    </row>
    <row r="148" spans="1:27" ht="12" x14ac:dyDescent="0.25">
      <c r="A148" s="29">
        <v>42872</v>
      </c>
      <c r="B148" s="30">
        <v>9388.1072108350309</v>
      </c>
      <c r="C148" s="30">
        <v>8667.7528808787065</v>
      </c>
      <c r="D148" s="30">
        <v>8170.1464146535591</v>
      </c>
      <c r="E148" s="30">
        <v>7889.1571370110214</v>
      </c>
      <c r="F148" s="30">
        <v>7804.349464122547</v>
      </c>
      <c r="G148" s="30">
        <v>7900.3967081167229</v>
      </c>
      <c r="H148" s="30">
        <v>8203.8651279706628</v>
      </c>
      <c r="I148" s="30">
        <v>8779.1268127442945</v>
      </c>
      <c r="J148" s="30">
        <v>9991.9787129686283</v>
      </c>
      <c r="K148" s="30">
        <v>11248.767118424341</v>
      </c>
      <c r="L148" s="30">
        <v>12266.459193086041</v>
      </c>
      <c r="M148" s="30">
        <v>13040.967820188016</v>
      </c>
      <c r="N148" s="30">
        <v>13603.968154664517</v>
      </c>
      <c r="O148" s="30">
        <v>14117.923087952504</v>
      </c>
      <c r="P148" s="30">
        <v>14610.420658220515</v>
      </c>
      <c r="Q148" s="30">
        <v>14997.674971771503</v>
      </c>
      <c r="R148" s="30">
        <v>15240.858419331227</v>
      </c>
      <c r="S148" s="30">
        <v>15194.878355716994</v>
      </c>
      <c r="T148" s="30">
        <v>14745.295511488934</v>
      </c>
      <c r="U148" s="30">
        <v>13972.830442769813</v>
      </c>
      <c r="V148" s="30">
        <v>13740.88656631579</v>
      </c>
      <c r="W148" s="30">
        <v>13289.260163704876</v>
      </c>
      <c r="X148" s="30">
        <v>12325.722386188831</v>
      </c>
      <c r="Y148" s="30">
        <v>11248.767118424341</v>
      </c>
      <c r="Z148" s="28"/>
      <c r="AA148" s="50">
        <f t="shared" si="2"/>
        <v>15240.858419331227</v>
      </c>
    </row>
    <row r="149" spans="1:27" ht="12" x14ac:dyDescent="0.25">
      <c r="A149" s="29">
        <v>42873</v>
      </c>
      <c r="B149" s="30">
        <v>10198.378109636966</v>
      </c>
      <c r="C149" s="30">
        <v>9403.4338987064421</v>
      </c>
      <c r="D149" s="30">
        <v>8850.6513561442134</v>
      </c>
      <c r="E149" s="30">
        <v>8474.6366136989272</v>
      </c>
      <c r="F149" s="30">
        <v>8305.0212679219767</v>
      </c>
      <c r="G149" s="30">
        <v>8339.7617604305087</v>
      </c>
      <c r="H149" s="30">
        <v>8442.9614587646774</v>
      </c>
      <c r="I149" s="30">
        <v>8908.892770055576</v>
      </c>
      <c r="J149" s="30">
        <v>10203.487005594103</v>
      </c>
      <c r="K149" s="30">
        <v>11685.066833163844</v>
      </c>
      <c r="L149" s="30">
        <v>12861.134682496791</v>
      </c>
      <c r="M149" s="30">
        <v>13745.995462272927</v>
      </c>
      <c r="N149" s="30">
        <v>14476.567584143524</v>
      </c>
      <c r="O149" s="30">
        <v>15066.13417759714</v>
      </c>
      <c r="P149" s="30">
        <v>15597.459357139393</v>
      </c>
      <c r="Q149" s="30">
        <v>15981.648333116098</v>
      </c>
      <c r="R149" s="30">
        <v>16257.528714801498</v>
      </c>
      <c r="S149" s="30">
        <v>16195.200184124426</v>
      </c>
      <c r="T149" s="30">
        <v>15676.136354879303</v>
      </c>
      <c r="U149" s="30">
        <v>14937.389999477286</v>
      </c>
      <c r="V149" s="30">
        <v>14852.582326588812</v>
      </c>
      <c r="W149" s="30">
        <v>14302.865121600866</v>
      </c>
      <c r="X149" s="30">
        <v>13118.623038736499</v>
      </c>
      <c r="Y149" s="30">
        <v>11702.43707941811</v>
      </c>
      <c r="Z149" s="28"/>
      <c r="AA149" s="50">
        <f t="shared" si="2"/>
        <v>16257.528714801498</v>
      </c>
    </row>
    <row r="150" spans="1:27" ht="12" x14ac:dyDescent="0.25">
      <c r="A150" s="29">
        <v>42874</v>
      </c>
      <c r="B150" s="30">
        <v>10455.866465876672</v>
      </c>
      <c r="C150" s="30">
        <v>9594.5066075033665</v>
      </c>
      <c r="D150" s="30">
        <v>9053.9854152382668</v>
      </c>
      <c r="E150" s="30">
        <v>8787.3010462757138</v>
      </c>
      <c r="F150" s="30">
        <v>8799.5623965728428</v>
      </c>
      <c r="G150" s="30">
        <v>9320.6697842008216</v>
      </c>
      <c r="H150" s="30">
        <v>10429.300206899559</v>
      </c>
      <c r="I150" s="30">
        <v>11077.108214264537</v>
      </c>
      <c r="J150" s="30">
        <v>12036.558875014873</v>
      </c>
      <c r="K150" s="30">
        <v>13166.646660733588</v>
      </c>
      <c r="L150" s="30">
        <v>14210.904994372399</v>
      </c>
      <c r="M150" s="30">
        <v>15092.700436574252</v>
      </c>
      <c r="N150" s="30">
        <v>15838.59924631626</v>
      </c>
      <c r="O150" s="30">
        <v>16575.302043335421</v>
      </c>
      <c r="P150" s="30">
        <v>17066.777834412005</v>
      </c>
      <c r="Q150" s="30">
        <v>17539.861600042896</v>
      </c>
      <c r="R150" s="30">
        <v>17795.306397899749</v>
      </c>
      <c r="S150" s="30">
        <v>17754.435230242652</v>
      </c>
      <c r="T150" s="30">
        <v>17330.396865800278</v>
      </c>
      <c r="U150" s="30">
        <v>16504.799279126932</v>
      </c>
      <c r="V150" s="30">
        <v>16213.592209570119</v>
      </c>
      <c r="W150" s="30">
        <v>15450.323153573845</v>
      </c>
      <c r="X150" s="30">
        <v>14085.226153826827</v>
      </c>
      <c r="Y150" s="30">
        <v>12455.48834350011</v>
      </c>
      <c r="Z150" s="28"/>
      <c r="AA150" s="50">
        <f t="shared" si="2"/>
        <v>17795.306397899749</v>
      </c>
    </row>
    <row r="151" spans="1:27" ht="12" x14ac:dyDescent="0.25">
      <c r="A151" s="29">
        <v>42875</v>
      </c>
      <c r="B151" s="30">
        <v>11088.347785370239</v>
      </c>
      <c r="C151" s="30">
        <v>10150.354487639877</v>
      </c>
      <c r="D151" s="30">
        <v>9607.7897369919228</v>
      </c>
      <c r="E151" s="30">
        <v>9276.7332789694428</v>
      </c>
      <c r="F151" s="30">
        <v>9181.7078141666934</v>
      </c>
      <c r="G151" s="30">
        <v>9622.0946456719066</v>
      </c>
      <c r="H151" s="30">
        <v>10661.244083353582</v>
      </c>
      <c r="I151" s="30">
        <v>11426.556697732711</v>
      </c>
      <c r="J151" s="30">
        <v>12373.746008185917</v>
      </c>
      <c r="K151" s="30">
        <v>13526.312936116035</v>
      </c>
      <c r="L151" s="30">
        <v>14650.270046686184</v>
      </c>
      <c r="M151" s="30">
        <v>15564.762423013715</v>
      </c>
      <c r="N151" s="30">
        <v>16290.225648927175</v>
      </c>
      <c r="O151" s="30">
        <v>16891.03181348649</v>
      </c>
      <c r="P151" s="30">
        <v>17316.091957120294</v>
      </c>
      <c r="Q151" s="30">
        <v>17656.344427865621</v>
      </c>
      <c r="R151" s="30">
        <v>17854.569591002539</v>
      </c>
      <c r="S151" s="30">
        <v>17766.696580539781</v>
      </c>
      <c r="T151" s="30">
        <v>17406.008525965906</v>
      </c>
      <c r="U151" s="30">
        <v>16557.931797081157</v>
      </c>
      <c r="V151" s="30">
        <v>16297.378103267167</v>
      </c>
      <c r="W151" s="30">
        <v>15452.3667119567</v>
      </c>
      <c r="X151" s="30">
        <v>14048.44210293544</v>
      </c>
      <c r="Y151" s="30">
        <v>12480.011044094368</v>
      </c>
      <c r="Z151" s="28"/>
      <c r="AA151" s="50">
        <f t="shared" si="2"/>
        <v>17854.569591002539</v>
      </c>
    </row>
    <row r="152" spans="1:27" ht="12" x14ac:dyDescent="0.25">
      <c r="A152" s="29">
        <v>42876</v>
      </c>
      <c r="B152" s="30">
        <v>11111.848706773068</v>
      </c>
      <c r="C152" s="30">
        <v>10161.594058745579</v>
      </c>
      <c r="D152" s="30">
        <v>9556.7007774205522</v>
      </c>
      <c r="E152" s="30">
        <v>9168.4246846781371</v>
      </c>
      <c r="F152" s="30">
        <v>9062.1596487696861</v>
      </c>
      <c r="G152" s="30">
        <v>9503.5682594663267</v>
      </c>
      <c r="H152" s="30">
        <v>10576.436410465107</v>
      </c>
      <c r="I152" s="30">
        <v>11319.269882632832</v>
      </c>
      <c r="J152" s="30">
        <v>12156.10704041188</v>
      </c>
      <c r="K152" s="30">
        <v>13208.53960758211</v>
      </c>
      <c r="L152" s="30">
        <v>14239.514811732366</v>
      </c>
      <c r="M152" s="30">
        <v>15138.680500188486</v>
      </c>
      <c r="N152" s="30">
        <v>15884.579309930494</v>
      </c>
      <c r="O152" s="30">
        <v>16678.501741669592</v>
      </c>
      <c r="P152" s="30">
        <v>17427.46588898588</v>
      </c>
      <c r="Q152" s="30">
        <v>17934.268367933877</v>
      </c>
      <c r="R152" s="30">
        <v>18239.780346170672</v>
      </c>
      <c r="S152" s="30">
        <v>18114.101505625098</v>
      </c>
      <c r="T152" s="30">
        <v>17587.885222039982</v>
      </c>
      <c r="U152" s="30">
        <v>16705.068000646705</v>
      </c>
      <c r="V152" s="30">
        <v>16296.356324075739</v>
      </c>
      <c r="W152" s="30">
        <v>15551.479293525159</v>
      </c>
      <c r="X152" s="30">
        <v>14167.990268332447</v>
      </c>
      <c r="Y152" s="30">
        <v>12549.492029111432</v>
      </c>
      <c r="Z152" s="28"/>
      <c r="AA152" s="50">
        <f t="shared" si="2"/>
        <v>18239.780346170672</v>
      </c>
    </row>
    <row r="153" spans="1:27" ht="12" x14ac:dyDescent="0.25">
      <c r="A153" s="29">
        <v>42877</v>
      </c>
      <c r="B153" s="30">
        <v>11043.389500947433</v>
      </c>
      <c r="C153" s="30">
        <v>10060.437918794265</v>
      </c>
      <c r="D153" s="30">
        <v>9367.6716270064826</v>
      </c>
      <c r="E153" s="30">
        <v>9010.048910006888</v>
      </c>
      <c r="F153" s="30">
        <v>8946.6986001383902</v>
      </c>
      <c r="G153" s="30">
        <v>9419.7823657692788</v>
      </c>
      <c r="H153" s="30">
        <v>10503.89008787376</v>
      </c>
      <c r="I153" s="30">
        <v>11199.721717235825</v>
      </c>
      <c r="J153" s="30">
        <v>12173.477286666146</v>
      </c>
      <c r="K153" s="30">
        <v>13324.000656213408</v>
      </c>
      <c r="L153" s="30">
        <v>14536.852556437741</v>
      </c>
      <c r="M153" s="30">
        <v>15680.223471645013</v>
      </c>
      <c r="N153" s="30">
        <v>16726.525363666678</v>
      </c>
      <c r="O153" s="30">
        <v>17727.86897126554</v>
      </c>
      <c r="P153" s="30">
        <v>18470.702443433263</v>
      </c>
      <c r="Q153" s="30">
        <v>19093.987750203985</v>
      </c>
      <c r="R153" s="30">
        <v>19483.285622137828</v>
      </c>
      <c r="S153" s="30">
        <v>19363.737456740819</v>
      </c>
      <c r="T153" s="30">
        <v>18807.88957660431</v>
      </c>
      <c r="U153" s="30">
        <v>17822.894436068287</v>
      </c>
      <c r="V153" s="30">
        <v>17258.872322400359</v>
      </c>
      <c r="W153" s="30">
        <v>16520.125966998341</v>
      </c>
      <c r="X153" s="30">
        <v>14933.302882711576</v>
      </c>
      <c r="Y153" s="30">
        <v>13218.757399496384</v>
      </c>
      <c r="Z153" s="28"/>
      <c r="AA153" s="50">
        <f t="shared" si="2"/>
        <v>19483.285622137828</v>
      </c>
    </row>
    <row r="154" spans="1:27" ht="12" x14ac:dyDescent="0.25">
      <c r="A154" s="29">
        <v>42878</v>
      </c>
      <c r="B154" s="30">
        <v>11669.740145292433</v>
      </c>
      <c r="C154" s="30">
        <v>10623.438253270768</v>
      </c>
      <c r="D154" s="30">
        <v>9903.0839233144434</v>
      </c>
      <c r="E154" s="30">
        <v>9478.0237796806414</v>
      </c>
      <c r="F154" s="30">
        <v>9306.3648755208378</v>
      </c>
      <c r="G154" s="30">
        <v>9696.6845266461078</v>
      </c>
      <c r="H154" s="30">
        <v>10650.00451224788</v>
      </c>
      <c r="I154" s="30">
        <v>11533.843512832587</v>
      </c>
      <c r="J154" s="30">
        <v>12689.475778336988</v>
      </c>
      <c r="K154" s="30">
        <v>14065.812349189706</v>
      </c>
      <c r="L154" s="30">
        <v>15473.824074976676</v>
      </c>
      <c r="M154" s="30">
        <v>16847.095308255113</v>
      </c>
      <c r="N154" s="30">
        <v>18000.684015376657</v>
      </c>
      <c r="O154" s="30">
        <v>19152.229164115346</v>
      </c>
      <c r="P154" s="30">
        <v>19983.957425937257</v>
      </c>
      <c r="Q154" s="30">
        <v>20526.522176585211</v>
      </c>
      <c r="R154" s="30">
        <v>20700.224639127871</v>
      </c>
      <c r="S154" s="30">
        <v>20465.215425099566</v>
      </c>
      <c r="T154" s="30">
        <v>19735.665082420397</v>
      </c>
      <c r="U154" s="30">
        <v>18464.571768284699</v>
      </c>
      <c r="V154" s="30">
        <v>17927.115913593883</v>
      </c>
      <c r="W154" s="30">
        <v>17161.803299214753</v>
      </c>
      <c r="X154" s="30">
        <v>15812.032987339147</v>
      </c>
      <c r="Y154" s="30">
        <v>14337.605614109398</v>
      </c>
      <c r="Z154" s="28"/>
      <c r="AA154" s="50">
        <f t="shared" si="2"/>
        <v>20700.224639127871</v>
      </c>
    </row>
    <row r="155" spans="1:27" ht="12" x14ac:dyDescent="0.25">
      <c r="A155" s="29">
        <v>42879</v>
      </c>
      <c r="B155" s="30">
        <v>12923.463213173864</v>
      </c>
      <c r="C155" s="30">
        <v>11854.682178940795</v>
      </c>
      <c r="D155" s="30">
        <v>11014.779683587465</v>
      </c>
      <c r="E155" s="30">
        <v>10436.452661239551</v>
      </c>
      <c r="F155" s="30">
        <v>10121.74467027991</v>
      </c>
      <c r="G155" s="30">
        <v>10035.915218200007</v>
      </c>
      <c r="H155" s="30">
        <v>10117.6575535142</v>
      </c>
      <c r="I155" s="30">
        <v>10746.051756242055</v>
      </c>
      <c r="J155" s="30">
        <v>12406.442942311594</v>
      </c>
      <c r="K155" s="30">
        <v>14220.101007095245</v>
      </c>
      <c r="L155" s="30">
        <v>15836.555687933405</v>
      </c>
      <c r="M155" s="30">
        <v>17309.961281971729</v>
      </c>
      <c r="N155" s="30">
        <v>18541.205207641757</v>
      </c>
      <c r="O155" s="30">
        <v>19386.216598952222</v>
      </c>
      <c r="P155" s="30">
        <v>19898.127973857354</v>
      </c>
      <c r="Q155" s="30">
        <v>20169.921238777046</v>
      </c>
      <c r="R155" s="30">
        <v>20157.659888479917</v>
      </c>
      <c r="S155" s="30">
        <v>19926.737791217322</v>
      </c>
      <c r="T155" s="30">
        <v>19132.815359478227</v>
      </c>
      <c r="U155" s="30">
        <v>18097.753038562259</v>
      </c>
      <c r="V155" s="30">
        <v>17655.322648674191</v>
      </c>
      <c r="W155" s="30">
        <v>16866.509112892232</v>
      </c>
      <c r="X155" s="30">
        <v>15661.83144619932</v>
      </c>
      <c r="Y155" s="30">
        <v>14334.540276535115</v>
      </c>
      <c r="Z155" s="28"/>
      <c r="AA155" s="50">
        <f t="shared" si="2"/>
        <v>20169.921238777046</v>
      </c>
    </row>
    <row r="156" spans="1:27" ht="12" x14ac:dyDescent="0.25">
      <c r="A156" s="29">
        <v>42880</v>
      </c>
      <c r="B156" s="30">
        <v>13085.926104610822</v>
      </c>
      <c r="C156" s="30">
        <v>12026.341083100599</v>
      </c>
      <c r="D156" s="30">
        <v>11222.200859447228</v>
      </c>
      <c r="E156" s="30">
        <v>10688.83212152212</v>
      </c>
      <c r="F156" s="30">
        <v>10362.884559456777</v>
      </c>
      <c r="G156" s="30">
        <v>10239.249277294062</v>
      </c>
      <c r="H156" s="30">
        <v>10291.360016056859</v>
      </c>
      <c r="I156" s="30">
        <v>10688.83212152212</v>
      </c>
      <c r="J156" s="30">
        <v>12026.341083100599</v>
      </c>
      <c r="K156" s="30">
        <v>13675.492698064436</v>
      </c>
      <c r="L156" s="30">
        <v>15424.77867378816</v>
      </c>
      <c r="M156" s="30">
        <v>16794.984569492313</v>
      </c>
      <c r="N156" s="30">
        <v>17995.575119419522</v>
      </c>
      <c r="O156" s="30">
        <v>18786.432213584336</v>
      </c>
      <c r="P156" s="30">
        <v>19253.385304066658</v>
      </c>
      <c r="Q156" s="30">
        <v>19520.069673029215</v>
      </c>
      <c r="R156" s="30">
        <v>19608.964462683398</v>
      </c>
      <c r="S156" s="30">
        <v>19241.123953769533</v>
      </c>
      <c r="T156" s="30">
        <v>18464.571768284699</v>
      </c>
      <c r="U156" s="30">
        <v>17565.406079828583</v>
      </c>
      <c r="V156" s="30">
        <v>17282.373243803188</v>
      </c>
      <c r="W156" s="30">
        <v>16571.214926569712</v>
      </c>
      <c r="X156" s="30">
        <v>15325.666092219701</v>
      </c>
      <c r="Y156" s="30">
        <v>14065.812349189706</v>
      </c>
      <c r="Z156" s="28"/>
      <c r="AA156" s="50">
        <f t="shared" si="2"/>
        <v>19608.964462683398</v>
      </c>
    </row>
    <row r="157" spans="1:27" ht="12" x14ac:dyDescent="0.25">
      <c r="A157" s="29">
        <v>42881</v>
      </c>
      <c r="B157" s="30">
        <v>12750.782529822633</v>
      </c>
      <c r="C157" s="30">
        <v>11817.898128049408</v>
      </c>
      <c r="D157" s="30">
        <v>11127.175394644479</v>
      </c>
      <c r="E157" s="30">
        <v>10673.505433650709</v>
      </c>
      <c r="F157" s="30">
        <v>10424.191310942422</v>
      </c>
      <c r="G157" s="30">
        <v>10428.278427708132</v>
      </c>
      <c r="H157" s="30">
        <v>10538.630580382292</v>
      </c>
      <c r="I157" s="30">
        <v>11055.650851244562</v>
      </c>
      <c r="J157" s="30">
        <v>12665.974856934157</v>
      </c>
      <c r="K157" s="30">
        <v>14558.309919457717</v>
      </c>
      <c r="L157" s="30">
        <v>16239.136689355804</v>
      </c>
      <c r="M157" s="30">
        <v>17436.661901708729</v>
      </c>
      <c r="N157" s="30">
        <v>18438.005509307586</v>
      </c>
      <c r="O157" s="30">
        <v>19124.641125946808</v>
      </c>
      <c r="P157" s="30">
        <v>19506.786543540657</v>
      </c>
      <c r="Q157" s="30">
        <v>19705.011706677575</v>
      </c>
      <c r="R157" s="30">
        <v>19711.142381826139</v>
      </c>
      <c r="S157" s="30">
        <v>19404.608624397915</v>
      </c>
      <c r="T157" s="30">
        <v>18647.470243550208</v>
      </c>
      <c r="U157" s="30">
        <v>17744.217438328378</v>
      </c>
      <c r="V157" s="30">
        <v>17553.144729531454</v>
      </c>
      <c r="W157" s="30">
        <v>16735.721376389527</v>
      </c>
      <c r="X157" s="30">
        <v>15373.689714216789</v>
      </c>
      <c r="Y157" s="30">
        <v>13802.193317801435</v>
      </c>
      <c r="Z157" s="28"/>
      <c r="AA157" s="50">
        <f t="shared" si="2"/>
        <v>19711.142381826139</v>
      </c>
    </row>
    <row r="158" spans="1:27" ht="12" x14ac:dyDescent="0.25">
      <c r="A158" s="29">
        <v>42882</v>
      </c>
      <c r="B158" s="30">
        <v>12484.098160860078</v>
      </c>
      <c r="C158" s="30">
        <v>11529.756396066878</v>
      </c>
      <c r="D158" s="30">
        <v>10902.38397253045</v>
      </c>
      <c r="E158" s="30">
        <v>10518.194996553744</v>
      </c>
      <c r="F158" s="30">
        <v>10389.45081843389</v>
      </c>
      <c r="G158" s="30">
        <v>10868.665259213345</v>
      </c>
      <c r="H158" s="30">
        <v>11859.791074897932</v>
      </c>
      <c r="I158" s="30">
        <v>12723.194491654092</v>
      </c>
      <c r="J158" s="30">
        <v>13876.783198775636</v>
      </c>
      <c r="K158" s="30">
        <v>15287.860262136886</v>
      </c>
      <c r="L158" s="30">
        <v>16636.608794821066</v>
      </c>
      <c r="M158" s="30">
        <v>17832.090448791136</v>
      </c>
      <c r="N158" s="30">
        <v>18706.733436652998</v>
      </c>
      <c r="O158" s="30">
        <v>19374.977027846522</v>
      </c>
      <c r="P158" s="30">
        <v>19762.23134139751</v>
      </c>
      <c r="Q158" s="30">
        <v>19944.108037471589</v>
      </c>
      <c r="R158" s="30">
        <v>19653.922747106204</v>
      </c>
      <c r="S158" s="30">
        <v>18892.697249492783</v>
      </c>
      <c r="T158" s="30">
        <v>18172.342919536462</v>
      </c>
      <c r="U158" s="30">
        <v>17467.315277451551</v>
      </c>
      <c r="V158" s="30">
        <v>17385.572942137358</v>
      </c>
      <c r="W158" s="30">
        <v>16631.499898863931</v>
      </c>
      <c r="X158" s="30">
        <v>15282.751366179749</v>
      </c>
      <c r="Y158" s="30">
        <v>13630.53441364163</v>
      </c>
      <c r="Z158" s="28"/>
      <c r="AA158" s="50">
        <f t="shared" si="2"/>
        <v>19944.108037471589</v>
      </c>
    </row>
    <row r="159" spans="1:27" ht="12" x14ac:dyDescent="0.25">
      <c r="A159" s="29">
        <v>42883</v>
      </c>
      <c r="B159" s="30">
        <v>12289.960114488871</v>
      </c>
      <c r="C159" s="30">
        <v>11366.271725438493</v>
      </c>
      <c r="D159" s="30">
        <v>10781.814027942015</v>
      </c>
      <c r="E159" s="30">
        <v>10414.995298219575</v>
      </c>
      <c r="F159" s="30">
        <v>10326.100508565391</v>
      </c>
      <c r="G159" s="30">
        <v>10797.140715813426</v>
      </c>
      <c r="H159" s="30">
        <v>11829.13769915511</v>
      </c>
      <c r="I159" s="30">
        <v>12586.276080002819</v>
      </c>
      <c r="J159" s="30">
        <v>13663.231347767307</v>
      </c>
      <c r="K159" s="30">
        <v>14946.586012200132</v>
      </c>
      <c r="L159" s="30">
        <v>16256.50693561007</v>
      </c>
      <c r="M159" s="30">
        <v>17577.667430125708</v>
      </c>
      <c r="N159" s="30">
        <v>18506.464715133225</v>
      </c>
      <c r="O159" s="30">
        <v>19264.624875172361</v>
      </c>
      <c r="P159" s="30">
        <v>19675.380110126178</v>
      </c>
      <c r="Q159" s="30">
        <v>19791.862937948903</v>
      </c>
      <c r="R159" s="30">
        <v>19780.623366843203</v>
      </c>
      <c r="S159" s="30">
        <v>19385.194819760796</v>
      </c>
      <c r="T159" s="30">
        <v>18762.931292181504</v>
      </c>
      <c r="U159" s="30">
        <v>18070.165000393721</v>
      </c>
      <c r="V159" s="30">
        <v>17847.417136662545</v>
      </c>
      <c r="W159" s="30">
        <v>17039.189796243467</v>
      </c>
      <c r="X159" s="30">
        <v>15651.613654285045</v>
      </c>
      <c r="Y159" s="30">
        <v>14096.465724932528</v>
      </c>
      <c r="Z159" s="28"/>
      <c r="AA159" s="50">
        <f t="shared" si="2"/>
        <v>19791.862937948903</v>
      </c>
    </row>
    <row r="160" spans="1:27" ht="12" x14ac:dyDescent="0.25">
      <c r="A160" s="29">
        <v>42884</v>
      </c>
      <c r="B160" s="30">
        <v>12685.388661571278</v>
      </c>
      <c r="C160" s="30">
        <v>11668.718366101006</v>
      </c>
      <c r="D160" s="30">
        <v>11059.737968010271</v>
      </c>
      <c r="E160" s="30">
        <v>10686.788563139266</v>
      </c>
      <c r="F160" s="30">
        <v>10554.979047445131</v>
      </c>
      <c r="G160" s="30">
        <v>10983.104528653215</v>
      </c>
      <c r="H160" s="30">
        <v>11984.448136252075</v>
      </c>
      <c r="I160" s="30">
        <v>12733.412283568367</v>
      </c>
      <c r="J160" s="30">
        <v>13644.839322321614</v>
      </c>
      <c r="K160" s="30">
        <v>14777.992445614611</v>
      </c>
      <c r="L160" s="30">
        <v>15946.907840607566</v>
      </c>
      <c r="M160" s="30">
        <v>16769.44008970663</v>
      </c>
      <c r="N160" s="30">
        <v>17262.959439166068</v>
      </c>
      <c r="O160" s="30">
        <v>17585.841663657127</v>
      </c>
      <c r="P160" s="30">
        <v>17361.0502415431</v>
      </c>
      <c r="Q160" s="30">
        <v>17112.757898026241</v>
      </c>
      <c r="R160" s="30">
        <v>16954.38212335499</v>
      </c>
      <c r="S160" s="30">
        <v>16754.113401835217</v>
      </c>
      <c r="T160" s="30">
        <v>16570.193147378286</v>
      </c>
      <c r="U160" s="30">
        <v>16012.30170885892</v>
      </c>
      <c r="V160" s="30">
        <v>15958.147411713268</v>
      </c>
      <c r="W160" s="30">
        <v>15418.647998639595</v>
      </c>
      <c r="X160" s="30">
        <v>14298.778004835156</v>
      </c>
      <c r="Y160" s="30">
        <v>12912.223642068162</v>
      </c>
      <c r="Z160" s="28"/>
      <c r="AA160" s="50">
        <f t="shared" si="2"/>
        <v>17585.841663657127</v>
      </c>
    </row>
    <row r="161" spans="1:27" ht="12" x14ac:dyDescent="0.25">
      <c r="A161" s="29">
        <v>42885</v>
      </c>
      <c r="B161" s="30">
        <v>11530.778175258305</v>
      </c>
      <c r="C161" s="30">
        <v>10534.543463616583</v>
      </c>
      <c r="D161" s="30">
        <v>10044.089451731426</v>
      </c>
      <c r="E161" s="30">
        <v>9739.5992526860591</v>
      </c>
      <c r="F161" s="30">
        <v>9683.4013971575514</v>
      </c>
      <c r="G161" s="30">
        <v>10125.831787045619</v>
      </c>
      <c r="H161" s="30">
        <v>11100.609135667366</v>
      </c>
      <c r="I161" s="30">
        <v>11871.030646003634</v>
      </c>
      <c r="J161" s="30">
        <v>12935.724563470993</v>
      </c>
      <c r="K161" s="30">
        <v>14460.219117080685</v>
      </c>
      <c r="L161" s="30">
        <v>15797.728078659164</v>
      </c>
      <c r="M161" s="30">
        <v>16879.79224238079</v>
      </c>
      <c r="N161" s="30">
        <v>17724.803633691256</v>
      </c>
      <c r="O161" s="30">
        <v>18374.65519943909</v>
      </c>
      <c r="P161" s="30">
        <v>18755.778837841513</v>
      </c>
      <c r="Q161" s="30">
        <v>18999.984064592663</v>
      </c>
      <c r="R161" s="30">
        <v>18931.524858767025</v>
      </c>
      <c r="S161" s="30">
        <v>18415.526367096183</v>
      </c>
      <c r="T161" s="30">
        <v>17488.772640471525</v>
      </c>
      <c r="U161" s="30">
        <v>16723.460026092398</v>
      </c>
      <c r="V161" s="30">
        <v>16494.581487212658</v>
      </c>
      <c r="W161" s="30">
        <v>15809.989428956293</v>
      </c>
      <c r="X161" s="30">
        <v>14741.208394723224</v>
      </c>
      <c r="Y161" s="30">
        <v>13579.445454070261</v>
      </c>
      <c r="Z161" s="28"/>
      <c r="AA161" s="50">
        <f t="shared" si="2"/>
        <v>18999.984064592663</v>
      </c>
    </row>
    <row r="162" spans="1:27" ht="12" x14ac:dyDescent="0.25">
      <c r="A162" s="29">
        <v>42886</v>
      </c>
      <c r="B162" s="30">
        <v>12422.791409374433</v>
      </c>
      <c r="C162" s="30">
        <v>11427.578476924138</v>
      </c>
      <c r="D162" s="30">
        <v>10733.790405944927</v>
      </c>
      <c r="E162" s="30">
        <v>10280.120444951157</v>
      </c>
      <c r="F162" s="30">
        <v>10105.396203217071</v>
      </c>
      <c r="G162" s="30">
        <v>10074.742827474249</v>
      </c>
      <c r="H162" s="30">
        <v>10280.120444951157</v>
      </c>
      <c r="I162" s="30">
        <v>10941.211581804691</v>
      </c>
      <c r="J162" s="30">
        <v>12574.01472970569</v>
      </c>
      <c r="K162" s="30">
        <v>14376.433223383639</v>
      </c>
      <c r="L162" s="30">
        <v>15954.060294947558</v>
      </c>
      <c r="M162" s="30">
        <v>17162.825078406182</v>
      </c>
      <c r="N162" s="30">
        <v>17935.290147125303</v>
      </c>
      <c r="O162" s="30">
        <v>18426.765938201886</v>
      </c>
      <c r="P162" s="30">
        <v>18508.508273516079</v>
      </c>
      <c r="Q162" s="30">
        <v>18433.918392541877</v>
      </c>
      <c r="R162" s="30">
        <v>18161.103348430759</v>
      </c>
      <c r="S162" s="30">
        <v>17563.362521445728</v>
      </c>
      <c r="T162" s="30">
        <v>16869.574450466516</v>
      </c>
      <c r="U162" s="30">
        <v>16134.915211830208</v>
      </c>
      <c r="V162" s="30">
        <v>16035.802630261751</v>
      </c>
      <c r="W162" s="30">
        <v>15540.239722419457</v>
      </c>
      <c r="X162" s="30">
        <v>14642.095813154765</v>
      </c>
      <c r="Y162" s="30">
        <v>13478.289314118947</v>
      </c>
      <c r="Z162" s="28"/>
      <c r="AA162" s="50">
        <f t="shared" si="2"/>
        <v>18508.508273516079</v>
      </c>
    </row>
    <row r="163" spans="1:27" ht="12" x14ac:dyDescent="0.25">
      <c r="A163" s="29">
        <v>42887</v>
      </c>
      <c r="B163" s="30">
        <v>12415.638955034441</v>
      </c>
      <c r="C163" s="30">
        <v>11460.275411049815</v>
      </c>
      <c r="D163" s="30">
        <v>10832.902987513386</v>
      </c>
      <c r="E163" s="30">
        <v>10392.516156008172</v>
      </c>
      <c r="F163" s="30">
        <v>10151.376266831305</v>
      </c>
      <c r="G163" s="30">
        <v>10139.114916534176</v>
      </c>
      <c r="H163" s="30">
        <v>10233.118602145498</v>
      </c>
      <c r="I163" s="30">
        <v>10702.115251010677</v>
      </c>
      <c r="J163" s="30">
        <v>12092.75673054338</v>
      </c>
      <c r="K163" s="30">
        <v>13774.605279632895</v>
      </c>
      <c r="L163" s="30">
        <v>15290.925599711169</v>
      </c>
      <c r="M163" s="30">
        <v>16416.926268664174</v>
      </c>
      <c r="N163" s="30">
        <v>17337.549320140268</v>
      </c>
      <c r="O163" s="30">
        <v>17964.921743676699</v>
      </c>
      <c r="P163" s="30">
        <v>18285.760409784903</v>
      </c>
      <c r="Q163" s="30">
        <v>18206.061632853565</v>
      </c>
      <c r="R163" s="30">
        <v>17818.807319302578</v>
      </c>
      <c r="S163" s="30">
        <v>17149.541948917627</v>
      </c>
      <c r="T163" s="30">
        <v>16403.643139175616</v>
      </c>
      <c r="U163" s="30">
        <v>15890.709985079058</v>
      </c>
      <c r="V163" s="30">
        <v>15880.492193164784</v>
      </c>
      <c r="W163" s="30">
        <v>15524.913034548046</v>
      </c>
      <c r="X163" s="30">
        <v>14548.092127543443</v>
      </c>
      <c r="Y163" s="30">
        <v>13247.367216856352</v>
      </c>
      <c r="Z163" s="28"/>
      <c r="AA163" s="50">
        <f t="shared" si="2"/>
        <v>18285.760409784903</v>
      </c>
    </row>
    <row r="164" spans="1:27" ht="12" x14ac:dyDescent="0.25">
      <c r="A164" s="29">
        <v>42888</v>
      </c>
      <c r="B164" s="30">
        <v>12067.212250757695</v>
      </c>
      <c r="C164" s="30">
        <v>11247.745339232913</v>
      </c>
      <c r="D164" s="30">
        <v>10774.661573602023</v>
      </c>
      <c r="E164" s="30">
        <v>10510.020763022325</v>
      </c>
      <c r="F164" s="30">
        <v>10542.717697148002</v>
      </c>
      <c r="G164" s="30">
        <v>11113.892265155922</v>
      </c>
      <c r="H164" s="30">
        <v>12126.475443860485</v>
      </c>
      <c r="I164" s="30">
        <v>12801.871489394001</v>
      </c>
      <c r="J164" s="30">
        <v>13425.156796164722</v>
      </c>
      <c r="K164" s="30">
        <v>14143.467567738189</v>
      </c>
      <c r="L164" s="30">
        <v>14828.059625994554</v>
      </c>
      <c r="M164" s="30">
        <v>15214.292160354114</v>
      </c>
      <c r="N164" s="30">
        <v>15591.328681990828</v>
      </c>
      <c r="O164" s="30">
        <v>15842.68636308197</v>
      </c>
      <c r="P164" s="30">
        <v>16011.279929667493</v>
      </c>
      <c r="Q164" s="30">
        <v>16003.105696136074</v>
      </c>
      <c r="R164" s="30">
        <v>15964.278086861832</v>
      </c>
      <c r="S164" s="30">
        <v>15771.161819682051</v>
      </c>
      <c r="T164" s="30">
        <v>15572.936656545135</v>
      </c>
      <c r="U164" s="30">
        <v>15354.275909579668</v>
      </c>
      <c r="V164" s="30">
        <v>15423.756894596732</v>
      </c>
      <c r="W164" s="30">
        <v>14992.566075814366</v>
      </c>
      <c r="X164" s="30">
        <v>13876.783198775636</v>
      </c>
      <c r="Y164" s="30">
        <v>12550.51380830286</v>
      </c>
      <c r="Z164" s="28"/>
      <c r="AA164" s="50">
        <f t="shared" si="2"/>
        <v>16011.279929667493</v>
      </c>
    </row>
    <row r="165" spans="1:27" ht="12" x14ac:dyDescent="0.25">
      <c r="A165" s="29">
        <v>42889</v>
      </c>
      <c r="B165" s="30">
        <v>11332.553012121389</v>
      </c>
      <c r="C165" s="30">
        <v>10504.911867065188</v>
      </c>
      <c r="D165" s="30">
        <v>9991.9787129686283</v>
      </c>
      <c r="E165" s="30">
        <v>9683.4013971575514</v>
      </c>
      <c r="F165" s="30">
        <v>9665.009371711858</v>
      </c>
      <c r="G165" s="30">
        <v>10188.160317722692</v>
      </c>
      <c r="H165" s="30">
        <v>11236.505768127212</v>
      </c>
      <c r="I165" s="30">
        <v>11899.640463363601</v>
      </c>
      <c r="J165" s="30">
        <v>12530.078224474311</v>
      </c>
      <c r="K165" s="30">
        <v>13418.00434182473</v>
      </c>
      <c r="L165" s="30">
        <v>14303.886900792293</v>
      </c>
      <c r="M165" s="30">
        <v>15049.785710534301</v>
      </c>
      <c r="N165" s="30">
        <v>15589.285123607973</v>
      </c>
      <c r="O165" s="30">
        <v>15978.582995541816</v>
      </c>
      <c r="P165" s="30">
        <v>16141.045886978773</v>
      </c>
      <c r="Q165" s="30">
        <v>16194.178404932998</v>
      </c>
      <c r="R165" s="30">
        <v>15995.953241796082</v>
      </c>
      <c r="S165" s="30">
        <v>15781.379611596325</v>
      </c>
      <c r="T165" s="30">
        <v>15413.539102682458</v>
      </c>
      <c r="U165" s="30">
        <v>15092.700436574252</v>
      </c>
      <c r="V165" s="30">
        <v>15197.943693291276</v>
      </c>
      <c r="W165" s="30">
        <v>14642.095813154765</v>
      </c>
      <c r="X165" s="30">
        <v>13553.900974284576</v>
      </c>
      <c r="Y165" s="30">
        <v>12175.520845049001</v>
      </c>
      <c r="Z165" s="28"/>
      <c r="AA165" s="50">
        <f t="shared" si="2"/>
        <v>16194.178404932998</v>
      </c>
    </row>
    <row r="166" spans="1:27" ht="12" x14ac:dyDescent="0.25">
      <c r="A166" s="29">
        <v>42890</v>
      </c>
      <c r="B166" s="30">
        <v>10912.601764444724</v>
      </c>
      <c r="C166" s="30">
        <v>10063.503256368547</v>
      </c>
      <c r="D166" s="30">
        <v>9531.1562976348669</v>
      </c>
      <c r="E166" s="30">
        <v>9253.2323575666123</v>
      </c>
      <c r="F166" s="30">
        <v>9249.1452408009027</v>
      </c>
      <c r="G166" s="30">
        <v>9759.01305732318</v>
      </c>
      <c r="H166" s="30">
        <v>10775.68335279345</v>
      </c>
      <c r="I166" s="30">
        <v>10926.906673124708</v>
      </c>
      <c r="J166" s="30">
        <v>12259.306738746049</v>
      </c>
      <c r="K166" s="30">
        <v>13459.897288673254</v>
      </c>
      <c r="L166" s="30">
        <v>14447.957766783557</v>
      </c>
      <c r="M166" s="30">
        <v>15221.444614694106</v>
      </c>
      <c r="N166" s="30">
        <v>15748.682677470648</v>
      </c>
      <c r="O166" s="30">
        <v>16376.055101007078</v>
      </c>
      <c r="P166" s="30">
        <v>16825.637945235136</v>
      </c>
      <c r="Q166" s="30">
        <v>17128.08458589765</v>
      </c>
      <c r="R166" s="30">
        <v>17357.984903968816</v>
      </c>
      <c r="S166" s="30">
        <v>17403.964967583051</v>
      </c>
      <c r="T166" s="30">
        <v>17106.627222877676</v>
      </c>
      <c r="U166" s="30">
        <v>16411.817372707035</v>
      </c>
      <c r="V166" s="30">
        <v>16066.456006004573</v>
      </c>
      <c r="W166" s="30">
        <v>15481.998308508095</v>
      </c>
      <c r="X166" s="30">
        <v>14326.366043003696</v>
      </c>
      <c r="Y166" s="30">
        <v>12839.677319476816</v>
      </c>
      <c r="Z166" s="28"/>
      <c r="AA166" s="50">
        <f t="shared" si="2"/>
        <v>17403.964967583051</v>
      </c>
    </row>
    <row r="167" spans="1:27" ht="12" x14ac:dyDescent="0.25">
      <c r="A167" s="29">
        <v>42891</v>
      </c>
      <c r="B167" s="30">
        <v>11490.928786792638</v>
      </c>
      <c r="C167" s="30">
        <v>10579.501748039389</v>
      </c>
      <c r="D167" s="30">
        <v>9960.3035580343785</v>
      </c>
      <c r="E167" s="30">
        <v>9577.1363612491004</v>
      </c>
      <c r="F167" s="30">
        <v>9454.5228582778109</v>
      </c>
      <c r="G167" s="30">
        <v>9877.5394435287581</v>
      </c>
      <c r="H167" s="30">
        <v>10764.443781687749</v>
      </c>
      <c r="I167" s="30">
        <v>11693.241066695264</v>
      </c>
      <c r="J167" s="30">
        <v>12951.051251342404</v>
      </c>
      <c r="K167" s="30">
        <v>14320.235367855132</v>
      </c>
      <c r="L167" s="30">
        <v>15712.920405770688</v>
      </c>
      <c r="M167" s="30">
        <v>16939.05543548358</v>
      </c>
      <c r="N167" s="30">
        <v>17870.918058065377</v>
      </c>
      <c r="O167" s="30">
        <v>18722.060124524407</v>
      </c>
      <c r="P167" s="30">
        <v>19305.496042829458</v>
      </c>
      <c r="Q167" s="30">
        <v>19722.381952931839</v>
      </c>
      <c r="R167" s="30">
        <v>19896.084415474499</v>
      </c>
      <c r="S167" s="30">
        <v>19819.450976117445</v>
      </c>
      <c r="T167" s="30">
        <v>19331.040522615142</v>
      </c>
      <c r="U167" s="30">
        <v>18330.71869420771</v>
      </c>
      <c r="V167" s="30">
        <v>17763.631242965497</v>
      </c>
      <c r="W167" s="30">
        <v>16862.421996126523</v>
      </c>
      <c r="X167" s="30">
        <v>15430.909348936724</v>
      </c>
      <c r="Y167" s="30">
        <v>13731.690553592944</v>
      </c>
      <c r="Z167" s="28"/>
      <c r="AA167" s="50">
        <f t="shared" si="2"/>
        <v>19896.084415474499</v>
      </c>
    </row>
    <row r="168" spans="1:27" ht="12" x14ac:dyDescent="0.25">
      <c r="A168" s="29">
        <v>42892</v>
      </c>
      <c r="B168" s="30">
        <v>12355.353982740224</v>
      </c>
      <c r="C168" s="30">
        <v>11277.376935784308</v>
      </c>
      <c r="D168" s="30">
        <v>10541.695917956575</v>
      </c>
      <c r="E168" s="30">
        <v>10074.742827474249</v>
      </c>
      <c r="F168" s="30">
        <v>9857.1038597002098</v>
      </c>
      <c r="G168" s="30">
        <v>10187.138538531264</v>
      </c>
      <c r="H168" s="30">
        <v>10893.187959807603</v>
      </c>
      <c r="I168" s="30">
        <v>11831.181257537964</v>
      </c>
      <c r="J168" s="30">
        <v>13306.630409959142</v>
      </c>
      <c r="K168" s="30">
        <v>14905.714844543036</v>
      </c>
      <c r="L168" s="30">
        <v>16531.365538104044</v>
      </c>
      <c r="M168" s="30">
        <v>18001.705794568083</v>
      </c>
      <c r="N168" s="30">
        <v>19168.577631178185</v>
      </c>
      <c r="O168" s="30">
        <v>20042.198839848621</v>
      </c>
      <c r="P168" s="30">
        <v>20650.157458747926</v>
      </c>
      <c r="Q168" s="30">
        <v>20987.344591918973</v>
      </c>
      <c r="R168" s="30">
        <v>21097.696744593133</v>
      </c>
      <c r="S168" s="30">
        <v>20895.384464690505</v>
      </c>
      <c r="T168" s="30">
        <v>20240.424002985535</v>
      </c>
      <c r="U168" s="30">
        <v>19187.991435815307</v>
      </c>
      <c r="V168" s="30">
        <v>18492.159806453241</v>
      </c>
      <c r="W168" s="30">
        <v>17706.411608245562</v>
      </c>
      <c r="X168" s="30">
        <v>16381.163996964215</v>
      </c>
      <c r="Y168" s="30">
        <v>14997.674971771503</v>
      </c>
      <c r="Z168" s="28"/>
      <c r="AA168" s="50">
        <f t="shared" si="2"/>
        <v>21097.696744593133</v>
      </c>
    </row>
    <row r="169" spans="1:27" ht="12" x14ac:dyDescent="0.25">
      <c r="A169" s="29">
        <v>42893</v>
      </c>
      <c r="B169" s="30">
        <v>13630.53441364163</v>
      </c>
      <c r="C169" s="30">
        <v>12555.622704259997</v>
      </c>
      <c r="D169" s="30">
        <v>11781.114077158021</v>
      </c>
      <c r="E169" s="30">
        <v>11290.660065272865</v>
      </c>
      <c r="F169" s="30">
        <v>10951.429373718966</v>
      </c>
      <c r="G169" s="30">
        <v>10831.881208321958</v>
      </c>
      <c r="H169" s="30">
        <v>10932.015569081845</v>
      </c>
      <c r="I169" s="30">
        <v>11600.259160275369</v>
      </c>
      <c r="J169" s="30">
        <v>13287.216605322021</v>
      </c>
      <c r="K169" s="30">
        <v>15065.112398405712</v>
      </c>
      <c r="L169" s="30">
        <v>16840.964633106549</v>
      </c>
      <c r="M169" s="30">
        <v>18369.546303481951</v>
      </c>
      <c r="N169" s="30">
        <v>19357.606781592254</v>
      </c>
      <c r="O169" s="30">
        <v>20041.177060657192</v>
      </c>
      <c r="P169" s="30">
        <v>20441.714503696738</v>
      </c>
      <c r="Q169" s="30">
        <v>20549.001318796614</v>
      </c>
      <c r="R169" s="30">
        <v>20178.095472308465</v>
      </c>
      <c r="S169" s="30">
        <v>19608.964462683398</v>
      </c>
      <c r="T169" s="30">
        <v>18845.695406687122</v>
      </c>
      <c r="U169" s="30">
        <v>18058.925429288018</v>
      </c>
      <c r="V169" s="30">
        <v>17517.382457831493</v>
      </c>
      <c r="W169" s="30">
        <v>16778.636102429475</v>
      </c>
      <c r="X169" s="30">
        <v>15607.677149053667</v>
      </c>
      <c r="Y169" s="30">
        <v>14314.104692706567</v>
      </c>
      <c r="Z169" s="28"/>
      <c r="AA169" s="50">
        <f t="shared" si="2"/>
        <v>20549.001318796614</v>
      </c>
    </row>
    <row r="170" spans="1:27" ht="12" x14ac:dyDescent="0.25">
      <c r="A170" s="29">
        <v>42894</v>
      </c>
      <c r="B170" s="30">
        <v>13087.969662993677</v>
      </c>
      <c r="C170" s="30">
        <v>12075.386484289114</v>
      </c>
      <c r="D170" s="30">
        <v>11340.727245652808</v>
      </c>
      <c r="E170" s="30">
        <v>10698.028134244967</v>
      </c>
      <c r="F170" s="30">
        <v>10493.672295959486</v>
      </c>
      <c r="G170" s="30">
        <v>10414.995298219575</v>
      </c>
      <c r="H170" s="30">
        <v>10429.300206899559</v>
      </c>
      <c r="I170" s="30">
        <v>10867.643480021918</v>
      </c>
      <c r="J170" s="30">
        <v>12345.136190825951</v>
      </c>
      <c r="K170" s="30">
        <v>14294.690888069446</v>
      </c>
      <c r="L170" s="30">
        <v>16113.457848810232</v>
      </c>
      <c r="M170" s="30">
        <v>17632.843506462788</v>
      </c>
      <c r="N170" s="30">
        <v>18518.726065430354</v>
      </c>
      <c r="O170" s="30">
        <v>18720.016566141552</v>
      </c>
      <c r="P170" s="30">
        <v>18493.181585644666</v>
      </c>
      <c r="Q170" s="30">
        <v>18351.154278036258</v>
      </c>
      <c r="R170" s="30">
        <v>18081.404571499421</v>
      </c>
      <c r="S170" s="30">
        <v>17792.241060325465</v>
      </c>
      <c r="T170" s="30">
        <v>17234.349621806101</v>
      </c>
      <c r="U170" s="30">
        <v>16555.888238698302</v>
      </c>
      <c r="V170" s="30">
        <v>16170.677483530168</v>
      </c>
      <c r="W170" s="30">
        <v>15569.871318970852</v>
      </c>
      <c r="X170" s="30">
        <v>14284.473096155172</v>
      </c>
      <c r="Y170" s="30">
        <v>13020.532236359468</v>
      </c>
      <c r="Z170" s="28"/>
      <c r="AA170" s="50">
        <f t="shared" si="2"/>
        <v>18720.016566141552</v>
      </c>
    </row>
    <row r="171" spans="1:27" ht="12" x14ac:dyDescent="0.25">
      <c r="A171" s="29">
        <v>42895</v>
      </c>
      <c r="B171" s="30">
        <v>11700.393521035256</v>
      </c>
      <c r="C171" s="30">
        <v>10771.596236027741</v>
      </c>
      <c r="D171" s="30">
        <v>10120.722891088482</v>
      </c>
      <c r="E171" s="30">
        <v>9784.5575371088653</v>
      </c>
      <c r="F171" s="30">
        <v>9737.5556943032043</v>
      </c>
      <c r="G171" s="30">
        <v>10163.637617128434</v>
      </c>
      <c r="H171" s="30">
        <v>10948.364036144683</v>
      </c>
      <c r="I171" s="30">
        <v>11802.571440177997</v>
      </c>
      <c r="J171" s="30">
        <v>13032.793586656597</v>
      </c>
      <c r="K171" s="30">
        <v>14517.438751800621</v>
      </c>
      <c r="L171" s="30">
        <v>16115.501407193087</v>
      </c>
      <c r="M171" s="30">
        <v>17710.498725011272</v>
      </c>
      <c r="N171" s="30">
        <v>18910.067495747051</v>
      </c>
      <c r="O171" s="30">
        <v>19890.975519517364</v>
      </c>
      <c r="P171" s="30">
        <v>20410.039348762486</v>
      </c>
      <c r="Q171" s="30">
        <v>20254.728911665519</v>
      </c>
      <c r="R171" s="30">
        <v>19977.826750788692</v>
      </c>
      <c r="S171" s="30">
        <v>19270.755550320926</v>
      </c>
      <c r="T171" s="30">
        <v>18430.853054967596</v>
      </c>
      <c r="U171" s="30">
        <v>17677.801790885595</v>
      </c>
      <c r="V171" s="30">
        <v>17251.719868060365</v>
      </c>
      <c r="W171" s="30">
        <v>16512.973512658351</v>
      </c>
      <c r="X171" s="30">
        <v>15140.724058571341</v>
      </c>
      <c r="Y171" s="30">
        <v>13622.36018011021</v>
      </c>
      <c r="Z171" s="28"/>
      <c r="AA171" s="50">
        <f t="shared" si="2"/>
        <v>20410.039348762486</v>
      </c>
    </row>
    <row r="172" spans="1:27" ht="12" x14ac:dyDescent="0.25">
      <c r="A172" s="29">
        <v>42896</v>
      </c>
      <c r="B172" s="30">
        <v>12240.914713300355</v>
      </c>
      <c r="C172" s="30">
        <v>11268.180923061462</v>
      </c>
      <c r="D172" s="30">
        <v>10665.331200119292</v>
      </c>
      <c r="E172" s="30">
        <v>10283.185782525439</v>
      </c>
      <c r="F172" s="30">
        <v>10184.073200956982</v>
      </c>
      <c r="G172" s="30">
        <v>10599.937331867937</v>
      </c>
      <c r="H172" s="30">
        <v>11388.750867649896</v>
      </c>
      <c r="I172" s="30">
        <v>12393.159812823038</v>
      </c>
      <c r="J172" s="30">
        <v>13783.801292355742</v>
      </c>
      <c r="K172" s="30">
        <v>15237.793081756945</v>
      </c>
      <c r="L172" s="30">
        <v>16576.323822526851</v>
      </c>
      <c r="M172" s="30">
        <v>17772.827255688346</v>
      </c>
      <c r="N172" s="30">
        <v>18686.297852824449</v>
      </c>
      <c r="O172" s="30">
        <v>19186.969656623878</v>
      </c>
      <c r="P172" s="30">
        <v>19160.403397646765</v>
      </c>
      <c r="Q172" s="30">
        <v>18501.355819176086</v>
      </c>
      <c r="R172" s="30">
        <v>17903.614992191055</v>
      </c>
      <c r="S172" s="30">
        <v>17620.582156165659</v>
      </c>
      <c r="T172" s="30">
        <v>17545.99227519146</v>
      </c>
      <c r="U172" s="30">
        <v>17008.536420500644</v>
      </c>
      <c r="V172" s="30">
        <v>16829.725062000845</v>
      </c>
      <c r="W172" s="30">
        <v>16023.541279964622</v>
      </c>
      <c r="X172" s="30">
        <v>14663.553176174741</v>
      </c>
      <c r="Y172" s="30">
        <v>13199.343594859263</v>
      </c>
      <c r="Z172" s="28"/>
      <c r="AA172" s="50">
        <f t="shared" si="2"/>
        <v>19186.969656623878</v>
      </c>
    </row>
    <row r="173" spans="1:27" ht="12" x14ac:dyDescent="0.25">
      <c r="A173" s="29">
        <v>42897</v>
      </c>
      <c r="B173" s="30">
        <v>11955.838318892107</v>
      </c>
      <c r="C173" s="30">
        <v>11042.367721756005</v>
      </c>
      <c r="D173" s="30">
        <v>10393.5379351996</v>
      </c>
      <c r="E173" s="30">
        <v>10041.024114157144</v>
      </c>
      <c r="F173" s="30">
        <v>9960.3035580343785</v>
      </c>
      <c r="G173" s="30">
        <v>10327.122287756818</v>
      </c>
      <c r="H173" s="30">
        <v>11153.741653621591</v>
      </c>
      <c r="I173" s="30">
        <v>12049.842004503429</v>
      </c>
      <c r="J173" s="30">
        <v>13322.97887702198</v>
      </c>
      <c r="K173" s="30">
        <v>14924.106869988729</v>
      </c>
      <c r="L173" s="30">
        <v>16339.271050115691</v>
      </c>
      <c r="M173" s="30">
        <v>17508.186445108648</v>
      </c>
      <c r="N173" s="30">
        <v>18230.584333447823</v>
      </c>
      <c r="O173" s="30">
        <v>18671.992944144466</v>
      </c>
      <c r="P173" s="30">
        <v>18230.584333447823</v>
      </c>
      <c r="Q173" s="30">
        <v>17450.966810388712</v>
      </c>
      <c r="R173" s="30">
        <v>17052.472925732021</v>
      </c>
      <c r="S173" s="30">
        <v>16927.815864377877</v>
      </c>
      <c r="T173" s="30">
        <v>16750.026285069507</v>
      </c>
      <c r="U173" s="30">
        <v>16210.526871995837</v>
      </c>
      <c r="V173" s="30">
        <v>15950.994957373276</v>
      </c>
      <c r="W173" s="30">
        <v>15409.451985916749</v>
      </c>
      <c r="X173" s="30">
        <v>14207.839656798116</v>
      </c>
      <c r="Y173" s="30">
        <v>12839.677319476816</v>
      </c>
      <c r="Z173" s="28"/>
      <c r="AA173" s="50">
        <f t="shared" si="2"/>
        <v>18671.992944144466</v>
      </c>
    </row>
    <row r="174" spans="1:27" ht="12" x14ac:dyDescent="0.25">
      <c r="A174" s="29">
        <v>42898</v>
      </c>
      <c r="B174" s="30">
        <v>11597.193822701087</v>
      </c>
      <c r="C174" s="30">
        <v>10680.657887990701</v>
      </c>
      <c r="D174" s="30">
        <v>10091.091294537087</v>
      </c>
      <c r="E174" s="30">
        <v>9724.2725648146479</v>
      </c>
      <c r="F174" s="30">
        <v>9641.5084503090275</v>
      </c>
      <c r="G174" s="30">
        <v>9993.0004921600557</v>
      </c>
      <c r="H174" s="30">
        <v>10801.227832579136</v>
      </c>
      <c r="I174" s="30">
        <v>11500.124799515484</v>
      </c>
      <c r="J174" s="30">
        <v>12238.8711549175</v>
      </c>
      <c r="K174" s="30">
        <v>13205.474270007828</v>
      </c>
      <c r="L174" s="30">
        <v>14416.282611849309</v>
      </c>
      <c r="M174" s="30">
        <v>15708.833289004979</v>
      </c>
      <c r="N174" s="30">
        <v>17071.886730369144</v>
      </c>
      <c r="O174" s="30">
        <v>18269.411942722065</v>
      </c>
      <c r="P174" s="30">
        <v>19055.160140929744</v>
      </c>
      <c r="Q174" s="30">
        <v>19226.819045089549</v>
      </c>
      <c r="R174" s="30">
        <v>18741.47392916153</v>
      </c>
      <c r="S174" s="30">
        <v>17970.030639633835</v>
      </c>
      <c r="T174" s="30">
        <v>17378.420487797364</v>
      </c>
      <c r="U174" s="30">
        <v>16765.35297294092</v>
      </c>
      <c r="V174" s="30">
        <v>16437.361852492722</v>
      </c>
      <c r="W174" s="30">
        <v>15728.2470936421</v>
      </c>
      <c r="X174" s="30">
        <v>14328.409601386551</v>
      </c>
      <c r="Y174" s="30">
        <v>12893.831616622469</v>
      </c>
      <c r="Z174" s="28"/>
      <c r="AA174" s="50">
        <f t="shared" si="2"/>
        <v>19226.819045089549</v>
      </c>
    </row>
    <row r="175" spans="1:27" ht="12" x14ac:dyDescent="0.25">
      <c r="A175" s="29">
        <v>42899</v>
      </c>
      <c r="B175" s="30">
        <v>11609.455172998216</v>
      </c>
      <c r="C175" s="30">
        <v>10685.766783947838</v>
      </c>
      <c r="D175" s="30">
        <v>10078.829944239958</v>
      </c>
      <c r="E175" s="30">
        <v>9683.4013971575514</v>
      </c>
      <c r="F175" s="30">
        <v>9608.8115161833502</v>
      </c>
      <c r="G175" s="30">
        <v>9955.1946620772414</v>
      </c>
      <c r="H175" s="30">
        <v>10664.309420927864</v>
      </c>
      <c r="I175" s="30">
        <v>11614.564068955353</v>
      </c>
      <c r="J175" s="30">
        <v>12982.726406276654</v>
      </c>
      <c r="K175" s="30">
        <v>14388.694573680768</v>
      </c>
      <c r="L175" s="30">
        <v>15729.268872833527</v>
      </c>
      <c r="M175" s="30">
        <v>17004.449303734935</v>
      </c>
      <c r="N175" s="30">
        <v>17982.291989930964</v>
      </c>
      <c r="O175" s="30">
        <v>18474.789560198973</v>
      </c>
      <c r="P175" s="30">
        <v>18463.549989093273</v>
      </c>
      <c r="Q175" s="30">
        <v>17925.072355211028</v>
      </c>
      <c r="R175" s="30">
        <v>17370.246254265945</v>
      </c>
      <c r="S175" s="30">
        <v>16775.570764855194</v>
      </c>
      <c r="T175" s="30">
        <v>16242.202026930087</v>
      </c>
      <c r="U175" s="30">
        <v>15460.540945488119</v>
      </c>
      <c r="V175" s="30">
        <v>14984.391842282947</v>
      </c>
      <c r="W175" s="30">
        <v>14503.133843120637</v>
      </c>
      <c r="X175" s="30">
        <v>13577.401895687406</v>
      </c>
      <c r="Y175" s="30">
        <v>12405.421163120167</v>
      </c>
      <c r="Z175" s="28"/>
      <c r="AA175" s="50">
        <f t="shared" si="2"/>
        <v>18474.789560198973</v>
      </c>
    </row>
    <row r="176" spans="1:27" ht="12" x14ac:dyDescent="0.25">
      <c r="A176" s="29">
        <v>42900</v>
      </c>
      <c r="B176" s="30">
        <v>11299.856077995712</v>
      </c>
      <c r="C176" s="30">
        <v>10443.605115579543</v>
      </c>
      <c r="D176" s="30">
        <v>9838.7118342545164</v>
      </c>
      <c r="E176" s="30">
        <v>9474.9584421063591</v>
      </c>
      <c r="F176" s="30">
        <v>9312.4955506694023</v>
      </c>
      <c r="G176" s="30">
        <v>9377.8894189207567</v>
      </c>
      <c r="H176" s="30">
        <v>9603.7026202262132</v>
      </c>
      <c r="I176" s="30">
        <v>10243.336394059772</v>
      </c>
      <c r="J176" s="30">
        <v>11670.761924483861</v>
      </c>
      <c r="K176" s="30">
        <v>13352.610473573375</v>
      </c>
      <c r="L176" s="30">
        <v>14928.193986754439</v>
      </c>
      <c r="M176" s="30">
        <v>16313.726570330005</v>
      </c>
      <c r="N176" s="30">
        <v>17361.0502415431</v>
      </c>
      <c r="O176" s="30">
        <v>18206.061632853565</v>
      </c>
      <c r="P176" s="30">
        <v>18592.294167213127</v>
      </c>
      <c r="Q176" s="30">
        <v>18562.662570661731</v>
      </c>
      <c r="R176" s="30">
        <v>18066.077883628011</v>
      </c>
      <c r="S176" s="30">
        <v>17565.406079828583</v>
      </c>
      <c r="T176" s="30">
        <v>16776.59254404662</v>
      </c>
      <c r="U176" s="30">
        <v>15911.145568907607</v>
      </c>
      <c r="V176" s="30">
        <v>15579.067331693699</v>
      </c>
      <c r="W176" s="30">
        <v>15008.914542877204</v>
      </c>
      <c r="X176" s="30">
        <v>14037.202531829738</v>
      </c>
      <c r="Y176" s="30">
        <v>12910.180083685307</v>
      </c>
      <c r="Z176" s="28"/>
      <c r="AA176" s="50">
        <f t="shared" si="2"/>
        <v>18592.294167213127</v>
      </c>
    </row>
    <row r="177" spans="1:27" ht="12" x14ac:dyDescent="0.25">
      <c r="A177" s="29">
        <v>42901</v>
      </c>
      <c r="B177" s="30">
        <v>11824.028803197973</v>
      </c>
      <c r="C177" s="30">
        <v>11016.82324197032</v>
      </c>
      <c r="D177" s="30">
        <v>10370.037013796769</v>
      </c>
      <c r="E177" s="30">
        <v>9977.6738042886445</v>
      </c>
      <c r="F177" s="30">
        <v>9864.2563140402017</v>
      </c>
      <c r="G177" s="30">
        <v>9965.4124539915156</v>
      </c>
      <c r="H177" s="30">
        <v>10147.289150065595</v>
      </c>
      <c r="I177" s="30">
        <v>10742.986418667773</v>
      </c>
      <c r="J177" s="30">
        <v>12263.393855511758</v>
      </c>
      <c r="K177" s="30">
        <v>14049.463882126867</v>
      </c>
      <c r="L177" s="30">
        <v>15613.807824202231</v>
      </c>
      <c r="M177" s="30">
        <v>17007.514641309215</v>
      </c>
      <c r="N177" s="30">
        <v>18120.232180773663</v>
      </c>
      <c r="O177" s="30">
        <v>18822.194485284293</v>
      </c>
      <c r="P177" s="30">
        <v>19224.775486706694</v>
      </c>
      <c r="Q177" s="30">
        <v>19073.552166375437</v>
      </c>
      <c r="R177" s="30">
        <v>18539.161649258902</v>
      </c>
      <c r="S177" s="30">
        <v>17864.787382916813</v>
      </c>
      <c r="T177" s="30">
        <v>17143.411273769063</v>
      </c>
      <c r="U177" s="30">
        <v>16386.272892921352</v>
      </c>
      <c r="V177" s="30">
        <v>16235.049572590095</v>
      </c>
      <c r="W177" s="30">
        <v>15874.36151801622</v>
      </c>
      <c r="X177" s="30">
        <v>14800.471587826014</v>
      </c>
      <c r="Y177" s="30">
        <v>13590.685025175962</v>
      </c>
      <c r="Z177" s="28"/>
      <c r="AA177" s="50">
        <f t="shared" si="2"/>
        <v>19224.775486706694</v>
      </c>
    </row>
    <row r="178" spans="1:27" ht="12" x14ac:dyDescent="0.25">
      <c r="A178" s="29">
        <v>42902</v>
      </c>
      <c r="B178" s="30">
        <v>12293.025452063153</v>
      </c>
      <c r="C178" s="30">
        <v>11427.578476924138</v>
      </c>
      <c r="D178" s="30">
        <v>10871.730596787627</v>
      </c>
      <c r="E178" s="30">
        <v>10522.282113319454</v>
      </c>
      <c r="F178" s="30">
        <v>10402.733947922447</v>
      </c>
      <c r="G178" s="30">
        <v>10780.792248750588</v>
      </c>
      <c r="H178" s="30">
        <v>11513.407929004039</v>
      </c>
      <c r="I178" s="30">
        <v>12267.480972277468</v>
      </c>
      <c r="J178" s="30">
        <v>13234.084087367795</v>
      </c>
      <c r="K178" s="30">
        <v>14424.456845380728</v>
      </c>
      <c r="L178" s="30">
        <v>15953.03851575613</v>
      </c>
      <c r="M178" s="30">
        <v>17394.768954860203</v>
      </c>
      <c r="N178" s="30">
        <v>18369.546303481951</v>
      </c>
      <c r="O178" s="30">
        <v>19221.71014913241</v>
      </c>
      <c r="P178" s="30">
        <v>19808.211405011742</v>
      </c>
      <c r="Q178" s="30">
        <v>20152.550992522778</v>
      </c>
      <c r="R178" s="30">
        <v>20357.92860999969</v>
      </c>
      <c r="S178" s="30">
        <v>20212.835964816997</v>
      </c>
      <c r="T178" s="30">
        <v>19478.176726180689</v>
      </c>
      <c r="U178" s="30">
        <v>18207.083412044994</v>
      </c>
      <c r="V178" s="30">
        <v>17602.190130719966</v>
      </c>
      <c r="W178" s="30">
        <v>16831.7686203837</v>
      </c>
      <c r="X178" s="30">
        <v>15437.040024085289</v>
      </c>
      <c r="Y178" s="30">
        <v>13931.959275112717</v>
      </c>
      <c r="Z178" s="28"/>
      <c r="AA178" s="50">
        <f t="shared" si="2"/>
        <v>20357.92860999969</v>
      </c>
    </row>
    <row r="179" spans="1:27" ht="12" x14ac:dyDescent="0.25">
      <c r="A179" s="29">
        <v>42903</v>
      </c>
      <c r="B179" s="30">
        <v>12543.361353962868</v>
      </c>
      <c r="C179" s="30">
        <v>11591.063147552522</v>
      </c>
      <c r="D179" s="30">
        <v>10874.79593436191</v>
      </c>
      <c r="E179" s="30">
        <v>10453.822907493817</v>
      </c>
      <c r="F179" s="30">
        <v>10304.643145545415</v>
      </c>
      <c r="G179" s="30">
        <v>10629.568928419332</v>
      </c>
      <c r="H179" s="30">
        <v>11385.685530075614</v>
      </c>
      <c r="I179" s="30">
        <v>12208.217779174678</v>
      </c>
      <c r="J179" s="30">
        <v>13214.670282730674</v>
      </c>
      <c r="K179" s="30">
        <v>14286.516654538027</v>
      </c>
      <c r="L179" s="30">
        <v>15309.317625156862</v>
      </c>
      <c r="M179" s="30">
        <v>16234.027793398667</v>
      </c>
      <c r="N179" s="30">
        <v>17021.819549989199</v>
      </c>
      <c r="O179" s="30">
        <v>17706.411608245562</v>
      </c>
      <c r="P179" s="30">
        <v>17937.333705508157</v>
      </c>
      <c r="Q179" s="30">
        <v>17933.246588742448</v>
      </c>
      <c r="R179" s="30">
        <v>17756.478788625507</v>
      </c>
      <c r="S179" s="30">
        <v>17596.059455571401</v>
      </c>
      <c r="T179" s="30">
        <v>17268.068335123204</v>
      </c>
      <c r="U179" s="30">
        <v>16723.460026092398</v>
      </c>
      <c r="V179" s="30">
        <v>16397.512464027051</v>
      </c>
      <c r="W179" s="30">
        <v>15966.321645244687</v>
      </c>
      <c r="X179" s="30">
        <v>14567.505932180564</v>
      </c>
      <c r="Y179" s="30">
        <v>13106.36168843937</v>
      </c>
      <c r="Z179" s="28"/>
      <c r="AA179" s="50">
        <f t="shared" si="2"/>
        <v>17937.333705508157</v>
      </c>
    </row>
    <row r="180" spans="1:27" ht="12" x14ac:dyDescent="0.25">
      <c r="A180" s="29">
        <v>42904</v>
      </c>
      <c r="B180" s="30">
        <v>11749.438922223771</v>
      </c>
      <c r="C180" s="30">
        <v>10858.447467299071</v>
      </c>
      <c r="D180" s="30">
        <v>10283.185782525439</v>
      </c>
      <c r="E180" s="30">
        <v>9916.3670528029998</v>
      </c>
      <c r="F180" s="30">
        <v>9856.0820805087824</v>
      </c>
      <c r="G180" s="30">
        <v>10236.18393971978</v>
      </c>
      <c r="H180" s="30">
        <v>11069.955759924545</v>
      </c>
      <c r="I180" s="30">
        <v>11914.967151235012</v>
      </c>
      <c r="J180" s="30">
        <v>13055.272728868</v>
      </c>
      <c r="K180" s="30">
        <v>14312.061134323712</v>
      </c>
      <c r="L180" s="30">
        <v>15658.766108625037</v>
      </c>
      <c r="M180" s="30">
        <v>16908.402059740758</v>
      </c>
      <c r="N180" s="30">
        <v>17579.710988508563</v>
      </c>
      <c r="O180" s="30">
        <v>17816.763760919723</v>
      </c>
      <c r="P180" s="30">
        <v>17662.475103014185</v>
      </c>
      <c r="Q180" s="30">
        <v>17242.52385533752</v>
      </c>
      <c r="R180" s="30">
        <v>16764.331193749491</v>
      </c>
      <c r="S180" s="30">
        <v>16354.597737987102</v>
      </c>
      <c r="T180" s="30">
        <v>15950.994957373276</v>
      </c>
      <c r="U180" s="30">
        <v>15546.370397568022</v>
      </c>
      <c r="V180" s="30">
        <v>15389.0164020882</v>
      </c>
      <c r="W180" s="30">
        <v>14984.391842282947</v>
      </c>
      <c r="X180" s="30">
        <v>13834.890251927112</v>
      </c>
      <c r="Y180" s="30">
        <v>12494.315952774352</v>
      </c>
      <c r="Z180" s="28"/>
      <c r="AA180" s="50">
        <f t="shared" si="2"/>
        <v>17816.763760919723</v>
      </c>
    </row>
    <row r="181" spans="1:27" ht="12" x14ac:dyDescent="0.25">
      <c r="A181" s="29">
        <v>42905</v>
      </c>
      <c r="B181" s="30">
        <v>11244.680001658631</v>
      </c>
      <c r="C181" s="30">
        <v>10428.278427708132</v>
      </c>
      <c r="D181" s="30">
        <v>9923.5195071429916</v>
      </c>
      <c r="E181" s="30">
        <v>9624.1382040547614</v>
      </c>
      <c r="F181" s="30">
        <v>9546.4829855062781</v>
      </c>
      <c r="G181" s="30">
        <v>9933.7372990572658</v>
      </c>
      <c r="H181" s="30">
        <v>10745.029977050628</v>
      </c>
      <c r="I181" s="30">
        <v>11575.736459681111</v>
      </c>
      <c r="J181" s="30">
        <v>12805.958606159711</v>
      </c>
      <c r="K181" s="30">
        <v>14205.796098415261</v>
      </c>
      <c r="L181" s="30">
        <v>15672.049238113594</v>
      </c>
      <c r="M181" s="30">
        <v>16816.441932512291</v>
      </c>
      <c r="N181" s="30">
        <v>17748.304555094088</v>
      </c>
      <c r="O181" s="30">
        <v>18418.591704670467</v>
      </c>
      <c r="P181" s="30">
        <v>18472.746001816118</v>
      </c>
      <c r="Q181" s="30">
        <v>17892.375421085351</v>
      </c>
      <c r="R181" s="30">
        <v>17346.745332863116</v>
      </c>
      <c r="S181" s="30">
        <v>16785.788556769468</v>
      </c>
      <c r="T181" s="30">
        <v>16217.679326335829</v>
      </c>
      <c r="U181" s="30">
        <v>15676.136354879303</v>
      </c>
      <c r="V181" s="30">
        <v>15387.994622896773</v>
      </c>
      <c r="W181" s="30">
        <v>14772.883549657474</v>
      </c>
      <c r="X181" s="30">
        <v>13690.819385935847</v>
      </c>
      <c r="Y181" s="30">
        <v>12335.940178103105</v>
      </c>
      <c r="Z181" s="28"/>
      <c r="AA181" s="50">
        <f t="shared" si="2"/>
        <v>18472.746001816118</v>
      </c>
    </row>
    <row r="182" spans="1:27" ht="12" x14ac:dyDescent="0.25">
      <c r="A182" s="29">
        <v>42906</v>
      </c>
      <c r="B182" s="30">
        <v>11099.587356475939</v>
      </c>
      <c r="C182" s="30">
        <v>10249.467069208336</v>
      </c>
      <c r="D182" s="30">
        <v>9693.6191890718255</v>
      </c>
      <c r="E182" s="30">
        <v>9385.0418732607486</v>
      </c>
      <c r="F182" s="30">
        <v>9306.3648755208378</v>
      </c>
      <c r="G182" s="30">
        <v>9643.5520086918823</v>
      </c>
      <c r="H182" s="30">
        <v>10393.5379351996</v>
      </c>
      <c r="I182" s="30">
        <v>11279.420494167163</v>
      </c>
      <c r="J182" s="30">
        <v>12575.036508897118</v>
      </c>
      <c r="K182" s="30">
        <v>14136.315113398197</v>
      </c>
      <c r="L182" s="30">
        <v>15587.241565225118</v>
      </c>
      <c r="M182" s="30">
        <v>16892.053592677919</v>
      </c>
      <c r="N182" s="30">
        <v>17878.070512405367</v>
      </c>
      <c r="O182" s="30">
        <v>18433.918392541877</v>
      </c>
      <c r="P182" s="30">
        <v>18273.499059487775</v>
      </c>
      <c r="Q182" s="30">
        <v>17466.293498260122</v>
      </c>
      <c r="R182" s="30">
        <v>16952.338564972135</v>
      </c>
      <c r="S182" s="30">
        <v>16491.516149638373</v>
      </c>
      <c r="T182" s="30">
        <v>16099.15294013025</v>
      </c>
      <c r="U182" s="30">
        <v>15582.132669267981</v>
      </c>
      <c r="V182" s="30">
        <v>15274.577132648332</v>
      </c>
      <c r="W182" s="30">
        <v>14892.431715054479</v>
      </c>
      <c r="X182" s="30">
        <v>13960.569092472684</v>
      </c>
      <c r="Y182" s="30">
        <v>12792.675476671155</v>
      </c>
      <c r="Z182" s="28"/>
      <c r="AA182" s="50">
        <f t="shared" si="2"/>
        <v>18433.918392541877</v>
      </c>
    </row>
    <row r="183" spans="1:27" ht="12" x14ac:dyDescent="0.25">
      <c r="A183" s="29">
        <v>42907</v>
      </c>
      <c r="B183" s="30">
        <v>11589.019589169668</v>
      </c>
      <c r="C183" s="30">
        <v>10742.986418667773</v>
      </c>
      <c r="D183" s="30">
        <v>10137.071358151321</v>
      </c>
      <c r="E183" s="30">
        <v>9780.4704203431556</v>
      </c>
      <c r="F183" s="30">
        <v>9623.116424863334</v>
      </c>
      <c r="G183" s="30">
        <v>9685.4449555404062</v>
      </c>
      <c r="H183" s="30">
        <v>9839.7336134459438</v>
      </c>
      <c r="I183" s="30">
        <v>10589.719539953663</v>
      </c>
      <c r="J183" s="30">
        <v>12364.54999546307</v>
      </c>
      <c r="K183" s="30">
        <v>14273.233525049471</v>
      </c>
      <c r="L183" s="30">
        <v>15798.749857850591</v>
      </c>
      <c r="M183" s="30">
        <v>17180.195324660446</v>
      </c>
      <c r="N183" s="30">
        <v>18258.172371616365</v>
      </c>
      <c r="O183" s="30">
        <v>18879.414120004229</v>
      </c>
      <c r="P183" s="30">
        <v>18693.450307164439</v>
      </c>
      <c r="Q183" s="30">
        <v>18025.206715970915</v>
      </c>
      <c r="R183" s="30">
        <v>17445.857914431574</v>
      </c>
      <c r="S183" s="30">
        <v>16971.752369609258</v>
      </c>
      <c r="T183" s="30">
        <v>16394.447126452771</v>
      </c>
      <c r="U183" s="30">
        <v>15787.51028674489</v>
      </c>
      <c r="V183" s="30">
        <v>15483.020087699522</v>
      </c>
      <c r="W183" s="30">
        <v>15119.266695551365</v>
      </c>
      <c r="X183" s="30">
        <v>14218.05744871239</v>
      </c>
      <c r="Y183" s="30">
        <v>13024.619353125177</v>
      </c>
      <c r="Z183" s="28"/>
      <c r="AA183" s="50">
        <f t="shared" si="2"/>
        <v>18879.414120004229</v>
      </c>
    </row>
    <row r="184" spans="1:27" ht="12" x14ac:dyDescent="0.25">
      <c r="A184" s="29">
        <v>42908</v>
      </c>
      <c r="B184" s="30">
        <v>11840.377270260811</v>
      </c>
      <c r="C184" s="30">
        <v>11058.716188818844</v>
      </c>
      <c r="D184" s="30">
        <v>10426.234869325277</v>
      </c>
      <c r="E184" s="30">
        <v>10028.762763860015</v>
      </c>
      <c r="F184" s="30">
        <v>9801.9277833631313</v>
      </c>
      <c r="G184" s="30">
        <v>9788.6446538745749</v>
      </c>
      <c r="H184" s="30">
        <v>9848.9296261687905</v>
      </c>
      <c r="I184" s="30">
        <v>10591.763098336518</v>
      </c>
      <c r="J184" s="30">
        <v>12282.807660148879</v>
      </c>
      <c r="K184" s="30">
        <v>14243.601928498076</v>
      </c>
      <c r="L184" s="30">
        <v>15858.013050953381</v>
      </c>
      <c r="M184" s="30">
        <v>17067.799613603434</v>
      </c>
      <c r="N184" s="30">
        <v>18181.538932259307</v>
      </c>
      <c r="O184" s="30">
        <v>18989.766272678389</v>
      </c>
      <c r="P184" s="30">
        <v>19502.699426774947</v>
      </c>
      <c r="Q184" s="30">
        <v>19581.37642451486</v>
      </c>
      <c r="R184" s="30">
        <v>19248.276408109523</v>
      </c>
      <c r="S184" s="30">
        <v>18494.203364836096</v>
      </c>
      <c r="T184" s="30">
        <v>17533.730924894331</v>
      </c>
      <c r="U184" s="30">
        <v>16694.85020873243</v>
      </c>
      <c r="V184" s="30">
        <v>16352.554179604247</v>
      </c>
      <c r="W184" s="30">
        <v>15842.68636308197</v>
      </c>
      <c r="X184" s="30">
        <v>14763.687536934627</v>
      </c>
      <c r="Y184" s="30">
        <v>13349.545135999093</v>
      </c>
      <c r="Z184" s="28"/>
      <c r="AA184" s="50">
        <f t="shared" si="2"/>
        <v>19581.37642451486</v>
      </c>
    </row>
    <row r="185" spans="1:27" ht="12" x14ac:dyDescent="0.25">
      <c r="A185" s="29">
        <v>42909</v>
      </c>
      <c r="B185" s="30">
        <v>12023.275745526316</v>
      </c>
      <c r="C185" s="30">
        <v>11214.026625915809</v>
      </c>
      <c r="D185" s="30">
        <v>10637.743161950752</v>
      </c>
      <c r="E185" s="30">
        <v>10289.316457674004</v>
      </c>
      <c r="F185" s="30">
        <v>10213.704797508377</v>
      </c>
      <c r="G185" s="30">
        <v>10613.220461356494</v>
      </c>
      <c r="H185" s="30">
        <v>11386.707309267042</v>
      </c>
      <c r="I185" s="30">
        <v>12321.635269423121</v>
      </c>
      <c r="J185" s="30">
        <v>13670.383802107299</v>
      </c>
      <c r="K185" s="30">
        <v>15150.941850485615</v>
      </c>
      <c r="L185" s="30">
        <v>16711.198675795269</v>
      </c>
      <c r="M185" s="30">
        <v>18079.361013116566</v>
      </c>
      <c r="N185" s="30">
        <v>19268.711991938071</v>
      </c>
      <c r="O185" s="30">
        <v>20211.814185625568</v>
      </c>
      <c r="P185" s="30">
        <v>20745.182923550678</v>
      </c>
      <c r="Q185" s="30">
        <v>20865.752868139112</v>
      </c>
      <c r="R185" s="30">
        <v>20655.266354705065</v>
      </c>
      <c r="S185" s="30">
        <v>20196.487497754159</v>
      </c>
      <c r="T185" s="30">
        <v>19524.156789794924</v>
      </c>
      <c r="U185" s="30">
        <v>18586.163492064563</v>
      </c>
      <c r="V185" s="30">
        <v>17962.878185293845</v>
      </c>
      <c r="W185" s="30">
        <v>17128.08458589765</v>
      </c>
      <c r="X185" s="30">
        <v>15788.532065936317</v>
      </c>
      <c r="Y185" s="30">
        <v>14152.663580461036</v>
      </c>
      <c r="Z185" s="28"/>
      <c r="AA185" s="50">
        <f t="shared" si="2"/>
        <v>20865.752868139112</v>
      </c>
    </row>
    <row r="186" spans="1:27" ht="12" x14ac:dyDescent="0.25">
      <c r="A186" s="29">
        <v>42910</v>
      </c>
      <c r="B186" s="30">
        <v>12757.934984162624</v>
      </c>
      <c r="C186" s="30">
        <v>11766.809168478037</v>
      </c>
      <c r="D186" s="30">
        <v>11109.805148390213</v>
      </c>
      <c r="E186" s="30">
        <v>10680.657887990701</v>
      </c>
      <c r="F186" s="30">
        <v>10537.608801190865</v>
      </c>
      <c r="G186" s="30">
        <v>10878.883051127619</v>
      </c>
      <c r="H186" s="30">
        <v>11630.912536018192</v>
      </c>
      <c r="I186" s="30">
        <v>12546.42669153715</v>
      </c>
      <c r="J186" s="30">
        <v>13962.612650855539</v>
      </c>
      <c r="K186" s="30">
        <v>15487.107204465232</v>
      </c>
      <c r="L186" s="30">
        <v>17136.258819429069</v>
      </c>
      <c r="M186" s="30">
        <v>18524.856740578918</v>
      </c>
      <c r="N186" s="30">
        <v>19707.05526506043</v>
      </c>
      <c r="O186" s="30">
        <v>20740.074027593539</v>
      </c>
      <c r="P186" s="30">
        <v>21345.989088109993</v>
      </c>
      <c r="Q186" s="30">
        <v>21676.023766941045</v>
      </c>
      <c r="R186" s="30">
        <v>21735.286960043835</v>
      </c>
      <c r="S186" s="30">
        <v>21328.618841855729</v>
      </c>
      <c r="T186" s="30">
        <v>20791.162987164909</v>
      </c>
      <c r="U186" s="30">
        <v>19861.343922965967</v>
      </c>
      <c r="V186" s="30">
        <v>19349.432548060835</v>
      </c>
      <c r="W186" s="30">
        <v>18459.462872327564</v>
      </c>
      <c r="X186" s="30">
        <v>16994.231511820661</v>
      </c>
      <c r="Y186" s="30">
        <v>15342.014559282539</v>
      </c>
      <c r="Z186" s="28"/>
      <c r="AA186" s="50">
        <f t="shared" si="2"/>
        <v>21735.286960043835</v>
      </c>
    </row>
    <row r="187" spans="1:27" ht="12" x14ac:dyDescent="0.25">
      <c r="A187" s="29">
        <v>42911</v>
      </c>
      <c r="B187" s="30">
        <v>13888.022769881338</v>
      </c>
      <c r="C187" s="30">
        <v>12798.806151819719</v>
      </c>
      <c r="D187" s="30">
        <v>11995.687707357776</v>
      </c>
      <c r="E187" s="30">
        <v>11492.972345175493</v>
      </c>
      <c r="F187" s="30">
        <v>11302.921415569994</v>
      </c>
      <c r="G187" s="30">
        <v>11602.302718658224</v>
      </c>
      <c r="H187" s="30">
        <v>12312.439256700274</v>
      </c>
      <c r="I187" s="30">
        <v>13209.561386773537</v>
      </c>
      <c r="J187" s="30">
        <v>14622.682008517644</v>
      </c>
      <c r="K187" s="30">
        <v>16299.421661650022</v>
      </c>
      <c r="L187" s="30">
        <v>18019.07604082235</v>
      </c>
      <c r="M187" s="30">
        <v>19308.561380403738</v>
      </c>
      <c r="N187" s="30">
        <v>20452.954074802437</v>
      </c>
      <c r="O187" s="30">
        <v>21340.880192152857</v>
      </c>
      <c r="P187" s="30">
        <v>21887.532059566518</v>
      </c>
      <c r="Q187" s="30">
        <v>21941.686356712173</v>
      </c>
      <c r="R187" s="30">
        <v>21486.994616526976</v>
      </c>
      <c r="S187" s="30">
        <v>20892.319127116225</v>
      </c>
      <c r="T187" s="30">
        <v>20140.289642225649</v>
      </c>
      <c r="U187" s="30">
        <v>19150.185605732491</v>
      </c>
      <c r="V187" s="30">
        <v>18538.139870067473</v>
      </c>
      <c r="W187" s="30">
        <v>17740.130321562669</v>
      </c>
      <c r="X187" s="30">
        <v>16480.276578532674</v>
      </c>
      <c r="Y187" s="30">
        <v>14878.126806374496</v>
      </c>
      <c r="Z187" s="28"/>
      <c r="AA187" s="50">
        <f t="shared" si="2"/>
        <v>21941.686356712173</v>
      </c>
    </row>
    <row r="188" spans="1:27" ht="12" x14ac:dyDescent="0.25">
      <c r="A188" s="29">
        <v>42912</v>
      </c>
      <c r="B188" s="30">
        <v>13474.202197353237</v>
      </c>
      <c r="C188" s="30">
        <v>12365.571774654498</v>
      </c>
      <c r="D188" s="30">
        <v>11612.520510572498</v>
      </c>
      <c r="E188" s="30">
        <v>11127.175394644479</v>
      </c>
      <c r="F188" s="30">
        <v>10938.146244230409</v>
      </c>
      <c r="G188" s="30">
        <v>11197.67815885297</v>
      </c>
      <c r="H188" s="30">
        <v>11932.337397489277</v>
      </c>
      <c r="I188" s="30">
        <v>12820.263514839695</v>
      </c>
      <c r="J188" s="30">
        <v>14275.277083432326</v>
      </c>
      <c r="K188" s="30">
        <v>16041.933305410315</v>
      </c>
      <c r="L188" s="30">
        <v>17728.890750456965</v>
      </c>
      <c r="M188" s="30">
        <v>19031.659219526911</v>
      </c>
      <c r="N188" s="30">
        <v>20024.828593594353</v>
      </c>
      <c r="O188" s="30">
        <v>20672.636600959329</v>
      </c>
      <c r="P188" s="30">
        <v>21306.139699644325</v>
      </c>
      <c r="Q188" s="30">
        <v>21512.539096312659</v>
      </c>
      <c r="R188" s="30">
        <v>21517.647992269798</v>
      </c>
      <c r="S188" s="30">
        <v>21192.722209395881</v>
      </c>
      <c r="T188" s="30">
        <v>20602.13383675084</v>
      </c>
      <c r="U188" s="30">
        <v>19634.508942469085</v>
      </c>
      <c r="V188" s="30">
        <v>18938.677313107019</v>
      </c>
      <c r="W188" s="30">
        <v>18086.51346745656</v>
      </c>
      <c r="X188" s="30">
        <v>16686.675975201011</v>
      </c>
      <c r="Y188" s="30">
        <v>15045.698593768591</v>
      </c>
      <c r="Z188" s="28"/>
      <c r="AA188" s="50">
        <f t="shared" si="2"/>
        <v>21517.647992269798</v>
      </c>
    </row>
    <row r="189" spans="1:27" ht="12" x14ac:dyDescent="0.25">
      <c r="A189" s="29">
        <v>42913</v>
      </c>
      <c r="B189" s="30">
        <v>13582.510791644543</v>
      </c>
      <c r="C189" s="30">
        <v>12563.796937791416</v>
      </c>
      <c r="D189" s="30">
        <v>11828.115919963682</v>
      </c>
      <c r="E189" s="30">
        <v>11361.162829481356</v>
      </c>
      <c r="F189" s="30">
        <v>11206.874171575817</v>
      </c>
      <c r="G189" s="30">
        <v>11528.73461687545</v>
      </c>
      <c r="H189" s="30">
        <v>12135.671456583332</v>
      </c>
      <c r="I189" s="30">
        <v>12999.074873339492</v>
      </c>
      <c r="J189" s="30">
        <v>14432.631078912147</v>
      </c>
      <c r="K189" s="30">
        <v>16085.869810641694</v>
      </c>
      <c r="L189" s="30">
        <v>17567.449638211438</v>
      </c>
      <c r="M189" s="30">
        <v>18866.13099051567</v>
      </c>
      <c r="N189" s="30">
        <v>19672.314772551897</v>
      </c>
      <c r="O189" s="30">
        <v>20348.732597276841</v>
      </c>
      <c r="P189" s="30">
        <v>20927.059619624753</v>
      </c>
      <c r="Q189" s="30">
        <v>20989.388150301827</v>
      </c>
      <c r="R189" s="30">
        <v>20768.683844953506</v>
      </c>
      <c r="S189" s="30">
        <v>20226.119094305552</v>
      </c>
      <c r="T189" s="30">
        <v>19241.123953769533</v>
      </c>
      <c r="U189" s="30">
        <v>18200.95273689643</v>
      </c>
      <c r="V189" s="30">
        <v>17619.560376974234</v>
      </c>
      <c r="W189" s="30">
        <v>16800.093465449452</v>
      </c>
      <c r="X189" s="30">
        <v>15755.83513181064</v>
      </c>
      <c r="Y189" s="30">
        <v>14399.93414478647</v>
      </c>
      <c r="Z189" s="28"/>
      <c r="AA189" s="50">
        <f t="shared" si="2"/>
        <v>20989.388150301827</v>
      </c>
    </row>
    <row r="190" spans="1:27" ht="12" x14ac:dyDescent="0.25">
      <c r="A190" s="29">
        <v>42914</v>
      </c>
      <c r="B190" s="30">
        <v>12974.552172745234</v>
      </c>
      <c r="C190" s="30">
        <v>11938.468072637841</v>
      </c>
      <c r="D190" s="30">
        <v>11236.505768127212</v>
      </c>
      <c r="E190" s="30">
        <v>10706.202367776386</v>
      </c>
      <c r="F190" s="30">
        <v>10383.320143285326</v>
      </c>
      <c r="G190" s="30">
        <v>10120.722891088482</v>
      </c>
      <c r="H190" s="30">
        <v>10838.011883470523</v>
      </c>
      <c r="I190" s="30">
        <v>11268.180923061462</v>
      </c>
      <c r="J190" s="30">
        <v>13002.140210913774</v>
      </c>
      <c r="K190" s="30">
        <v>14981.326504708664</v>
      </c>
      <c r="L190" s="30">
        <v>16533.409096486899</v>
      </c>
      <c r="M190" s="30">
        <v>18090.600584222269</v>
      </c>
      <c r="N190" s="30">
        <v>19323.888068275151</v>
      </c>
      <c r="O190" s="30">
        <v>20083.070007505718</v>
      </c>
      <c r="P190" s="30">
        <v>20544.914202030905</v>
      </c>
      <c r="Q190" s="30">
        <v>20888.232010350515</v>
      </c>
      <c r="R190" s="30">
        <v>20847.360842693419</v>
      </c>
      <c r="S190" s="30">
        <v>20607.242732707975</v>
      </c>
      <c r="T190" s="30">
        <v>19893.019077900219</v>
      </c>
      <c r="U190" s="30">
        <v>18896.784366258493</v>
      </c>
      <c r="V190" s="30">
        <v>18330.71869420771</v>
      </c>
      <c r="W190" s="30">
        <v>17632.843506462788</v>
      </c>
      <c r="X190" s="30">
        <v>16469.03700742697</v>
      </c>
      <c r="Y190" s="30">
        <v>15056.938164874293</v>
      </c>
      <c r="Z190" s="28"/>
      <c r="AA190" s="50">
        <f t="shared" si="2"/>
        <v>20888.232010350515</v>
      </c>
    </row>
    <row r="191" spans="1:27" ht="12" x14ac:dyDescent="0.25">
      <c r="A191" s="29">
        <v>42915</v>
      </c>
      <c r="B191" s="30">
        <v>13735.777670358653</v>
      </c>
      <c r="C191" s="30">
        <v>12725.238050036947</v>
      </c>
      <c r="D191" s="30">
        <v>11971.165006763518</v>
      </c>
      <c r="E191" s="30">
        <v>11435.752710455557</v>
      </c>
      <c r="F191" s="30">
        <v>11126.153615453051</v>
      </c>
      <c r="G191" s="30">
        <v>11005.583670864618</v>
      </c>
      <c r="H191" s="30">
        <v>10966.756061590377</v>
      </c>
      <c r="I191" s="30">
        <v>11452.101177518396</v>
      </c>
      <c r="J191" s="30">
        <v>13225.909853836376</v>
      </c>
      <c r="K191" s="30">
        <v>15323.622533836846</v>
      </c>
      <c r="L191" s="30">
        <v>17207.783362828988</v>
      </c>
      <c r="M191" s="30">
        <v>18857.956756984251</v>
      </c>
      <c r="N191" s="30">
        <v>20107.592708099972</v>
      </c>
      <c r="O191" s="30">
        <v>20708.398872659291</v>
      </c>
      <c r="P191" s="30">
        <v>20734.965131636403</v>
      </c>
      <c r="Q191" s="30">
        <v>20335.449467788287</v>
      </c>
      <c r="R191" s="30">
        <v>20020.741476828643</v>
      </c>
      <c r="S191" s="30">
        <v>19513.93899788065</v>
      </c>
      <c r="T191" s="30">
        <v>18502.377598367515</v>
      </c>
      <c r="U191" s="30">
        <v>17557.231846297163</v>
      </c>
      <c r="V191" s="30">
        <v>16989.122615863522</v>
      </c>
      <c r="W191" s="30">
        <v>16405.686697558471</v>
      </c>
      <c r="X191" s="30">
        <v>15274.577132648332</v>
      </c>
      <c r="Y191" s="30">
        <v>13868.608965244217</v>
      </c>
      <c r="Z191" s="28"/>
      <c r="AA191" s="50">
        <f t="shared" si="2"/>
        <v>20734.965131636403</v>
      </c>
    </row>
    <row r="192" spans="1:27" ht="12" x14ac:dyDescent="0.25">
      <c r="A192" s="29">
        <v>42916</v>
      </c>
      <c r="B192" s="30">
        <v>12626.125468468488</v>
      </c>
      <c r="C192" s="30">
        <v>11688.132170738127</v>
      </c>
      <c r="D192" s="30">
        <v>11051.563734478852</v>
      </c>
      <c r="E192" s="30">
        <v>10674.527212842137</v>
      </c>
      <c r="F192" s="30">
        <v>10627.525370036477</v>
      </c>
      <c r="G192" s="30">
        <v>11037.258825798868</v>
      </c>
      <c r="H192" s="30">
        <v>11785.201193923731</v>
      </c>
      <c r="I192" s="30">
        <v>12548.470249920005</v>
      </c>
      <c r="J192" s="30">
        <v>13808.32399295</v>
      </c>
      <c r="K192" s="30">
        <v>15438.061803276716</v>
      </c>
      <c r="L192" s="30">
        <v>16933.946539526441</v>
      </c>
      <c r="M192" s="30">
        <v>18213.214087193559</v>
      </c>
      <c r="N192" s="30">
        <v>19228.862603472404</v>
      </c>
      <c r="O192" s="30">
        <v>20088.178903462853</v>
      </c>
      <c r="P192" s="30">
        <v>20609.28629109083</v>
      </c>
      <c r="Q192" s="30">
        <v>20863.709309756257</v>
      </c>
      <c r="R192" s="30">
        <v>20637.896108450797</v>
      </c>
      <c r="S192" s="30">
        <v>19772.449133311784</v>
      </c>
      <c r="T192" s="30">
        <v>18918.24172927847</v>
      </c>
      <c r="U192" s="30">
        <v>18124.319297539372</v>
      </c>
      <c r="V192" s="30">
        <v>17682.910686842733</v>
      </c>
      <c r="W192" s="30">
        <v>17015.688874840635</v>
      </c>
      <c r="X192" s="30">
        <v>15884.579309930494</v>
      </c>
      <c r="Y192" s="30">
        <v>14413.217274275026</v>
      </c>
      <c r="Z192" s="28"/>
      <c r="AA192" s="50">
        <f t="shared" si="2"/>
        <v>20863.709309756257</v>
      </c>
    </row>
    <row r="193" spans="1:27" ht="12" x14ac:dyDescent="0.25">
      <c r="A193" s="29">
        <v>42917</v>
      </c>
      <c r="B193" s="30">
        <v>13071.621195930838</v>
      </c>
      <c r="C193" s="30">
        <v>12124.43188547763</v>
      </c>
      <c r="D193" s="30">
        <v>11536.90885040687</v>
      </c>
      <c r="E193" s="30">
        <v>11180.307912598704</v>
      </c>
      <c r="F193" s="30">
        <v>11095.500239710229</v>
      </c>
      <c r="G193" s="30">
        <v>11504.211916281194</v>
      </c>
      <c r="H193" s="30">
        <v>12320.613490231694</v>
      </c>
      <c r="I193" s="30">
        <v>12987.835302233791</v>
      </c>
      <c r="J193" s="30">
        <v>13826.716018395693</v>
      </c>
      <c r="K193" s="30">
        <v>14991.544296622938</v>
      </c>
      <c r="L193" s="30">
        <v>16169.65570433874</v>
      </c>
      <c r="M193" s="30">
        <v>17343.679995288832</v>
      </c>
      <c r="N193" s="30">
        <v>18072.208558776576</v>
      </c>
      <c r="O193" s="30">
        <v>18397.134341650493</v>
      </c>
      <c r="P193" s="30">
        <v>18712.864111801562</v>
      </c>
      <c r="Q193" s="30">
        <v>18847.738965069977</v>
      </c>
      <c r="R193" s="30">
        <v>19081.726399906856</v>
      </c>
      <c r="S193" s="30">
        <v>18936.633754724164</v>
      </c>
      <c r="T193" s="30">
        <v>18546.314103598892</v>
      </c>
      <c r="U193" s="30">
        <v>18182.560711450737</v>
      </c>
      <c r="V193" s="30">
        <v>17989.444444270957</v>
      </c>
      <c r="W193" s="30">
        <v>17211.870479594698</v>
      </c>
      <c r="X193" s="30">
        <v>15882.535751547639</v>
      </c>
      <c r="Y193" s="30">
        <v>14418.326170232163</v>
      </c>
      <c r="Z193" s="28"/>
      <c r="AA193" s="50">
        <f t="shared" si="2"/>
        <v>19081.726399906856</v>
      </c>
    </row>
    <row r="194" spans="1:27" ht="12" x14ac:dyDescent="0.25">
      <c r="A194" s="29">
        <v>42918</v>
      </c>
      <c r="B194" s="30">
        <v>12984.769964659508</v>
      </c>
      <c r="C194" s="30">
        <v>12081.517159437679</v>
      </c>
      <c r="D194" s="30">
        <v>11480.710994878364</v>
      </c>
      <c r="E194" s="30">
        <v>11152.719874430164</v>
      </c>
      <c r="F194" s="30">
        <v>11047.476617713142</v>
      </c>
      <c r="G194" s="30">
        <v>11382.620192501332</v>
      </c>
      <c r="H194" s="30">
        <v>12134.649677391904</v>
      </c>
      <c r="I194" s="30">
        <v>12899.962291771033</v>
      </c>
      <c r="J194" s="30">
        <v>14153.685359652463</v>
      </c>
      <c r="K194" s="30">
        <v>15723.138197684963</v>
      </c>
      <c r="L194" s="30">
        <v>17382.507604563074</v>
      </c>
      <c r="M194" s="30">
        <v>18519.747844621779</v>
      </c>
      <c r="N194" s="30">
        <v>19197.187448538152</v>
      </c>
      <c r="O194" s="30">
        <v>19279.951563043771</v>
      </c>
      <c r="P194" s="30">
        <v>18886.566574344219</v>
      </c>
      <c r="Q194" s="30">
        <v>18512.595390281789</v>
      </c>
      <c r="R194" s="30">
        <v>18412.461029521903</v>
      </c>
      <c r="S194" s="30">
        <v>18267.36838433921</v>
      </c>
      <c r="T194" s="30">
        <v>17984.335548313818</v>
      </c>
      <c r="U194" s="30">
        <v>17465.271719068696</v>
      </c>
      <c r="V194" s="30">
        <v>17274.199010271768</v>
      </c>
      <c r="W194" s="30">
        <v>16845.051749872258</v>
      </c>
      <c r="X194" s="30">
        <v>15782.401390787752</v>
      </c>
      <c r="Y194" s="30">
        <v>14310.017575940858</v>
      </c>
      <c r="Z194" s="28"/>
      <c r="AA194" s="50">
        <f t="shared" si="2"/>
        <v>19279.951563043771</v>
      </c>
    </row>
    <row r="195" spans="1:27" ht="12" x14ac:dyDescent="0.25">
      <c r="A195" s="29">
        <v>42919</v>
      </c>
      <c r="B195" s="30">
        <v>13145.189297713612</v>
      </c>
      <c r="C195" s="30">
        <v>12211.28311674896</v>
      </c>
      <c r="D195" s="30">
        <v>11658.500574186732</v>
      </c>
      <c r="E195" s="30">
        <v>11286.572948507155</v>
      </c>
      <c r="F195" s="30">
        <v>11226.287976212938</v>
      </c>
      <c r="G195" s="30">
        <v>11553.257317469708</v>
      </c>
      <c r="H195" s="30">
        <v>12296.090789637436</v>
      </c>
      <c r="I195" s="30">
        <v>13077.751871079403</v>
      </c>
      <c r="J195" s="30">
        <v>14341.692730875107</v>
      </c>
      <c r="K195" s="30">
        <v>16041.933305410315</v>
      </c>
      <c r="L195" s="30">
        <v>17809.611306579733</v>
      </c>
      <c r="M195" s="30">
        <v>19165.512293603904</v>
      </c>
      <c r="N195" s="30">
        <v>20111.679824865681</v>
      </c>
      <c r="O195" s="30">
        <v>20772.770961719216</v>
      </c>
      <c r="P195" s="30">
        <v>21310.226816410035</v>
      </c>
      <c r="Q195" s="30">
        <v>21605.521002732556</v>
      </c>
      <c r="R195" s="30">
        <v>21486.994616526976</v>
      </c>
      <c r="S195" s="30">
        <v>20705.333535085007</v>
      </c>
      <c r="T195" s="30">
        <v>19849.082572668838</v>
      </c>
      <c r="U195" s="30">
        <v>19002.027622975518</v>
      </c>
      <c r="V195" s="30">
        <v>18476.833118581828</v>
      </c>
      <c r="W195" s="30">
        <v>17868.874499682523</v>
      </c>
      <c r="X195" s="30">
        <v>16727.547142858108</v>
      </c>
      <c r="Y195" s="30">
        <v>15301.143391625443</v>
      </c>
      <c r="Z195" s="28"/>
      <c r="AA195" s="50">
        <f t="shared" si="2"/>
        <v>21605.521002732556</v>
      </c>
    </row>
    <row r="196" spans="1:27" ht="12" x14ac:dyDescent="0.25">
      <c r="A196" s="29">
        <v>42920</v>
      </c>
      <c r="B196" s="30">
        <v>13999.396701746926</v>
      </c>
      <c r="C196" s="30">
        <v>12929.593888322428</v>
      </c>
      <c r="D196" s="30">
        <v>12134.649677391904</v>
      </c>
      <c r="E196" s="30">
        <v>11595.150264318232</v>
      </c>
      <c r="F196" s="30">
        <v>11308.030311527131</v>
      </c>
      <c r="G196" s="30">
        <v>11300.877857187139</v>
      </c>
      <c r="H196" s="30">
        <v>11419.404243392719</v>
      </c>
      <c r="I196" s="30">
        <v>11796.440765029432</v>
      </c>
      <c r="J196" s="30">
        <v>13304.586851576287</v>
      </c>
      <c r="K196" s="30">
        <v>15436.018244893861</v>
      </c>
      <c r="L196" s="30">
        <v>17352.876008011681</v>
      </c>
      <c r="M196" s="30">
        <v>18825.259822858578</v>
      </c>
      <c r="N196" s="30">
        <v>19702.96814829472</v>
      </c>
      <c r="O196" s="30">
        <v>20127.006512737094</v>
      </c>
      <c r="P196" s="30">
        <v>20271.077378728358</v>
      </c>
      <c r="Q196" s="30">
        <v>20234.293327836971</v>
      </c>
      <c r="R196" s="30">
        <v>19203.318123686717</v>
      </c>
      <c r="S196" s="30">
        <v>17934.268367933877</v>
      </c>
      <c r="T196" s="30">
        <v>17015.688874840635</v>
      </c>
      <c r="U196" s="30">
        <v>16187.025950593006</v>
      </c>
      <c r="V196" s="30">
        <v>15659.787887816465</v>
      </c>
      <c r="W196" s="30">
        <v>14988.478959048656</v>
      </c>
      <c r="X196" s="30">
        <v>14614.507774986225</v>
      </c>
      <c r="Y196" s="30">
        <v>13825.694239204266</v>
      </c>
      <c r="Z196" s="28"/>
      <c r="AA196" s="50">
        <f t="shared" si="2"/>
        <v>20271.077378728358</v>
      </c>
    </row>
    <row r="197" spans="1:27" ht="12" x14ac:dyDescent="0.25">
      <c r="A197" s="29">
        <v>42921</v>
      </c>
      <c r="B197" s="30">
        <v>12737.499400334076</v>
      </c>
      <c r="C197" s="30">
        <v>11796.440765029432</v>
      </c>
      <c r="D197" s="30">
        <v>11164.981224727293</v>
      </c>
      <c r="E197" s="30">
        <v>10746.051756242055</v>
      </c>
      <c r="F197" s="30">
        <v>10542.717697148002</v>
      </c>
      <c r="G197" s="30">
        <v>10550.891930679421</v>
      </c>
      <c r="H197" s="30">
        <v>10677.592550416419</v>
      </c>
      <c r="I197" s="30">
        <v>11040.32416337315</v>
      </c>
      <c r="J197" s="30">
        <v>12310.395698317419</v>
      </c>
      <c r="K197" s="30">
        <v>13732.712332784371</v>
      </c>
      <c r="L197" s="30">
        <v>15358.363026345378</v>
      </c>
      <c r="M197" s="30">
        <v>16489.472591255519</v>
      </c>
      <c r="N197" s="30">
        <v>17415.204538688751</v>
      </c>
      <c r="O197" s="30">
        <v>18289.847526550613</v>
      </c>
      <c r="P197" s="30">
        <v>18398.156120841919</v>
      </c>
      <c r="Q197" s="30">
        <v>17757.500567816933</v>
      </c>
      <c r="R197" s="30">
        <v>17163.846857597608</v>
      </c>
      <c r="S197" s="30">
        <v>16750.026285069507</v>
      </c>
      <c r="T197" s="30">
        <v>16340.292829307118</v>
      </c>
      <c r="U197" s="30">
        <v>15909.102010524752</v>
      </c>
      <c r="V197" s="30">
        <v>15636.286966413634</v>
      </c>
      <c r="W197" s="30">
        <v>15212.24860197126</v>
      </c>
      <c r="X197" s="30">
        <v>14393.803469637905</v>
      </c>
      <c r="Y197" s="30">
        <v>13297.434397236295</v>
      </c>
      <c r="Z197" s="28"/>
      <c r="AA197" s="50">
        <f t="shared" si="2"/>
        <v>18398.156120841919</v>
      </c>
    </row>
    <row r="198" spans="1:27" ht="12" x14ac:dyDescent="0.25">
      <c r="A198" s="29">
        <v>42922</v>
      </c>
      <c r="B198" s="30">
        <v>12268.502751468895</v>
      </c>
      <c r="C198" s="30">
        <v>11427.578476924138</v>
      </c>
      <c r="D198" s="30">
        <v>10842.099000236232</v>
      </c>
      <c r="E198" s="30">
        <v>10439.517998813833</v>
      </c>
      <c r="F198" s="30">
        <v>10310.773820693979</v>
      </c>
      <c r="G198" s="30">
        <v>10332.231183713955</v>
      </c>
      <c r="H198" s="30">
        <v>10422.147752559567</v>
      </c>
      <c r="I198" s="30">
        <v>10820.641637216257</v>
      </c>
      <c r="J198" s="30">
        <v>12277.698764191742</v>
      </c>
      <c r="K198" s="30">
        <v>13730.668774401516</v>
      </c>
      <c r="L198" s="30">
        <v>15022.197672365761</v>
      </c>
      <c r="M198" s="30">
        <v>15520.825917782337</v>
      </c>
      <c r="N198" s="30">
        <v>16021.497721581767</v>
      </c>
      <c r="O198" s="30">
        <v>16472.102345001254</v>
      </c>
      <c r="P198" s="30">
        <v>16880.814021572216</v>
      </c>
      <c r="Q198" s="30">
        <v>16945.186110632145</v>
      </c>
      <c r="R198" s="30">
        <v>16827.681503617991</v>
      </c>
      <c r="S198" s="30">
        <v>16513.995291849777</v>
      </c>
      <c r="T198" s="30">
        <v>16009.236371284638</v>
      </c>
      <c r="U198" s="30">
        <v>15226.553510651243</v>
      </c>
      <c r="V198" s="30">
        <v>15074.308411128559</v>
      </c>
      <c r="W198" s="30">
        <v>14753.469745020353</v>
      </c>
      <c r="X198" s="30">
        <v>13831.82491435283</v>
      </c>
      <c r="Y198" s="30">
        <v>12625.103689277061</v>
      </c>
      <c r="Z198" s="28"/>
      <c r="AA198" s="50">
        <f t="shared" si="2"/>
        <v>16945.186110632145</v>
      </c>
    </row>
    <row r="199" spans="1:27" ht="12" x14ac:dyDescent="0.25">
      <c r="A199" s="29">
        <v>42923</v>
      </c>
      <c r="B199" s="30">
        <v>11610.476952189643</v>
      </c>
      <c r="C199" s="30">
        <v>10867.643480021918</v>
      </c>
      <c r="D199" s="30">
        <v>10410.908181453866</v>
      </c>
      <c r="E199" s="30">
        <v>10183.051421765555</v>
      </c>
      <c r="F199" s="30">
        <v>10171.811850659853</v>
      </c>
      <c r="G199" s="30">
        <v>10601.980890250792</v>
      </c>
      <c r="H199" s="30">
        <v>11365.249946247066</v>
      </c>
      <c r="I199" s="30">
        <v>12182.673299388993</v>
      </c>
      <c r="J199" s="30">
        <v>13377.133174167633</v>
      </c>
      <c r="K199" s="30">
        <v>14595.093970349104</v>
      </c>
      <c r="L199" s="30">
        <v>15807.945870573438</v>
      </c>
      <c r="M199" s="30">
        <v>16595.73762716397</v>
      </c>
      <c r="N199" s="30">
        <v>16959.491019312129</v>
      </c>
      <c r="O199" s="30">
        <v>17239.458517763236</v>
      </c>
      <c r="P199" s="30">
        <v>17337.549320140268</v>
      </c>
      <c r="Q199" s="30">
        <v>17619.560376974234</v>
      </c>
      <c r="R199" s="30">
        <v>17619.560376974234</v>
      </c>
      <c r="S199" s="30">
        <v>17573.580313360002</v>
      </c>
      <c r="T199" s="30">
        <v>17369.224475074519</v>
      </c>
      <c r="U199" s="30">
        <v>17102.540106111966</v>
      </c>
      <c r="V199" s="30">
        <v>16897.162488635055</v>
      </c>
      <c r="W199" s="30">
        <v>16408.752035132755</v>
      </c>
      <c r="X199" s="30">
        <v>15266.402899116913</v>
      </c>
      <c r="Y199" s="30">
        <v>13881.892094732773</v>
      </c>
      <c r="Z199" s="28"/>
      <c r="AA199" s="50">
        <f t="shared" si="2"/>
        <v>17619.560376974234</v>
      </c>
    </row>
    <row r="200" spans="1:27" ht="12" x14ac:dyDescent="0.25">
      <c r="A200" s="29">
        <v>42924</v>
      </c>
      <c r="B200" s="30">
        <v>12590.363196768529</v>
      </c>
      <c r="C200" s="30">
        <v>11643.17388631532</v>
      </c>
      <c r="D200" s="30">
        <v>10999.452995716054</v>
      </c>
      <c r="E200" s="30">
        <v>10625.481811653623</v>
      </c>
      <c r="F200" s="30">
        <v>10519.216775745172</v>
      </c>
      <c r="G200" s="30">
        <v>10846.186117001942</v>
      </c>
      <c r="H200" s="30">
        <v>11600.259160275369</v>
      </c>
      <c r="I200" s="30">
        <v>12460.597239457247</v>
      </c>
      <c r="J200" s="30">
        <v>13701.037177850121</v>
      </c>
      <c r="K200" s="30">
        <v>15363.471922302515</v>
      </c>
      <c r="L200" s="30">
        <v>16965.621694460693</v>
      </c>
      <c r="M200" s="30">
        <v>18374.65519943909</v>
      </c>
      <c r="N200" s="30">
        <v>19466.937155074989</v>
      </c>
      <c r="O200" s="30">
        <v>19965.565400491563</v>
      </c>
      <c r="P200" s="30">
        <v>19868.496377305961</v>
      </c>
      <c r="Q200" s="30">
        <v>19285.06045900091</v>
      </c>
      <c r="R200" s="30">
        <v>18677.101840101601</v>
      </c>
      <c r="S200" s="30">
        <v>18141.68954379364</v>
      </c>
      <c r="T200" s="30">
        <v>17579.710988508563</v>
      </c>
      <c r="U200" s="30">
        <v>16831.7686203837</v>
      </c>
      <c r="V200" s="30">
        <v>16208.483313612982</v>
      </c>
      <c r="W200" s="30">
        <v>15509.586346676635</v>
      </c>
      <c r="X200" s="30">
        <v>14378.476781766494</v>
      </c>
      <c r="Y200" s="30">
        <v>13090.013221376532</v>
      </c>
      <c r="Z200" s="28"/>
      <c r="AA200" s="50">
        <f t="shared" si="2"/>
        <v>19965.565400491563</v>
      </c>
    </row>
    <row r="201" spans="1:27" ht="12" x14ac:dyDescent="0.25">
      <c r="A201" s="29">
        <v>42925</v>
      </c>
      <c r="B201" s="30">
        <v>11873.074204386488</v>
      </c>
      <c r="C201" s="30">
        <v>11064.846863967408</v>
      </c>
      <c r="D201" s="30">
        <v>10537.608801190865</v>
      </c>
      <c r="E201" s="30">
        <v>10019.566751137168</v>
      </c>
      <c r="F201" s="30">
        <v>10063.503256368547</v>
      </c>
      <c r="G201" s="30">
        <v>10552.935489062276</v>
      </c>
      <c r="H201" s="30">
        <v>11357.075712715647</v>
      </c>
      <c r="I201" s="30">
        <v>12159.172377986162</v>
      </c>
      <c r="J201" s="30">
        <v>13468.071522204673</v>
      </c>
      <c r="K201" s="30">
        <v>15172.399213505591</v>
      </c>
      <c r="L201" s="30">
        <v>16676.458183286737</v>
      </c>
      <c r="M201" s="30">
        <v>18123.297518347947</v>
      </c>
      <c r="N201" s="30">
        <v>19046.985907398324</v>
      </c>
      <c r="O201" s="30">
        <v>19310.604938786593</v>
      </c>
      <c r="P201" s="30">
        <v>18501.355819176086</v>
      </c>
      <c r="Q201" s="30">
        <v>17848.438915853974</v>
      </c>
      <c r="R201" s="30">
        <v>17532.709145702906</v>
      </c>
      <c r="S201" s="30">
        <v>17066.777834412005</v>
      </c>
      <c r="T201" s="30">
        <v>16500.712162361222</v>
      </c>
      <c r="U201" s="30">
        <v>16168.633925147313</v>
      </c>
      <c r="V201" s="30">
        <v>15875.383297207647</v>
      </c>
      <c r="W201" s="30">
        <v>16130.828095064498</v>
      </c>
      <c r="X201" s="30">
        <v>14287.538433729454</v>
      </c>
      <c r="Y201" s="30">
        <v>13024.619353125177</v>
      </c>
      <c r="Z201" s="28"/>
      <c r="AA201" s="50">
        <f t="shared" si="2"/>
        <v>19310.604938786593</v>
      </c>
    </row>
    <row r="202" spans="1:27" ht="12" x14ac:dyDescent="0.25">
      <c r="A202" s="29">
        <v>42926</v>
      </c>
      <c r="B202" s="30">
        <v>11749.438922223771</v>
      </c>
      <c r="C202" s="30">
        <v>10903.405751721877</v>
      </c>
      <c r="D202" s="30">
        <v>10390.472597625318</v>
      </c>
      <c r="E202" s="30">
        <v>10098.243748877079</v>
      </c>
      <c r="F202" s="30">
        <v>10011.392517605749</v>
      </c>
      <c r="G202" s="30">
        <v>10383.320143285326</v>
      </c>
      <c r="H202" s="30">
        <v>11191.547483704406</v>
      </c>
      <c r="I202" s="30">
        <v>12082.538938629106</v>
      </c>
      <c r="J202" s="30">
        <v>13388.372745273335</v>
      </c>
      <c r="K202" s="30">
        <v>14940.455337051568</v>
      </c>
      <c r="L202" s="30">
        <v>16125.719199107361</v>
      </c>
      <c r="M202" s="30">
        <v>16922.706968420742</v>
      </c>
      <c r="N202" s="30">
        <v>17648.170194334201</v>
      </c>
      <c r="O202" s="30">
        <v>18159.059790047904</v>
      </c>
      <c r="P202" s="30">
        <v>18138.624206219356</v>
      </c>
      <c r="Q202" s="30">
        <v>17800.415293856884</v>
      </c>
      <c r="R202" s="30">
        <v>17286.460360568897</v>
      </c>
      <c r="S202" s="30">
        <v>16724.481805283824</v>
      </c>
      <c r="T202" s="30">
        <v>16255.485156418643</v>
      </c>
      <c r="U202" s="30">
        <v>15762.987586150632</v>
      </c>
      <c r="V202" s="30">
        <v>15626.06917449936</v>
      </c>
      <c r="W202" s="30">
        <v>15195.900134908421</v>
      </c>
      <c r="X202" s="30">
        <v>14202.730760840979</v>
      </c>
      <c r="Y202" s="30">
        <v>12958.203705682396</v>
      </c>
      <c r="Z202" s="28"/>
      <c r="AA202" s="50">
        <f t="shared" si="2"/>
        <v>18159.059790047904</v>
      </c>
    </row>
    <row r="203" spans="1:27" ht="12" x14ac:dyDescent="0.25">
      <c r="A203" s="29">
        <v>42927</v>
      </c>
      <c r="B203" s="30">
        <v>11725.938000820941</v>
      </c>
      <c r="C203" s="30">
        <v>10898.29685576474</v>
      </c>
      <c r="D203" s="30">
        <v>10367.993455413914</v>
      </c>
      <c r="E203" s="30">
        <v>10088.025956962805</v>
      </c>
      <c r="F203" s="30">
        <v>10021.610309520023</v>
      </c>
      <c r="G203" s="30">
        <v>10361.86278026535</v>
      </c>
      <c r="H203" s="30">
        <v>11061.781526393126</v>
      </c>
      <c r="I203" s="30">
        <v>11976.273902720655</v>
      </c>
      <c r="J203" s="30">
        <v>13477.26753492752</v>
      </c>
      <c r="K203" s="30">
        <v>15099.852890914244</v>
      </c>
      <c r="L203" s="30">
        <v>16645.804807543915</v>
      </c>
      <c r="M203" s="30">
        <v>18013.967144865212</v>
      </c>
      <c r="N203" s="30">
        <v>19032.680998718341</v>
      </c>
      <c r="O203" s="30">
        <v>19846.017235094558</v>
      </c>
      <c r="P203" s="30">
        <v>20320.122779916874</v>
      </c>
      <c r="Q203" s="30">
        <v>20434.562049356744</v>
      </c>
      <c r="R203" s="30">
        <v>20335.449467788287</v>
      </c>
      <c r="S203" s="30">
        <v>19982.935646745831</v>
      </c>
      <c r="T203" s="30">
        <v>19405.630403589344</v>
      </c>
      <c r="U203" s="30">
        <v>18518.726065430354</v>
      </c>
      <c r="V203" s="30">
        <v>17992.509781845238</v>
      </c>
      <c r="W203" s="30">
        <v>17415.204538688751</v>
      </c>
      <c r="X203" s="30">
        <v>16302.486999224304</v>
      </c>
      <c r="Y203" s="30">
        <v>14986.435400665801</v>
      </c>
      <c r="Z203" s="28"/>
      <c r="AA203" s="50">
        <f t="shared" si="2"/>
        <v>20434.562049356744</v>
      </c>
    </row>
    <row r="204" spans="1:27" ht="12" x14ac:dyDescent="0.25">
      <c r="A204" s="29">
        <v>42928</v>
      </c>
      <c r="B204" s="30">
        <v>13724.538099252952</v>
      </c>
      <c r="C204" s="30">
        <v>12769.174555268324</v>
      </c>
      <c r="D204" s="30">
        <v>12038.602433397728</v>
      </c>
      <c r="E204" s="30">
        <v>11574.714680489684</v>
      </c>
      <c r="F204" s="30">
        <v>11210.961288341527</v>
      </c>
      <c r="G204" s="30">
        <v>11214.026625915809</v>
      </c>
      <c r="H204" s="30">
        <v>11309.052090718558</v>
      </c>
      <c r="I204" s="30">
        <v>11766.809168478037</v>
      </c>
      <c r="J204" s="30">
        <v>13206.496049199255</v>
      </c>
      <c r="K204" s="30">
        <v>15155.028967251325</v>
      </c>
      <c r="L204" s="30">
        <v>16705.068000646705</v>
      </c>
      <c r="M204" s="30">
        <v>18076.295675542286</v>
      </c>
      <c r="N204" s="30">
        <v>19165.512293603904</v>
      </c>
      <c r="O204" s="30">
        <v>19758.1442246318</v>
      </c>
      <c r="P204" s="30">
        <v>19930.824907983031</v>
      </c>
      <c r="Q204" s="30">
        <v>19896.084415474499</v>
      </c>
      <c r="R204" s="30">
        <v>19738.730419994678</v>
      </c>
      <c r="S204" s="30">
        <v>19213.535915600991</v>
      </c>
      <c r="T204" s="30">
        <v>18479.898456156112</v>
      </c>
      <c r="U204" s="30">
        <v>17467.315277451551</v>
      </c>
      <c r="V204" s="30">
        <v>16952.338564972135</v>
      </c>
      <c r="W204" s="30">
        <v>16235.049572590095</v>
      </c>
      <c r="X204" s="30">
        <v>15202.030810056986</v>
      </c>
      <c r="Y204" s="30">
        <v>14016.766948001192</v>
      </c>
      <c r="Z204" s="28"/>
      <c r="AA204" s="50">
        <f t="shared" si="2"/>
        <v>19930.824907983031</v>
      </c>
    </row>
    <row r="205" spans="1:27" ht="12" x14ac:dyDescent="0.25">
      <c r="A205" s="29">
        <v>42929</v>
      </c>
      <c r="B205" s="30">
        <v>13044.033157762298</v>
      </c>
      <c r="C205" s="30">
        <v>12276.676985000315</v>
      </c>
      <c r="D205" s="30">
        <v>11718.785546480949</v>
      </c>
      <c r="E205" s="30">
        <v>11280.442273358591</v>
      </c>
      <c r="F205" s="30">
        <v>10990.256982993207</v>
      </c>
      <c r="G205" s="30">
        <v>10875.817713553337</v>
      </c>
      <c r="H205" s="30">
        <v>10899.318634956167</v>
      </c>
      <c r="I205" s="30">
        <v>11410.208230669872</v>
      </c>
      <c r="J205" s="30">
        <v>13049.142053719435</v>
      </c>
      <c r="K205" s="30">
        <v>14856.669443354522</v>
      </c>
      <c r="L205" s="30">
        <v>16354.597737987102</v>
      </c>
      <c r="M205" s="30">
        <v>17681.888907651304</v>
      </c>
      <c r="N205" s="30">
        <v>18637.252451635934</v>
      </c>
      <c r="O205" s="30">
        <v>19114.423334032534</v>
      </c>
      <c r="P205" s="30">
        <v>19503.721205966376</v>
      </c>
      <c r="Q205" s="30">
        <v>19774.492691694639</v>
      </c>
      <c r="R205" s="30">
        <v>19724.425511314694</v>
      </c>
      <c r="S205" s="30">
        <v>19354.541444017974</v>
      </c>
      <c r="T205" s="30">
        <v>18746.582825118665</v>
      </c>
      <c r="U205" s="30">
        <v>17957.769289336706</v>
      </c>
      <c r="V205" s="30">
        <v>17523.513132980057</v>
      </c>
      <c r="W205" s="30">
        <v>17054.516484114876</v>
      </c>
      <c r="X205" s="30">
        <v>15954.060294947558</v>
      </c>
      <c r="Y205" s="30">
        <v>14630.856242049063</v>
      </c>
      <c r="Z205" s="28"/>
      <c r="AA205" s="50">
        <f t="shared" ref="AA205:AA268" si="3">MAX(B205:Y205)</f>
        <v>19774.492691694639</v>
      </c>
    </row>
    <row r="206" spans="1:27" ht="12" x14ac:dyDescent="0.25">
      <c r="A206" s="29">
        <v>42930</v>
      </c>
      <c r="B206" s="30">
        <v>13397.568757996181</v>
      </c>
      <c r="C206" s="30">
        <v>12470.815031371521</v>
      </c>
      <c r="D206" s="30">
        <v>11771.918064435175</v>
      </c>
      <c r="E206" s="30">
        <v>11385.685530075614</v>
      </c>
      <c r="F206" s="30">
        <v>11282.485831741446</v>
      </c>
      <c r="G206" s="30">
        <v>11589.019589169668</v>
      </c>
      <c r="H206" s="30">
        <v>12300.177906403145</v>
      </c>
      <c r="I206" s="30">
        <v>13073.664754313693</v>
      </c>
      <c r="J206" s="30">
        <v>14448.979545974984</v>
      </c>
      <c r="K206" s="30">
        <v>16053.172876516017</v>
      </c>
      <c r="L206" s="30">
        <v>17616.49503939995</v>
      </c>
      <c r="M206" s="30">
        <v>18899.849703832777</v>
      </c>
      <c r="N206" s="30">
        <v>19819.450976117445</v>
      </c>
      <c r="O206" s="30">
        <v>20065.69976125145</v>
      </c>
      <c r="P206" s="30">
        <v>19880.75772760309</v>
      </c>
      <c r="Q206" s="30">
        <v>19781.645146034629</v>
      </c>
      <c r="R206" s="30">
        <v>19740.773978377532</v>
      </c>
      <c r="S206" s="30">
        <v>19721.360173740413</v>
      </c>
      <c r="T206" s="30">
        <v>19464.893596692134</v>
      </c>
      <c r="U206" s="30">
        <v>18612.729751041676</v>
      </c>
      <c r="V206" s="30">
        <v>17842.30824070541</v>
      </c>
      <c r="W206" s="30">
        <v>17002.40574535208</v>
      </c>
      <c r="X206" s="30">
        <v>15713.942184962116</v>
      </c>
      <c r="Y206" s="30">
        <v>14256.885057986632</v>
      </c>
      <c r="Z206" s="28"/>
      <c r="AA206" s="50">
        <f t="shared" si="3"/>
        <v>20065.69976125145</v>
      </c>
    </row>
    <row r="207" spans="1:27" ht="12" x14ac:dyDescent="0.25">
      <c r="A207" s="29">
        <v>42931</v>
      </c>
      <c r="B207" s="30">
        <v>12949.007692959549</v>
      </c>
      <c r="C207" s="30">
        <v>12027.362862292026</v>
      </c>
      <c r="D207" s="30">
        <v>11394.881542798461</v>
      </c>
      <c r="E207" s="30">
        <v>10987.191645418925</v>
      </c>
      <c r="F207" s="30">
        <v>10891.144401424748</v>
      </c>
      <c r="G207" s="30">
        <v>11215.048405107236</v>
      </c>
      <c r="H207" s="30">
        <v>11989.557032209212</v>
      </c>
      <c r="I207" s="30">
        <v>12735.455841951221</v>
      </c>
      <c r="J207" s="30">
        <v>13862.478290095652</v>
      </c>
      <c r="K207" s="30">
        <v>15418.647998639595</v>
      </c>
      <c r="L207" s="30">
        <v>16718.351130135259</v>
      </c>
      <c r="M207" s="30">
        <v>17813.698423345442</v>
      </c>
      <c r="N207" s="30">
        <v>18471.724222624693</v>
      </c>
      <c r="O207" s="30">
        <v>18476.833118581828</v>
      </c>
      <c r="P207" s="30">
        <v>18195.843840939291</v>
      </c>
      <c r="Q207" s="30">
        <v>17684.954245225588</v>
      </c>
      <c r="R207" s="30">
        <v>17329.375086608849</v>
      </c>
      <c r="S207" s="30">
        <v>17079.039184709134</v>
      </c>
      <c r="T207" s="30">
        <v>16970.730590417828</v>
      </c>
      <c r="U207" s="30">
        <v>16560.997134655438</v>
      </c>
      <c r="V207" s="30">
        <v>16422.035164621309</v>
      </c>
      <c r="W207" s="30">
        <v>15978.582995541816</v>
      </c>
      <c r="X207" s="30">
        <v>14867.909014460221</v>
      </c>
      <c r="Y207" s="30">
        <v>13540.617844796019</v>
      </c>
      <c r="Z207" s="28"/>
      <c r="AA207" s="50">
        <f t="shared" si="3"/>
        <v>18476.833118581828</v>
      </c>
    </row>
    <row r="208" spans="1:27" ht="12" x14ac:dyDescent="0.25">
      <c r="A208" s="29">
        <v>42932</v>
      </c>
      <c r="B208" s="30">
        <v>12363.528216271643</v>
      </c>
      <c r="C208" s="30">
        <v>11446.992281561259</v>
      </c>
      <c r="D208" s="30">
        <v>10815.53274125912</v>
      </c>
      <c r="E208" s="30">
        <v>10501.846529490906</v>
      </c>
      <c r="F208" s="30">
        <v>10456.888245068099</v>
      </c>
      <c r="G208" s="30">
        <v>10893.187959807603</v>
      </c>
      <c r="H208" s="30">
        <v>11873.074204386488</v>
      </c>
      <c r="I208" s="30">
        <v>12675.170869657004</v>
      </c>
      <c r="J208" s="30">
        <v>14042.311427786875</v>
      </c>
      <c r="K208" s="30">
        <v>15594.39401956511</v>
      </c>
      <c r="L208" s="30">
        <v>16865.487333700807</v>
      </c>
      <c r="M208" s="30">
        <v>17811.654864962587</v>
      </c>
      <c r="N208" s="30">
        <v>18393.047224884784</v>
      </c>
      <c r="O208" s="30">
        <v>17955.725730953851</v>
      </c>
      <c r="P208" s="30">
        <v>17447.901472814428</v>
      </c>
      <c r="Q208" s="30">
        <v>17028.972004329193</v>
      </c>
      <c r="R208" s="30">
        <v>16652.957261883905</v>
      </c>
      <c r="S208" s="30">
        <v>16299.421661650022</v>
      </c>
      <c r="T208" s="30">
        <v>16065.434226813146</v>
      </c>
      <c r="U208" s="30">
        <v>15667.962121347884</v>
      </c>
      <c r="V208" s="30">
        <v>15723.138197684963</v>
      </c>
      <c r="W208" s="30">
        <v>15432.952907319579</v>
      </c>
      <c r="X208" s="30">
        <v>14457.153779506403</v>
      </c>
      <c r="Y208" s="30">
        <v>13216.713841113529</v>
      </c>
      <c r="Z208" s="28"/>
      <c r="AA208" s="50">
        <f t="shared" si="3"/>
        <v>18393.047224884784</v>
      </c>
    </row>
    <row r="209" spans="1:27" ht="12" x14ac:dyDescent="0.25">
      <c r="A209" s="29">
        <v>42933</v>
      </c>
      <c r="B209" s="30">
        <v>12061.081575609131</v>
      </c>
      <c r="C209" s="30">
        <v>11273.289819018599</v>
      </c>
      <c r="D209" s="30">
        <v>10655.113408205018</v>
      </c>
      <c r="E209" s="30">
        <v>10349.601429968221</v>
      </c>
      <c r="F209" s="30">
        <v>10319.969833416826</v>
      </c>
      <c r="G209" s="30">
        <v>10723.572614030652</v>
      </c>
      <c r="H209" s="30">
        <v>11554.279096661136</v>
      </c>
      <c r="I209" s="30">
        <v>12258.284959554621</v>
      </c>
      <c r="J209" s="30">
        <v>13771.539942058613</v>
      </c>
      <c r="K209" s="30">
        <v>15225.531731459816</v>
      </c>
      <c r="L209" s="30">
        <v>16628.434561289647</v>
      </c>
      <c r="M209" s="30">
        <v>17820.850877685432</v>
      </c>
      <c r="N209" s="30">
        <v>17849.4606950454</v>
      </c>
      <c r="O209" s="30">
        <v>17658.387986248475</v>
      </c>
      <c r="P209" s="30">
        <v>17420.31343464589</v>
      </c>
      <c r="Q209" s="30">
        <v>17807.567748196878</v>
      </c>
      <c r="R209" s="30">
        <v>18326.631577442</v>
      </c>
      <c r="S209" s="30">
        <v>18386.916549736219</v>
      </c>
      <c r="T209" s="30">
        <v>18271.45550110492</v>
      </c>
      <c r="U209" s="30">
        <v>17793.262839516894</v>
      </c>
      <c r="V209" s="30">
        <v>17401.921409200197</v>
      </c>
      <c r="W209" s="30">
        <v>16831.7686203837</v>
      </c>
      <c r="X209" s="30">
        <v>15511.62990505949</v>
      </c>
      <c r="Y209" s="30">
        <v>14164.924930758165</v>
      </c>
      <c r="Z209" s="28"/>
      <c r="AA209" s="50">
        <f t="shared" si="3"/>
        <v>18386.916549736219</v>
      </c>
    </row>
    <row r="210" spans="1:27" ht="12" x14ac:dyDescent="0.25">
      <c r="A210" s="29">
        <v>42934</v>
      </c>
      <c r="B210" s="30">
        <v>12745.673633865496</v>
      </c>
      <c r="C210" s="30">
        <v>11802.571440177997</v>
      </c>
      <c r="D210" s="30">
        <v>11173.155458258712</v>
      </c>
      <c r="E210" s="30">
        <v>10757.291327347757</v>
      </c>
      <c r="F210" s="30">
        <v>10598.91555267651</v>
      </c>
      <c r="G210" s="30">
        <v>10907.492868487587</v>
      </c>
      <c r="H210" s="30">
        <v>11583.910693212531</v>
      </c>
      <c r="I210" s="30">
        <v>12384.985579291619</v>
      </c>
      <c r="J210" s="30">
        <v>13846.129823032814</v>
      </c>
      <c r="K210" s="30">
        <v>15613.807824202231</v>
      </c>
      <c r="L210" s="30">
        <v>17219.022933934688</v>
      </c>
      <c r="M210" s="30">
        <v>18649.513801933062</v>
      </c>
      <c r="N210" s="30">
        <v>19809.233184203171</v>
      </c>
      <c r="O210" s="30">
        <v>20659.353471470775</v>
      </c>
      <c r="P210" s="30">
        <v>21177.395521524471</v>
      </c>
      <c r="Q210" s="30">
        <v>21460.428357549863</v>
      </c>
      <c r="R210" s="30">
        <v>21461.450136741289</v>
      </c>
      <c r="S210" s="30">
        <v>20920.928944476193</v>
      </c>
      <c r="T210" s="30">
        <v>19899.149753048783</v>
      </c>
      <c r="U210" s="30">
        <v>18818.107368518584</v>
      </c>
      <c r="V210" s="30">
        <v>18133.515310262221</v>
      </c>
      <c r="W210" s="30">
        <v>17392.725396477348</v>
      </c>
      <c r="X210" s="30">
        <v>16193.156625741571</v>
      </c>
      <c r="Y210" s="30">
        <v>14896.518831820189</v>
      </c>
      <c r="Z210" s="28"/>
      <c r="AA210" s="50">
        <f t="shared" si="3"/>
        <v>21461.450136741289</v>
      </c>
    </row>
    <row r="211" spans="1:27" ht="12" x14ac:dyDescent="0.25">
      <c r="A211" s="29">
        <v>42935</v>
      </c>
      <c r="B211" s="30">
        <v>13584.554350027398</v>
      </c>
      <c r="C211" s="30">
        <v>12545.404912345723</v>
      </c>
      <c r="D211" s="30">
        <v>11807.680336135134</v>
      </c>
      <c r="E211" s="30">
        <v>11334.596570504244</v>
      </c>
      <c r="F211" s="30">
        <v>11031.128150650304</v>
      </c>
      <c r="G211" s="30">
        <v>11011.714346013183</v>
      </c>
      <c r="H211" s="30">
        <v>11115.935823538777</v>
      </c>
      <c r="I211" s="30">
        <v>11627.847198443909</v>
      </c>
      <c r="J211" s="30">
        <v>13391.438082847617</v>
      </c>
      <c r="K211" s="30">
        <v>15368.580818259652</v>
      </c>
      <c r="L211" s="30">
        <v>17068.82139279486</v>
      </c>
      <c r="M211" s="30">
        <v>18502.377598367515</v>
      </c>
      <c r="N211" s="30">
        <v>19575.245749366295</v>
      </c>
      <c r="O211" s="30">
        <v>20343.623701319706</v>
      </c>
      <c r="P211" s="30">
        <v>20661.39702985363</v>
      </c>
      <c r="Q211" s="30">
        <v>20769.705624144935</v>
      </c>
      <c r="R211" s="30">
        <v>21025.150422001785</v>
      </c>
      <c r="S211" s="30">
        <v>20828.968817247725</v>
      </c>
      <c r="T211" s="30">
        <v>20035.046385508627</v>
      </c>
      <c r="U211" s="30">
        <v>19173.686527135324</v>
      </c>
      <c r="V211" s="30">
        <v>18660.753373038762</v>
      </c>
      <c r="W211" s="30">
        <v>17860.700266151103</v>
      </c>
      <c r="X211" s="30">
        <v>16649.891924309624</v>
      </c>
      <c r="Y211" s="30">
        <v>15385.951064513918</v>
      </c>
      <c r="Z211" s="28"/>
      <c r="AA211" s="50">
        <f t="shared" si="3"/>
        <v>21025.150422001785</v>
      </c>
    </row>
    <row r="212" spans="1:27" ht="12" x14ac:dyDescent="0.25">
      <c r="A212" s="29">
        <v>42936</v>
      </c>
      <c r="B212" s="30">
        <v>14102.596400081093</v>
      </c>
      <c r="C212" s="30">
        <v>13104.318130056516</v>
      </c>
      <c r="D212" s="30">
        <v>12327.765944571685</v>
      </c>
      <c r="E212" s="30">
        <v>11780.092297966594</v>
      </c>
      <c r="F212" s="30">
        <v>11460.275411049815</v>
      </c>
      <c r="G212" s="30">
        <v>11323.356999398542</v>
      </c>
      <c r="H212" s="30">
        <v>11338.683687269953</v>
      </c>
      <c r="I212" s="30">
        <v>11662.587690952441</v>
      </c>
      <c r="J212" s="30">
        <v>13292.325501279158</v>
      </c>
      <c r="K212" s="30">
        <v>15353.254130388241</v>
      </c>
      <c r="L212" s="30">
        <v>17044.298692200602</v>
      </c>
      <c r="M212" s="30">
        <v>18671.992944144466</v>
      </c>
      <c r="N212" s="30">
        <v>19884.844844368799</v>
      </c>
      <c r="O212" s="30">
        <v>20683.876172065033</v>
      </c>
      <c r="P212" s="30">
        <v>21066.021589658882</v>
      </c>
      <c r="Q212" s="30">
        <v>20846.33906350199</v>
      </c>
      <c r="R212" s="30">
        <v>20649.135679556501</v>
      </c>
      <c r="S212" s="30">
        <v>20334.427688596857</v>
      </c>
      <c r="T212" s="30">
        <v>19644.726734383359</v>
      </c>
      <c r="U212" s="30">
        <v>18784.388655201481</v>
      </c>
      <c r="V212" s="30">
        <v>18421.657042244748</v>
      </c>
      <c r="W212" s="30">
        <v>17775.892593262626</v>
      </c>
      <c r="X212" s="30">
        <v>16642.739469969631</v>
      </c>
      <c r="Y212" s="30">
        <v>15176.4863302713</v>
      </c>
      <c r="Z212" s="28"/>
      <c r="AA212" s="50">
        <f t="shared" si="3"/>
        <v>21066.021589658882</v>
      </c>
    </row>
    <row r="213" spans="1:27" ht="12" x14ac:dyDescent="0.25">
      <c r="A213" s="29">
        <v>42937</v>
      </c>
      <c r="B213" s="30">
        <v>13829.781355969975</v>
      </c>
      <c r="C213" s="30">
        <v>12855.004007348227</v>
      </c>
      <c r="D213" s="30">
        <v>12143.845690114751</v>
      </c>
      <c r="E213" s="30">
        <v>11703.458858609538</v>
      </c>
      <c r="F213" s="30">
        <v>11594.128485126805</v>
      </c>
      <c r="G213" s="30">
        <v>11899.640463363601</v>
      </c>
      <c r="H213" s="30">
        <v>12649.626389871319</v>
      </c>
      <c r="I213" s="30">
        <v>13338.305564893391</v>
      </c>
      <c r="J213" s="30">
        <v>14533.787218863459</v>
      </c>
      <c r="K213" s="30">
        <v>16103.24005689596</v>
      </c>
      <c r="L213" s="30">
        <v>17716.629400159836</v>
      </c>
      <c r="M213" s="30">
        <v>19046.985907398324</v>
      </c>
      <c r="N213" s="30">
        <v>19877.692390028806</v>
      </c>
      <c r="O213" s="30">
        <v>20019.719697637218</v>
      </c>
      <c r="P213" s="30">
        <v>19545.614152814898</v>
      </c>
      <c r="Q213" s="30">
        <v>19063.334374461163</v>
      </c>
      <c r="R213" s="30">
        <v>18545.292324407466</v>
      </c>
      <c r="S213" s="30">
        <v>18077.317454733711</v>
      </c>
      <c r="T213" s="30">
        <v>17597.081234762831</v>
      </c>
      <c r="U213" s="30">
        <v>17061.66893845487</v>
      </c>
      <c r="V213" s="30">
        <v>16956.425681737845</v>
      </c>
      <c r="W213" s="30">
        <v>16196.221963315853</v>
      </c>
      <c r="X213" s="30">
        <v>15080.439086277123</v>
      </c>
      <c r="Y213" s="30">
        <v>13771.539942058613</v>
      </c>
      <c r="Z213" s="28"/>
      <c r="AA213" s="50">
        <f t="shared" si="3"/>
        <v>20019.719697637218</v>
      </c>
    </row>
    <row r="214" spans="1:27" ht="12" x14ac:dyDescent="0.25">
      <c r="A214" s="29">
        <v>42938</v>
      </c>
      <c r="B214" s="30">
        <v>12487.16349843436</v>
      </c>
      <c r="C214" s="30">
        <v>11590.041368361095</v>
      </c>
      <c r="D214" s="30">
        <v>11074.042876690255</v>
      </c>
      <c r="E214" s="30">
        <v>10704.158809393532</v>
      </c>
      <c r="F214" s="30">
        <v>10648.982733056453</v>
      </c>
      <c r="G214" s="30">
        <v>11111.848706773068</v>
      </c>
      <c r="H214" s="30">
        <v>11884.31377549219</v>
      </c>
      <c r="I214" s="30">
        <v>12654.735285828456</v>
      </c>
      <c r="J214" s="30">
        <v>13968.743326004103</v>
      </c>
      <c r="K214" s="30">
        <v>15445.214257616708</v>
      </c>
      <c r="L214" s="30">
        <v>16767.396531323775</v>
      </c>
      <c r="M214" s="30">
        <v>17754.435230242652</v>
      </c>
      <c r="N214" s="30">
        <v>18346.045382079123</v>
      </c>
      <c r="O214" s="30">
        <v>18676.080060910175</v>
      </c>
      <c r="P214" s="30">
        <v>19128.728242712517</v>
      </c>
      <c r="Q214" s="30">
        <v>19392.347274100786</v>
      </c>
      <c r="R214" s="30">
        <v>19192.078552581017</v>
      </c>
      <c r="S214" s="30">
        <v>18594.337725595982</v>
      </c>
      <c r="T214" s="30">
        <v>18065.056104436582</v>
      </c>
      <c r="U214" s="30">
        <v>17472.424173408686</v>
      </c>
      <c r="V214" s="30">
        <v>17303.830606823165</v>
      </c>
      <c r="W214" s="30">
        <v>16664.196832989608</v>
      </c>
      <c r="X214" s="30">
        <v>15472.802295785248</v>
      </c>
      <c r="Y214" s="30">
        <v>14164.924930758165</v>
      </c>
      <c r="Z214" s="28"/>
      <c r="AA214" s="50">
        <f t="shared" si="3"/>
        <v>19392.347274100786</v>
      </c>
    </row>
    <row r="215" spans="1:27" ht="12" x14ac:dyDescent="0.25">
      <c r="A215" s="29">
        <v>42939</v>
      </c>
      <c r="B215" s="30">
        <v>12978.639289510944</v>
      </c>
      <c r="C215" s="30">
        <v>12091.734951351953</v>
      </c>
      <c r="D215" s="30">
        <v>11472.536761346944</v>
      </c>
      <c r="E215" s="30">
        <v>11080.17355183882</v>
      </c>
      <c r="F215" s="30">
        <v>10980.039191078933</v>
      </c>
      <c r="G215" s="30">
        <v>11309.052090718558</v>
      </c>
      <c r="H215" s="30">
        <v>12190.847532920412</v>
      </c>
      <c r="I215" s="30">
        <v>12879.526707942485</v>
      </c>
      <c r="J215" s="30">
        <v>14175.142722672439</v>
      </c>
      <c r="K215" s="30">
        <v>15499.368554762361</v>
      </c>
      <c r="L215" s="30">
        <v>16659.087937032469</v>
      </c>
      <c r="M215" s="30">
        <v>17580.732767699992</v>
      </c>
      <c r="N215" s="30">
        <v>18281.673293019194</v>
      </c>
      <c r="O215" s="30">
        <v>18943.786209064154</v>
      </c>
      <c r="P215" s="30">
        <v>19583.419982897714</v>
      </c>
      <c r="Q215" s="30">
        <v>19910.389324154483</v>
      </c>
      <c r="R215" s="30">
        <v>20033.002827125772</v>
      </c>
      <c r="S215" s="30">
        <v>19929.803128791606</v>
      </c>
      <c r="T215" s="30">
        <v>19850.104351860267</v>
      </c>
      <c r="U215" s="30">
        <v>19129.750021903943</v>
      </c>
      <c r="V215" s="30">
        <v>18689.36319039873</v>
      </c>
      <c r="W215" s="30">
        <v>18021.119599205205</v>
      </c>
      <c r="X215" s="30">
        <v>16642.739469969631</v>
      </c>
      <c r="Y215" s="30">
        <v>15211.226822779832</v>
      </c>
      <c r="Z215" s="28"/>
      <c r="AA215" s="50">
        <f t="shared" si="3"/>
        <v>20033.002827125772</v>
      </c>
    </row>
    <row r="216" spans="1:27" ht="12" x14ac:dyDescent="0.25">
      <c r="A216" s="29">
        <v>42940</v>
      </c>
      <c r="B216" s="30">
        <v>13847.151602224241</v>
      </c>
      <c r="C216" s="30">
        <v>12783.479463948308</v>
      </c>
      <c r="D216" s="30">
        <v>12059.038017226276</v>
      </c>
      <c r="E216" s="30">
        <v>11609.455172998216</v>
      </c>
      <c r="F216" s="30">
        <v>11450.057619135541</v>
      </c>
      <c r="G216" s="30">
        <v>11739.221130309497</v>
      </c>
      <c r="H216" s="30">
        <v>12386.007358483046</v>
      </c>
      <c r="I216" s="30">
        <v>13123.731934693637</v>
      </c>
      <c r="J216" s="30">
        <v>14477.589363334951</v>
      </c>
      <c r="K216" s="30">
        <v>16181.917054635869</v>
      </c>
      <c r="L216" s="30">
        <v>17707.433387436991</v>
      </c>
      <c r="M216" s="30">
        <v>16386.272892921352</v>
      </c>
      <c r="N216" s="30">
        <v>19843.973676711703</v>
      </c>
      <c r="O216" s="30">
        <v>20345.667259702561</v>
      </c>
      <c r="P216" s="30">
        <v>20639.939666833652</v>
      </c>
      <c r="Q216" s="30">
        <v>20919.907165284763</v>
      </c>
      <c r="R216" s="30">
        <v>21304.096141261471</v>
      </c>
      <c r="S216" s="30">
        <v>21082.37005672172</v>
      </c>
      <c r="T216" s="30">
        <v>20735.986910827829</v>
      </c>
      <c r="U216" s="30">
        <v>19889.953740325935</v>
      </c>
      <c r="V216" s="30">
        <v>19115.445113223959</v>
      </c>
      <c r="W216" s="30">
        <v>18352.176057227687</v>
      </c>
      <c r="X216" s="30">
        <v>16834.833957957984</v>
      </c>
      <c r="Y216" s="30">
        <v>15275.598911839759</v>
      </c>
      <c r="Z216" s="28"/>
      <c r="AA216" s="50">
        <f t="shared" si="3"/>
        <v>21304.096141261471</v>
      </c>
    </row>
    <row r="217" spans="1:27" ht="12" x14ac:dyDescent="0.25">
      <c r="A217" s="29">
        <v>42941</v>
      </c>
      <c r="B217" s="30">
        <v>13955.460196515547</v>
      </c>
      <c r="C217" s="30">
        <v>12852.960448965372</v>
      </c>
      <c r="D217" s="30">
        <v>12131.584339817622</v>
      </c>
      <c r="E217" s="30">
        <v>11636.021431975329</v>
      </c>
      <c r="F217" s="30">
        <v>11396.925101181316</v>
      </c>
      <c r="G217" s="30">
        <v>11683.02327478099</v>
      </c>
      <c r="H217" s="30">
        <v>12327.765944571685</v>
      </c>
      <c r="I217" s="30">
        <v>13103.296350865088</v>
      </c>
      <c r="J217" s="30">
        <v>14663.553176174741</v>
      </c>
      <c r="K217" s="30">
        <v>16388.316451304207</v>
      </c>
      <c r="L217" s="30">
        <v>17922.007017636748</v>
      </c>
      <c r="M217" s="30">
        <v>19304.474263638029</v>
      </c>
      <c r="N217" s="30">
        <v>20132.11540869423</v>
      </c>
      <c r="O217" s="30">
        <v>20579.654694539437</v>
      </c>
      <c r="P217" s="30">
        <v>20988.366371110398</v>
      </c>
      <c r="Q217" s="30">
        <v>21370.511788704251</v>
      </c>
      <c r="R217" s="30">
        <v>21422.622527467047</v>
      </c>
      <c r="S217" s="30">
        <v>21037.411772298914</v>
      </c>
      <c r="T217" s="30">
        <v>20236.336886219826</v>
      </c>
      <c r="U217" s="30">
        <v>19247.254628918097</v>
      </c>
      <c r="V217" s="30">
        <v>18722.060124524407</v>
      </c>
      <c r="W217" s="30">
        <v>17910.767446531045</v>
      </c>
      <c r="X217" s="30">
        <v>16721.416467709543</v>
      </c>
      <c r="Y217" s="30">
        <v>15415.582661065313</v>
      </c>
      <c r="Z217" s="28"/>
      <c r="AA217" s="50">
        <f t="shared" si="3"/>
        <v>21422.622527467047</v>
      </c>
    </row>
    <row r="218" spans="1:27" ht="12" x14ac:dyDescent="0.25">
      <c r="A218" s="29">
        <v>42942</v>
      </c>
      <c r="B218" s="30">
        <v>14250.754382838068</v>
      </c>
      <c r="C218" s="30">
        <v>13269.846359067755</v>
      </c>
      <c r="D218" s="30">
        <v>12624.081910085633</v>
      </c>
      <c r="E218" s="30">
        <v>12074.364705097687</v>
      </c>
      <c r="F218" s="30">
        <v>11737.177571926642</v>
      </c>
      <c r="G218" s="30">
        <v>11680.979716398135</v>
      </c>
      <c r="H218" s="30">
        <v>11826.072361580827</v>
      </c>
      <c r="I218" s="30">
        <v>12214.348454323243</v>
      </c>
      <c r="J218" s="30">
        <v>13656.078893427315</v>
      </c>
      <c r="K218" s="30">
        <v>15568.849539779425</v>
      </c>
      <c r="L218" s="30">
        <v>17295.656373291746</v>
      </c>
      <c r="M218" s="30">
        <v>18430.853054967596</v>
      </c>
      <c r="N218" s="30">
        <v>18909.045716555622</v>
      </c>
      <c r="O218" s="30">
        <v>19171.642968752469</v>
      </c>
      <c r="P218" s="30">
        <v>19093.987750203985</v>
      </c>
      <c r="Q218" s="30">
        <v>18804.824239030029</v>
      </c>
      <c r="R218" s="30">
        <v>18807.88957660431</v>
      </c>
      <c r="S218" s="30">
        <v>18592.294167213127</v>
      </c>
      <c r="T218" s="30">
        <v>18113.079726433672</v>
      </c>
      <c r="U218" s="30">
        <v>17444.836135240148</v>
      </c>
      <c r="V218" s="30">
        <v>17269.090114314633</v>
      </c>
      <c r="W218" s="30">
        <v>16572.236705761141</v>
      </c>
      <c r="X218" s="30">
        <v>15484.04186689095</v>
      </c>
      <c r="Y218" s="30">
        <v>14458.175558697831</v>
      </c>
      <c r="Z218" s="28"/>
      <c r="AA218" s="50">
        <f t="shared" si="3"/>
        <v>19171.642968752469</v>
      </c>
    </row>
    <row r="219" spans="1:27" ht="12" x14ac:dyDescent="0.25">
      <c r="A219" s="29">
        <v>42943</v>
      </c>
      <c r="B219" s="30">
        <v>13339.327344084819</v>
      </c>
      <c r="C219" s="30">
        <v>12451.401226734401</v>
      </c>
      <c r="D219" s="30">
        <v>11834.246595112247</v>
      </c>
      <c r="E219" s="30">
        <v>11380.576634118477</v>
      </c>
      <c r="F219" s="30">
        <v>11138.41496575018</v>
      </c>
      <c r="G219" s="30">
        <v>11068.933980733118</v>
      </c>
      <c r="H219" s="30">
        <v>11125.131836261624</v>
      </c>
      <c r="I219" s="30">
        <v>11478.667436495509</v>
      </c>
      <c r="J219" s="30">
        <v>13269.846359067755</v>
      </c>
      <c r="K219" s="30">
        <v>15295.012716476878</v>
      </c>
      <c r="L219" s="30">
        <v>16962.556356886409</v>
      </c>
      <c r="M219" s="30">
        <v>18432.896613350451</v>
      </c>
      <c r="N219" s="30">
        <v>19594.659554003414</v>
      </c>
      <c r="O219" s="30">
        <v>20482.585671353834</v>
      </c>
      <c r="P219" s="30">
        <v>21051.716680978898</v>
      </c>
      <c r="Q219" s="30">
        <v>21429.774981807041</v>
      </c>
      <c r="R219" s="30">
        <v>21556.47560154404</v>
      </c>
      <c r="S219" s="30">
        <v>21412.404735552773</v>
      </c>
      <c r="T219" s="30">
        <v>20765.618507379226</v>
      </c>
      <c r="U219" s="30">
        <v>19806.167846628887</v>
      </c>
      <c r="V219" s="30">
        <v>19363.737456740819</v>
      </c>
      <c r="W219" s="30">
        <v>18621.925763764521</v>
      </c>
      <c r="X219" s="30">
        <v>17313.02661954601</v>
      </c>
      <c r="Y219" s="30">
        <v>15892.753543461913</v>
      </c>
      <c r="Z219" s="28"/>
      <c r="AA219" s="50">
        <f t="shared" si="3"/>
        <v>21556.47560154404</v>
      </c>
    </row>
    <row r="220" spans="1:27" ht="12" x14ac:dyDescent="0.25">
      <c r="A220" s="29">
        <v>42944</v>
      </c>
      <c r="B220" s="30">
        <v>14477.589363334951</v>
      </c>
      <c r="C220" s="30">
        <v>13516.095144201761</v>
      </c>
      <c r="D220" s="30">
        <v>12789.610139096872</v>
      </c>
      <c r="E220" s="30">
        <v>12333.89661972025</v>
      </c>
      <c r="F220" s="30">
        <v>12205.152441600396</v>
      </c>
      <c r="G220" s="30">
        <v>12532.121782857166</v>
      </c>
      <c r="H220" s="30">
        <v>13217.735620304957</v>
      </c>
      <c r="I220" s="30">
        <v>13891.08810745562</v>
      </c>
      <c r="J220" s="30">
        <v>15279.686028605467</v>
      </c>
      <c r="K220" s="30">
        <v>17037.146237860612</v>
      </c>
      <c r="L220" s="30">
        <v>18567.771466618869</v>
      </c>
      <c r="M220" s="30">
        <v>19981.913867554402</v>
      </c>
      <c r="N220" s="30">
        <v>20932.168515581892</v>
      </c>
      <c r="O220" s="30">
        <v>21804.767945060899</v>
      </c>
      <c r="P220" s="30">
        <v>22584.385468120014</v>
      </c>
      <c r="Q220" s="30">
        <v>23017.619845285233</v>
      </c>
      <c r="R220" s="30">
        <v>23173.952061573626</v>
      </c>
      <c r="S220" s="30">
        <v>23000.249599030969</v>
      </c>
      <c r="T220" s="30">
        <v>22558.840988334327</v>
      </c>
      <c r="U220" s="30">
        <v>21685.219779663894</v>
      </c>
      <c r="V220" s="30">
        <v>21147.763924973075</v>
      </c>
      <c r="W220" s="30">
        <v>20269.033820345503</v>
      </c>
      <c r="X220" s="30">
        <v>18648.492022741633</v>
      </c>
      <c r="Y220" s="30">
        <v>16929.859422760732</v>
      </c>
      <c r="Z220" s="28"/>
      <c r="AA220" s="50">
        <f t="shared" si="3"/>
        <v>23173.952061573626</v>
      </c>
    </row>
    <row r="221" spans="1:27" ht="12" x14ac:dyDescent="0.25">
      <c r="A221" s="29">
        <v>42945</v>
      </c>
      <c r="B221" s="30">
        <v>15404.343089959611</v>
      </c>
      <c r="C221" s="30">
        <v>14323.300705429414</v>
      </c>
      <c r="D221" s="30">
        <v>13543.683182370301</v>
      </c>
      <c r="E221" s="30">
        <v>13064.468741590847</v>
      </c>
      <c r="F221" s="30">
        <v>12851.938669773945</v>
      </c>
      <c r="G221" s="30">
        <v>13088.991442185104</v>
      </c>
      <c r="H221" s="30">
        <v>13714.320307338678</v>
      </c>
      <c r="I221" s="30">
        <v>14310.017575940858</v>
      </c>
      <c r="J221" s="30">
        <v>15693.506601133569</v>
      </c>
      <c r="K221" s="30">
        <v>17280.329685420333</v>
      </c>
      <c r="L221" s="30">
        <v>18777.236200861487</v>
      </c>
      <c r="M221" s="30">
        <v>20099.418474568552</v>
      </c>
      <c r="N221" s="30">
        <v>20963.84367051614</v>
      </c>
      <c r="O221" s="30">
        <v>21548.301368012621</v>
      </c>
      <c r="P221" s="30">
        <v>21836.443099995147</v>
      </c>
      <c r="Q221" s="30">
        <v>21611.65167788112</v>
      </c>
      <c r="R221" s="30">
        <v>21390.947372532799</v>
      </c>
      <c r="S221" s="30">
        <v>20637.896108450797</v>
      </c>
      <c r="T221" s="30">
        <v>19713.185940208994</v>
      </c>
      <c r="U221" s="30">
        <v>18889.631911918503</v>
      </c>
      <c r="V221" s="30">
        <v>18542.226986833182</v>
      </c>
      <c r="W221" s="30">
        <v>17819.829098494007</v>
      </c>
      <c r="X221" s="30">
        <v>16490.494370446948</v>
      </c>
      <c r="Y221" s="30">
        <v>15192.834797334139</v>
      </c>
      <c r="Z221" s="28"/>
      <c r="AA221" s="50">
        <f t="shared" si="3"/>
        <v>21836.443099995147</v>
      </c>
    </row>
    <row r="222" spans="1:27" ht="12" x14ac:dyDescent="0.25">
      <c r="A222" s="29">
        <v>42946</v>
      </c>
      <c r="B222" s="30">
        <v>13888.022769881338</v>
      </c>
      <c r="C222" s="30">
        <v>13014.401561210903</v>
      </c>
      <c r="D222" s="30">
        <v>12344.114411634524</v>
      </c>
      <c r="E222" s="30">
        <v>11953.794760509252</v>
      </c>
      <c r="F222" s="30">
        <v>11798.484323412287</v>
      </c>
      <c r="G222" s="30">
        <v>12115.235872754783</v>
      </c>
      <c r="H222" s="30">
        <v>12914.267200451017</v>
      </c>
      <c r="I222" s="30">
        <v>13540.617844796019</v>
      </c>
      <c r="J222" s="30">
        <v>14881.192143948778</v>
      </c>
      <c r="K222" s="30">
        <v>16364.815529901376</v>
      </c>
      <c r="L222" s="30">
        <v>17579.710988508563</v>
      </c>
      <c r="M222" s="30">
        <v>18978.526701572686</v>
      </c>
      <c r="N222" s="30">
        <v>20150.507434139923</v>
      </c>
      <c r="O222" s="30">
        <v>21169.221287993052</v>
      </c>
      <c r="P222" s="30">
        <v>21701.568246726732</v>
      </c>
      <c r="Q222" s="30">
        <v>21744.482972766684</v>
      </c>
      <c r="R222" s="30">
        <v>21113.023432464543</v>
      </c>
      <c r="S222" s="30">
        <v>20068.765098825734</v>
      </c>
      <c r="T222" s="30">
        <v>19315.713834743732</v>
      </c>
      <c r="U222" s="30">
        <v>18573.902141767434</v>
      </c>
      <c r="V222" s="30">
        <v>18106.949051285108</v>
      </c>
      <c r="W222" s="30">
        <v>17406.008525965906</v>
      </c>
      <c r="X222" s="30">
        <v>16060.325330856009</v>
      </c>
      <c r="Y222" s="30">
        <v>14696.250110300418</v>
      </c>
      <c r="Z222" s="28"/>
      <c r="AA222" s="50">
        <f t="shared" si="3"/>
        <v>21744.482972766684</v>
      </c>
    </row>
    <row r="223" spans="1:27" ht="12" x14ac:dyDescent="0.25">
      <c r="A223" s="29">
        <v>42947</v>
      </c>
      <c r="B223" s="30">
        <v>13367.937161444786</v>
      </c>
      <c r="C223" s="30">
        <v>12421.769630183006</v>
      </c>
      <c r="D223" s="30">
        <v>11774.983402009457</v>
      </c>
      <c r="E223" s="30">
        <v>11389.772646841324</v>
      </c>
      <c r="F223" s="30">
        <v>11255.919572764333</v>
      </c>
      <c r="G223" s="30">
        <v>11548.148421512571</v>
      </c>
      <c r="H223" s="30">
        <v>12323.678827805976</v>
      </c>
      <c r="I223" s="30">
        <v>12916.310758833872</v>
      </c>
      <c r="J223" s="30">
        <v>14102.596400081093</v>
      </c>
      <c r="K223" s="30">
        <v>15798.749857850591</v>
      </c>
      <c r="L223" s="30">
        <v>17561.318963062873</v>
      </c>
      <c r="M223" s="30">
        <v>19116.466892415388</v>
      </c>
      <c r="N223" s="30">
        <v>20124.96295435424</v>
      </c>
      <c r="O223" s="30">
        <v>20787.0758703992</v>
      </c>
      <c r="P223" s="30">
        <v>21013.910850896085</v>
      </c>
      <c r="Q223" s="30">
        <v>20758.466053039232</v>
      </c>
      <c r="R223" s="30">
        <v>19958.412946151573</v>
      </c>
      <c r="S223" s="30">
        <v>19204.339902878146</v>
      </c>
      <c r="T223" s="30">
        <v>18565.727908236015</v>
      </c>
      <c r="U223" s="30">
        <v>17846.395357471119</v>
      </c>
      <c r="V223" s="30">
        <v>17628.756389697079</v>
      </c>
      <c r="W223" s="30">
        <v>17000.362186969225</v>
      </c>
      <c r="X223" s="30">
        <v>15818.163662487712</v>
      </c>
      <c r="Y223" s="30">
        <v>14459.197337889258</v>
      </c>
      <c r="Z223" s="28"/>
      <c r="AA223" s="50">
        <f t="shared" si="3"/>
        <v>21013.910850896085</v>
      </c>
    </row>
    <row r="224" spans="1:27" ht="12" x14ac:dyDescent="0.25">
      <c r="A224" s="29">
        <v>42948</v>
      </c>
      <c r="B224" s="30">
        <v>13287.216605322021</v>
      </c>
      <c r="C224" s="30">
        <v>12402.355825545885</v>
      </c>
      <c r="D224" s="30">
        <v>11686.088612355272</v>
      </c>
      <c r="E224" s="30">
        <v>11365.249946247066</v>
      </c>
      <c r="F224" s="30">
        <v>11188.482146130124</v>
      </c>
      <c r="G224" s="30">
        <v>11512.386149812612</v>
      </c>
      <c r="H224" s="30">
        <v>12177.564403431856</v>
      </c>
      <c r="I224" s="30">
        <v>13002.140210913774</v>
      </c>
      <c r="J224" s="30">
        <v>14406.064819935034</v>
      </c>
      <c r="K224" s="30">
        <v>16174.764600295877</v>
      </c>
      <c r="L224" s="30">
        <v>17731.956088031249</v>
      </c>
      <c r="M224" s="30">
        <v>19078.661062332572</v>
      </c>
      <c r="N224" s="30">
        <v>20086.135345079998</v>
      </c>
      <c r="O224" s="30">
        <v>20791.162987164909</v>
      </c>
      <c r="P224" s="30">
        <v>21375.620684661386</v>
      </c>
      <c r="Q224" s="30">
        <v>21688.285117238174</v>
      </c>
      <c r="R224" s="30">
        <v>21643.326832815368</v>
      </c>
      <c r="S224" s="30">
        <v>21030.259317958924</v>
      </c>
      <c r="T224" s="30">
        <v>20119.854058397101</v>
      </c>
      <c r="U224" s="30">
        <v>19226.819045089549</v>
      </c>
      <c r="V224" s="30">
        <v>18856.934977792826</v>
      </c>
      <c r="W224" s="30">
        <v>18094.687700987979</v>
      </c>
      <c r="X224" s="30">
        <v>16765.35297294092</v>
      </c>
      <c r="Y224" s="30">
        <v>15452.3667119567</v>
      </c>
      <c r="Z224" s="28"/>
      <c r="AA224" s="50">
        <f t="shared" si="3"/>
        <v>21688.285117238174</v>
      </c>
    </row>
    <row r="225" spans="1:27" ht="12" x14ac:dyDescent="0.25">
      <c r="A225" s="29">
        <v>42949</v>
      </c>
      <c r="B225" s="30">
        <v>14196.600085692415</v>
      </c>
      <c r="C225" s="30">
        <v>13159.494206393596</v>
      </c>
      <c r="D225" s="30">
        <v>12430.965642905852</v>
      </c>
      <c r="E225" s="30">
        <v>11924.163163957859</v>
      </c>
      <c r="F225" s="30">
        <v>11641.130327932466</v>
      </c>
      <c r="G225" s="30">
        <v>11615.58584814678</v>
      </c>
      <c r="H225" s="30">
        <v>11782.135856349449</v>
      </c>
      <c r="I225" s="30">
        <v>12149.976365263316</v>
      </c>
      <c r="J225" s="30">
        <v>13722.494540870097</v>
      </c>
      <c r="K225" s="30">
        <v>15629.134512073642</v>
      </c>
      <c r="L225" s="30">
        <v>17284.416802186042</v>
      </c>
      <c r="M225" s="30">
        <v>18537.118090876047</v>
      </c>
      <c r="N225" s="30">
        <v>19499.634089200666</v>
      </c>
      <c r="O225" s="30">
        <v>20041.177060657192</v>
      </c>
      <c r="P225" s="30">
        <v>20524.478618202356</v>
      </c>
      <c r="Q225" s="30">
        <v>20503.021255182382</v>
      </c>
      <c r="R225" s="30">
        <v>20337.493026171142</v>
      </c>
      <c r="S225" s="30">
        <v>19911.411103345912</v>
      </c>
      <c r="T225" s="30">
        <v>19148.142047349636</v>
      </c>
      <c r="U225" s="30">
        <v>18368.524524290526</v>
      </c>
      <c r="V225" s="30">
        <v>18068.121442010866</v>
      </c>
      <c r="W225" s="30">
        <v>17464.249939877267</v>
      </c>
      <c r="X225" s="30">
        <v>16313.726570330005</v>
      </c>
      <c r="Y225" s="30">
        <v>15145.832954528478</v>
      </c>
      <c r="Z225" s="28"/>
      <c r="AA225" s="50">
        <f t="shared" si="3"/>
        <v>20524.478618202356</v>
      </c>
    </row>
    <row r="226" spans="1:27" ht="12" x14ac:dyDescent="0.25">
      <c r="A226" s="29">
        <v>42950</v>
      </c>
      <c r="B226" s="30">
        <v>13957.503754898402</v>
      </c>
      <c r="C226" s="30">
        <v>13034.837145039452</v>
      </c>
      <c r="D226" s="30">
        <v>12344.114411634524</v>
      </c>
      <c r="E226" s="30">
        <v>11883.291996300763</v>
      </c>
      <c r="F226" s="30">
        <v>11607.411614615361</v>
      </c>
      <c r="G226" s="30">
        <v>11573.692901298256</v>
      </c>
      <c r="H226" s="30">
        <v>11696.306404269546</v>
      </c>
      <c r="I226" s="30">
        <v>11879.204879535053</v>
      </c>
      <c r="J226" s="30">
        <v>13123.731934693637</v>
      </c>
      <c r="K226" s="30">
        <v>14687.054097577571</v>
      </c>
      <c r="L226" s="30">
        <v>15851.882375804817</v>
      </c>
      <c r="M226" s="30">
        <v>17086.191639049128</v>
      </c>
      <c r="N226" s="30">
        <v>17675.75823250274</v>
      </c>
      <c r="O226" s="30">
        <v>17850.482474236829</v>
      </c>
      <c r="P226" s="30">
        <v>17913.832784105329</v>
      </c>
      <c r="Q226" s="30">
        <v>18070.165000393721</v>
      </c>
      <c r="R226" s="30">
        <v>18199.930957705001</v>
      </c>
      <c r="S226" s="30">
        <v>18038.48984545947</v>
      </c>
      <c r="T226" s="30">
        <v>17611.386143442815</v>
      </c>
      <c r="U226" s="30">
        <v>17192.456674957575</v>
      </c>
      <c r="V226" s="30">
        <v>16821.550828469426</v>
      </c>
      <c r="W226" s="30">
        <v>16123.675640724507</v>
      </c>
      <c r="X226" s="30">
        <v>14933.302882711576</v>
      </c>
      <c r="Y226" s="30">
        <v>13612.142388195936</v>
      </c>
      <c r="Z226" s="28"/>
      <c r="AA226" s="50">
        <f t="shared" si="3"/>
        <v>18199.930957705001</v>
      </c>
    </row>
    <row r="227" spans="1:27" ht="12" x14ac:dyDescent="0.25">
      <c r="A227" s="29">
        <v>42951</v>
      </c>
      <c r="B227" s="30">
        <v>12361.484657888788</v>
      </c>
      <c r="C227" s="30">
        <v>11518.516824961176</v>
      </c>
      <c r="D227" s="30">
        <v>10969.821399164659</v>
      </c>
      <c r="E227" s="30">
        <v>10644.895616290743</v>
      </c>
      <c r="F227" s="30">
        <v>10622.41647407934</v>
      </c>
      <c r="G227" s="30">
        <v>11058.716188818844</v>
      </c>
      <c r="H227" s="30">
        <v>11898.618684172174</v>
      </c>
      <c r="I227" s="30">
        <v>12520.882211751465</v>
      </c>
      <c r="J227" s="30">
        <v>13713.29852814725</v>
      </c>
      <c r="K227" s="30">
        <v>15202.030810056986</v>
      </c>
      <c r="L227" s="30">
        <v>16659.087937032469</v>
      </c>
      <c r="M227" s="30">
        <v>17896.462537851061</v>
      </c>
      <c r="N227" s="30">
        <v>18233.649671022107</v>
      </c>
      <c r="O227" s="30">
        <v>18080.382792307995</v>
      </c>
      <c r="P227" s="30">
        <v>17538.83982085147</v>
      </c>
      <c r="Q227" s="30">
        <v>16987.079057480667</v>
      </c>
      <c r="R227" s="30">
        <v>16438.383631684148</v>
      </c>
      <c r="S227" s="30">
        <v>15826.337896019131</v>
      </c>
      <c r="T227" s="30">
        <v>15436.018244893861</v>
      </c>
      <c r="U227" s="30">
        <v>15139.702279379913</v>
      </c>
      <c r="V227" s="30">
        <v>15338.949221708257</v>
      </c>
      <c r="W227" s="30">
        <v>14854.625884971667</v>
      </c>
      <c r="X227" s="30">
        <v>13916.632587241305</v>
      </c>
      <c r="Y227" s="30">
        <v>12850.916890582517</v>
      </c>
      <c r="Z227" s="28"/>
      <c r="AA227" s="50">
        <f t="shared" si="3"/>
        <v>18233.649671022107</v>
      </c>
    </row>
    <row r="228" spans="1:27" ht="12" x14ac:dyDescent="0.25">
      <c r="A228" s="29">
        <v>42952</v>
      </c>
      <c r="B228" s="30">
        <v>11803.593219369424</v>
      </c>
      <c r="C228" s="30">
        <v>11086.304226987384</v>
      </c>
      <c r="D228" s="30">
        <v>10665.331200119292</v>
      </c>
      <c r="E228" s="30">
        <v>10433.387323665269</v>
      </c>
      <c r="F228" s="30">
        <v>10421.12597336814</v>
      </c>
      <c r="G228" s="30">
        <v>10809.402066110555</v>
      </c>
      <c r="H228" s="30">
        <v>11712.654871332385</v>
      </c>
      <c r="I228" s="30">
        <v>12445.270551585836</v>
      </c>
      <c r="J228" s="30">
        <v>13757.235033378629</v>
      </c>
      <c r="K228" s="30">
        <v>15394.125298045337</v>
      </c>
      <c r="L228" s="30">
        <v>16773.527206472339</v>
      </c>
      <c r="M228" s="30">
        <v>18054.838312522308</v>
      </c>
      <c r="N228" s="30">
        <v>19064.356153652589</v>
      </c>
      <c r="O228" s="30">
        <v>19666.184097403333</v>
      </c>
      <c r="P228" s="30">
        <v>19544.592373623473</v>
      </c>
      <c r="Q228" s="30">
        <v>19451.610467203576</v>
      </c>
      <c r="R228" s="30">
        <v>19543.570594432043</v>
      </c>
      <c r="S228" s="30">
        <v>19628.378267320521</v>
      </c>
      <c r="T228" s="30">
        <v>19296.300030106609</v>
      </c>
      <c r="U228" s="30">
        <v>18555.51011632174</v>
      </c>
      <c r="V228" s="30">
        <v>18217.301203959269</v>
      </c>
      <c r="W228" s="30">
        <v>17348.788891245971</v>
      </c>
      <c r="X228" s="30">
        <v>15935.668269501864</v>
      </c>
      <c r="Y228" s="30">
        <v>14523.569426949185</v>
      </c>
      <c r="Z228" s="28"/>
      <c r="AA228" s="50">
        <f t="shared" si="3"/>
        <v>19666.184097403333</v>
      </c>
    </row>
    <row r="229" spans="1:27" ht="12" x14ac:dyDescent="0.25">
      <c r="A229" s="29">
        <v>42953</v>
      </c>
      <c r="B229" s="30">
        <v>13103.296350865088</v>
      </c>
      <c r="C229" s="30">
        <v>12169.390169900436</v>
      </c>
      <c r="D229" s="30">
        <v>11496.037682749775</v>
      </c>
      <c r="E229" s="30">
        <v>11070.977539115973</v>
      </c>
      <c r="F229" s="30">
        <v>10990.256982993207</v>
      </c>
      <c r="G229" s="30">
        <v>11298.834298804284</v>
      </c>
      <c r="H229" s="30">
        <v>12070.277588331977</v>
      </c>
      <c r="I229" s="30">
        <v>12810.045722925421</v>
      </c>
      <c r="J229" s="30">
        <v>14256.885057986632</v>
      </c>
      <c r="K229" s="30">
        <v>16005.149254518929</v>
      </c>
      <c r="L229" s="30">
        <v>17564.384300637154</v>
      </c>
      <c r="M229" s="30">
        <v>19194.122110963872</v>
      </c>
      <c r="N229" s="30">
        <v>20305.81787123689</v>
      </c>
      <c r="O229" s="30">
        <v>21230.528039478697</v>
      </c>
      <c r="P229" s="30">
        <v>21800.68082829519</v>
      </c>
      <c r="Q229" s="30">
        <v>21846.660891909421</v>
      </c>
      <c r="R229" s="30">
        <v>21358.250438407122</v>
      </c>
      <c r="S229" s="30">
        <v>20823.859921290586</v>
      </c>
      <c r="T229" s="30">
        <v>20096.353136994272</v>
      </c>
      <c r="U229" s="30">
        <v>19369.868131889383</v>
      </c>
      <c r="V229" s="30">
        <v>19038.811673866905</v>
      </c>
      <c r="W229" s="30">
        <v>18236.715008596388</v>
      </c>
      <c r="X229" s="30">
        <v>16682.588858435302</v>
      </c>
      <c r="Y229" s="30">
        <v>15241.880198522655</v>
      </c>
      <c r="Z229" s="28"/>
      <c r="AA229" s="50">
        <f t="shared" si="3"/>
        <v>21846.660891909421</v>
      </c>
    </row>
    <row r="230" spans="1:27" ht="12" x14ac:dyDescent="0.25">
      <c r="A230" s="29">
        <v>42954</v>
      </c>
      <c r="B230" s="30">
        <v>13813.432888907137</v>
      </c>
      <c r="C230" s="30">
        <v>12820.263514839695</v>
      </c>
      <c r="D230" s="30">
        <v>12156.10704041188</v>
      </c>
      <c r="E230" s="30">
        <v>11714.698429715239</v>
      </c>
      <c r="F230" s="30">
        <v>11552.235538278281</v>
      </c>
      <c r="G230" s="30">
        <v>11859.791074897932</v>
      </c>
      <c r="H230" s="30">
        <v>12624.081910085633</v>
      </c>
      <c r="I230" s="30">
        <v>13289.260163704876</v>
      </c>
      <c r="J230" s="30">
        <v>14818.863613271707</v>
      </c>
      <c r="K230" s="30">
        <v>16611.064315035383</v>
      </c>
      <c r="L230" s="30">
        <v>18200.95273689643</v>
      </c>
      <c r="M230" s="30">
        <v>19696.837473146155</v>
      </c>
      <c r="N230" s="30">
        <v>20850.426180267699</v>
      </c>
      <c r="O230" s="30">
        <v>21639.239716049658</v>
      </c>
      <c r="P230" s="30">
        <v>21801.702607486615</v>
      </c>
      <c r="Q230" s="30">
        <v>21706.677142683868</v>
      </c>
      <c r="R230" s="30">
        <v>21550.344926395475</v>
      </c>
      <c r="S230" s="30">
        <v>21277.529882284358</v>
      </c>
      <c r="T230" s="30">
        <v>20550.02309798804</v>
      </c>
      <c r="U230" s="30">
        <v>19713.185940208994</v>
      </c>
      <c r="V230" s="30">
        <v>18943.786209064154</v>
      </c>
      <c r="W230" s="30">
        <v>17870.918058065377</v>
      </c>
      <c r="X230" s="30">
        <v>16230.962455824385</v>
      </c>
      <c r="Y230" s="30">
        <v>14717.707473320394</v>
      </c>
      <c r="Z230" s="28"/>
      <c r="AA230" s="50">
        <f t="shared" si="3"/>
        <v>21801.702607486615</v>
      </c>
    </row>
    <row r="231" spans="1:27" ht="12" x14ac:dyDescent="0.25">
      <c r="A231" s="29">
        <v>42955</v>
      </c>
      <c r="B231" s="30">
        <v>13351.588694381948</v>
      </c>
      <c r="C231" s="30">
        <v>12314.482815083129</v>
      </c>
      <c r="D231" s="30">
        <v>11690.175729120981</v>
      </c>
      <c r="E231" s="30">
        <v>11312.11742829284</v>
      </c>
      <c r="F231" s="30">
        <v>11142.50208251589</v>
      </c>
      <c r="G231" s="30">
        <v>11754.547818180909</v>
      </c>
      <c r="H231" s="30">
        <v>12236.827596534646</v>
      </c>
      <c r="I231" s="30">
        <v>12888.722720665332</v>
      </c>
      <c r="J231" s="30">
        <v>13938.089950261281</v>
      </c>
      <c r="K231" s="30">
        <v>15474.845854168103</v>
      </c>
      <c r="L231" s="30">
        <v>16883.8793591465</v>
      </c>
      <c r="M231" s="30">
        <v>18380.785874587655</v>
      </c>
      <c r="N231" s="30">
        <v>19715.229498591849</v>
      </c>
      <c r="O231" s="30">
        <v>20810.576791802032</v>
      </c>
      <c r="P231" s="30">
        <v>21371.533567895676</v>
      </c>
      <c r="Q231" s="30">
        <v>21405.252281212783</v>
      </c>
      <c r="R231" s="30">
        <v>21221.332026755848</v>
      </c>
      <c r="S231" s="30">
        <v>20429.453153399609</v>
      </c>
      <c r="T231" s="30">
        <v>19451.610467203576</v>
      </c>
      <c r="U231" s="30">
        <v>18536.096311684618</v>
      </c>
      <c r="V231" s="30">
        <v>18206.061632853565</v>
      </c>
      <c r="W231" s="30">
        <v>17432.574784943019</v>
      </c>
      <c r="X231" s="30">
        <v>16244.245585312941</v>
      </c>
      <c r="Y231" s="30">
        <v>15136.636941805631</v>
      </c>
      <c r="Z231" s="28"/>
      <c r="AA231" s="51">
        <f t="shared" si="3"/>
        <v>21405.252281212783</v>
      </c>
    </row>
    <row r="232" spans="1:27" ht="12" x14ac:dyDescent="0.25">
      <c r="A232" s="29">
        <v>42956</v>
      </c>
      <c r="B232" s="30">
        <v>13741.908345507218</v>
      </c>
      <c r="C232" s="30">
        <v>12776.327009608316</v>
      </c>
      <c r="D232" s="30">
        <v>12051.885562886284</v>
      </c>
      <c r="E232" s="30">
        <v>11584.932472403958</v>
      </c>
      <c r="F232" s="30">
        <v>11356.053933524219</v>
      </c>
      <c r="G232" s="30">
        <v>11356.053933524219</v>
      </c>
      <c r="H232" s="30">
        <v>11509.320812238329</v>
      </c>
      <c r="I232" s="30">
        <v>11973.208565146373</v>
      </c>
      <c r="J232" s="30">
        <v>13716.363865721532</v>
      </c>
      <c r="K232" s="30">
        <v>15764.009365342059</v>
      </c>
      <c r="L232" s="30">
        <v>17481.620186131535</v>
      </c>
      <c r="M232" s="30">
        <v>18964.221792892702</v>
      </c>
      <c r="N232" s="30">
        <v>20060.590865294314</v>
      </c>
      <c r="O232" s="30">
        <v>20784.010532824919</v>
      </c>
      <c r="P232" s="30">
        <v>21281.616999050068</v>
      </c>
      <c r="Q232" s="30">
        <v>21574.867626989733</v>
      </c>
      <c r="R232" s="30">
        <v>21533.996459332637</v>
      </c>
      <c r="S232" s="30">
        <v>20908.667594179064</v>
      </c>
      <c r="T232" s="30">
        <v>19874.627052454525</v>
      </c>
      <c r="U232" s="30">
        <v>18865.109211324245</v>
      </c>
      <c r="V232" s="30">
        <v>18479.898456156112</v>
      </c>
      <c r="W232" s="30">
        <v>17653.279090291337</v>
      </c>
      <c r="X232" s="30">
        <v>16446.557865215567</v>
      </c>
      <c r="Y232" s="30">
        <v>15323.622533836846</v>
      </c>
      <c r="Z232" s="28"/>
      <c r="AA232" s="50">
        <f t="shared" si="3"/>
        <v>21574.867626989733</v>
      </c>
    </row>
    <row r="233" spans="1:27" ht="12" x14ac:dyDescent="0.25">
      <c r="A233" s="29">
        <v>42957</v>
      </c>
      <c r="B233" s="30">
        <v>14090.335049783964</v>
      </c>
      <c r="C233" s="30">
        <v>13149.276414479322</v>
      </c>
      <c r="D233" s="30">
        <v>12378.854904143054</v>
      </c>
      <c r="E233" s="30">
        <v>11883.291996300763</v>
      </c>
      <c r="F233" s="30">
        <v>11582.888914021103</v>
      </c>
      <c r="G233" s="30">
        <v>11475.602098921227</v>
      </c>
      <c r="H233" s="30">
        <v>11524.647500109741</v>
      </c>
      <c r="I233" s="30">
        <v>11802.571440177997</v>
      </c>
      <c r="J233" s="30">
        <v>13469.0933013961</v>
      </c>
      <c r="K233" s="30">
        <v>15519.804138590909</v>
      </c>
      <c r="L233" s="30">
        <v>17281.351464611762</v>
      </c>
      <c r="M233" s="30">
        <v>18973.417805615551</v>
      </c>
      <c r="N233" s="30">
        <v>20139.267863034223</v>
      </c>
      <c r="O233" s="30">
        <v>21009.823734130376</v>
      </c>
      <c r="P233" s="30">
        <v>21425.687865041331</v>
      </c>
      <c r="Q233" s="30">
        <v>21507.430200355524</v>
      </c>
      <c r="R233" s="30">
        <v>21434.883877764176</v>
      </c>
      <c r="S233" s="30">
        <v>21147.763924973075</v>
      </c>
      <c r="T233" s="30">
        <v>20372.233518679674</v>
      </c>
      <c r="U233" s="30">
        <v>19371.911690272238</v>
      </c>
      <c r="V233" s="30">
        <v>18908.023937364196</v>
      </c>
      <c r="W233" s="30">
        <v>17923.028796828174</v>
      </c>
      <c r="X233" s="30">
        <v>16479.254799341245</v>
      </c>
      <c r="Y233" s="30">
        <v>14990.522517431511</v>
      </c>
      <c r="Z233" s="28"/>
      <c r="AA233" s="50">
        <f t="shared" si="3"/>
        <v>21507.430200355524</v>
      </c>
    </row>
    <row r="234" spans="1:27" ht="12" x14ac:dyDescent="0.25">
      <c r="A234" s="29">
        <v>42958</v>
      </c>
      <c r="B234" s="30">
        <v>13600.902817090237</v>
      </c>
      <c r="C234" s="30">
        <v>12586.276080002819</v>
      </c>
      <c r="D234" s="30">
        <v>11886.357333875045</v>
      </c>
      <c r="E234" s="30">
        <v>11459.253631858388</v>
      </c>
      <c r="F234" s="30">
        <v>11321.313441015687</v>
      </c>
      <c r="G234" s="30">
        <v>11693.241066695264</v>
      </c>
      <c r="H234" s="30">
        <v>12461.619018648675</v>
      </c>
      <c r="I234" s="30">
        <v>13031.771807465169</v>
      </c>
      <c r="J234" s="30">
        <v>14352.932301980809</v>
      </c>
      <c r="K234" s="30">
        <v>16188.047729784434</v>
      </c>
      <c r="L234" s="30">
        <v>17879.092291596797</v>
      </c>
      <c r="M234" s="30">
        <v>19552.766607154892</v>
      </c>
      <c r="N234" s="30">
        <v>20812.620350184887</v>
      </c>
      <c r="O234" s="30">
        <v>21607.56456111541</v>
      </c>
      <c r="P234" s="30">
        <v>21809.876841018035</v>
      </c>
      <c r="Q234" s="30">
        <v>21753.678985489529</v>
      </c>
      <c r="R234" s="30">
        <v>21783.310582040922</v>
      </c>
      <c r="S234" s="30">
        <v>21591.216094052572</v>
      </c>
      <c r="T234" s="30">
        <v>21011.86729251323</v>
      </c>
      <c r="U234" s="30">
        <v>20115.766941631391</v>
      </c>
      <c r="V234" s="30">
        <v>19754.057107866091</v>
      </c>
      <c r="W234" s="30">
        <v>18601.490179935972</v>
      </c>
      <c r="X234" s="30">
        <v>17181.217103851875</v>
      </c>
      <c r="Y234" s="30">
        <v>15531.043709696611</v>
      </c>
      <c r="Z234" s="28"/>
      <c r="AA234" s="50">
        <f t="shared" si="3"/>
        <v>21809.876841018035</v>
      </c>
    </row>
    <row r="235" spans="1:27" ht="12" x14ac:dyDescent="0.25">
      <c r="A235" s="29">
        <v>42959</v>
      </c>
      <c r="B235" s="30">
        <v>14086.247933018254</v>
      </c>
      <c r="C235" s="30">
        <v>13093.078558950814</v>
      </c>
      <c r="D235" s="30">
        <v>12299.156127211718</v>
      </c>
      <c r="E235" s="30">
        <v>11811.767452900844</v>
      </c>
      <c r="F235" s="30">
        <v>11651.34811984674</v>
      </c>
      <c r="G235" s="30">
        <v>11961.968994040672</v>
      </c>
      <c r="H235" s="30">
        <v>12729.325166802657</v>
      </c>
      <c r="I235" s="30">
        <v>13349.545135999093</v>
      </c>
      <c r="J235" s="30">
        <v>14688.075876768999</v>
      </c>
      <c r="K235" s="30">
        <v>16418.969827047029</v>
      </c>
      <c r="L235" s="30">
        <v>17966.965302059554</v>
      </c>
      <c r="M235" s="30">
        <v>19361.693898357964</v>
      </c>
      <c r="N235" s="30">
        <v>20360.99394757397</v>
      </c>
      <c r="O235" s="30">
        <v>21129.371899527381</v>
      </c>
      <c r="P235" s="30">
        <v>21409.339397978492</v>
      </c>
      <c r="Q235" s="30">
        <v>21387.882034958515</v>
      </c>
      <c r="R235" s="30">
        <v>21554.432043161185</v>
      </c>
      <c r="S235" s="30">
        <v>21443.058111295595</v>
      </c>
      <c r="T235" s="30">
        <v>21052.738460170327</v>
      </c>
      <c r="U235" s="30">
        <v>20197.509276945584</v>
      </c>
      <c r="V235" s="30">
        <v>19666.184097403333</v>
      </c>
      <c r="W235" s="30">
        <v>18596.381283978837</v>
      </c>
      <c r="X235" s="30">
        <v>17099.474768537682</v>
      </c>
      <c r="Y235" s="30">
        <v>15613.807824202231</v>
      </c>
      <c r="Z235" s="28"/>
      <c r="AA235" s="50">
        <f t="shared" si="3"/>
        <v>21554.432043161185</v>
      </c>
    </row>
    <row r="236" spans="1:27" ht="12" x14ac:dyDescent="0.25">
      <c r="A236" s="29">
        <v>42960</v>
      </c>
      <c r="B236" s="30">
        <v>14148.576463695326</v>
      </c>
      <c r="C236" s="30">
        <v>13225.909853836376</v>
      </c>
      <c r="D236" s="30">
        <v>12507.599082262908</v>
      </c>
      <c r="E236" s="30">
        <v>11912.923592852158</v>
      </c>
      <c r="F236" s="30">
        <v>11757.613155755191</v>
      </c>
      <c r="G236" s="30">
        <v>12084.582497011961</v>
      </c>
      <c r="H236" s="30">
        <v>12883.613824708194</v>
      </c>
      <c r="I236" s="30">
        <v>13522.225819350326</v>
      </c>
      <c r="J236" s="30">
        <v>14978.261167134382</v>
      </c>
      <c r="K236" s="30">
        <v>16733.677818006672</v>
      </c>
      <c r="L236" s="30">
        <v>18320.500902293436</v>
      </c>
      <c r="M236" s="30">
        <v>19953.304050194434</v>
      </c>
      <c r="N236" s="30">
        <v>21122.219445187391</v>
      </c>
      <c r="O236" s="30">
        <v>21928.403227223615</v>
      </c>
      <c r="P236" s="30">
        <v>22334.049566220296</v>
      </c>
      <c r="Q236" s="30">
        <v>22543.514300462917</v>
      </c>
      <c r="R236" s="81">
        <v>22542.492521271488</v>
      </c>
      <c r="S236" s="30">
        <v>22051.016730194904</v>
      </c>
      <c r="T236" s="30">
        <v>21291.834790964342</v>
      </c>
      <c r="U236" s="30">
        <v>20301.73075447118</v>
      </c>
      <c r="V236" s="30">
        <v>19887.91018194308</v>
      </c>
      <c r="W236" s="30">
        <v>18920.285287661325</v>
      </c>
      <c r="X236" s="30">
        <v>17401.921409200197</v>
      </c>
      <c r="Y236" s="30">
        <v>15891.731764270486</v>
      </c>
      <c r="Z236" s="28"/>
      <c r="AA236" s="50">
        <f t="shared" si="3"/>
        <v>22543.514300462917</v>
      </c>
    </row>
    <row r="237" spans="1:27" ht="12" x14ac:dyDescent="0.25">
      <c r="A237" s="29">
        <v>42961</v>
      </c>
      <c r="B237" s="30">
        <v>14533.787218863459</v>
      </c>
      <c r="C237" s="30">
        <v>13597.837479515954</v>
      </c>
      <c r="D237" s="30">
        <v>12936.74634266242</v>
      </c>
      <c r="E237" s="30">
        <v>12505.555523880053</v>
      </c>
      <c r="F237" s="30">
        <v>12312.439256700274</v>
      </c>
      <c r="G237" s="30">
        <v>12559.709821025706</v>
      </c>
      <c r="H237" s="30">
        <v>13329.109552170545</v>
      </c>
      <c r="I237" s="30">
        <v>13910.501912092741</v>
      </c>
      <c r="J237" s="30">
        <v>15308.295845965435</v>
      </c>
      <c r="K237" s="30">
        <v>17105.605443686247</v>
      </c>
      <c r="L237" s="30">
        <v>18731.256137247256</v>
      </c>
      <c r="M237" s="30">
        <v>20000.305893000095</v>
      </c>
      <c r="N237" s="30">
        <v>21085.435394296004</v>
      </c>
      <c r="O237" s="30">
        <v>21657.631741495352</v>
      </c>
      <c r="P237" s="30">
        <v>21737.33051842669</v>
      </c>
      <c r="Q237" s="30">
        <v>21004.714838173237</v>
      </c>
      <c r="R237" s="30">
        <v>19914.476440920193</v>
      </c>
      <c r="S237" s="30">
        <v>19075.595724758292</v>
      </c>
      <c r="T237" s="30">
        <v>18371.589861864806</v>
      </c>
      <c r="U237" s="30">
        <v>17771.805476496917</v>
      </c>
      <c r="V237" s="30">
        <v>17649.191973525627</v>
      </c>
      <c r="W237" s="30">
        <v>16827.681503617991</v>
      </c>
      <c r="X237" s="30">
        <v>15705.767951430696</v>
      </c>
      <c r="Y237" s="30">
        <v>14288.560212920882</v>
      </c>
      <c r="Z237" s="28"/>
      <c r="AA237" s="50">
        <f t="shared" si="3"/>
        <v>21737.33051842669</v>
      </c>
    </row>
    <row r="238" spans="1:27" ht="12" x14ac:dyDescent="0.25">
      <c r="A238" s="29">
        <v>42962</v>
      </c>
      <c r="B238" s="30">
        <v>13061.403404016564</v>
      </c>
      <c r="C238" s="30">
        <v>12225.588025428944</v>
      </c>
      <c r="D238" s="30">
        <v>11575.736459681111</v>
      </c>
      <c r="E238" s="30">
        <v>11277.376935784308</v>
      </c>
      <c r="F238" s="30">
        <v>11198.699938044398</v>
      </c>
      <c r="G238" s="30">
        <v>11598.215601892514</v>
      </c>
      <c r="H238" s="30">
        <v>12480.011044094368</v>
      </c>
      <c r="I238" s="30">
        <v>13216.713841113529</v>
      </c>
      <c r="J238" s="30">
        <v>14652.313605069039</v>
      </c>
      <c r="K238" s="30">
        <v>16200.309080081563</v>
      </c>
      <c r="L238" s="30">
        <v>17674.736453311314</v>
      </c>
      <c r="M238" s="30">
        <v>18732.277916438681</v>
      </c>
      <c r="N238" s="30">
        <v>19530.287464943489</v>
      </c>
      <c r="O238" s="30">
        <v>19362.715677549393</v>
      </c>
      <c r="P238" s="30">
        <v>17950.616834996716</v>
      </c>
      <c r="Q238" s="30">
        <v>17045.320471392031</v>
      </c>
      <c r="R238" s="30">
        <v>16438.383631684148</v>
      </c>
      <c r="S238" s="30">
        <v>16018.432384007485</v>
      </c>
      <c r="T238" s="30">
        <v>15492.216100422369</v>
      </c>
      <c r="U238" s="30">
        <v>14987.457179857229</v>
      </c>
      <c r="V238" s="30">
        <v>15055.916385682865</v>
      </c>
      <c r="W238" s="30">
        <v>14525.61298533204</v>
      </c>
      <c r="X238" s="30">
        <v>13777.670617207177</v>
      </c>
      <c r="Y238" s="30">
        <v>12818.21995645684</v>
      </c>
      <c r="Z238" s="28"/>
      <c r="AA238" s="50">
        <f t="shared" si="3"/>
        <v>19530.287464943489</v>
      </c>
    </row>
    <row r="239" spans="1:27" ht="12" x14ac:dyDescent="0.25">
      <c r="A239" s="29">
        <v>42963</v>
      </c>
      <c r="B239" s="30">
        <v>11824.028803197973</v>
      </c>
      <c r="C239" s="30">
        <v>11162.937666344438</v>
      </c>
      <c r="D239" s="30">
        <v>10712.333042924951</v>
      </c>
      <c r="E239" s="30">
        <v>10410.908181453866</v>
      </c>
      <c r="F239" s="30">
        <v>10256.619523548326</v>
      </c>
      <c r="G239" s="30">
        <v>10312.817379076834</v>
      </c>
      <c r="H239" s="30">
        <v>10595.850215102228</v>
      </c>
      <c r="I239" s="30">
        <v>11057.694409627416</v>
      </c>
      <c r="J239" s="30">
        <v>12663.931298551302</v>
      </c>
      <c r="K239" s="30">
        <v>14899.584169394471</v>
      </c>
      <c r="L239" s="30">
        <v>16739.808493155237</v>
      </c>
      <c r="M239" s="30">
        <v>18075.273896350856</v>
      </c>
      <c r="N239" s="30">
        <v>19313.670276360877</v>
      </c>
      <c r="O239" s="30">
        <v>19532.331023326344</v>
      </c>
      <c r="P239" s="30">
        <v>20144.376758991359</v>
      </c>
      <c r="Q239" s="30">
        <v>19681.510785274742</v>
      </c>
      <c r="R239" s="30">
        <v>18840.586510729987</v>
      </c>
      <c r="S239" s="30">
        <v>17963.89996448527</v>
      </c>
      <c r="T239" s="30">
        <v>17129.106365089079</v>
      </c>
      <c r="U239" s="30">
        <v>16415.904489472745</v>
      </c>
      <c r="V239" s="30">
        <v>16218.701105527256</v>
      </c>
      <c r="W239" s="30">
        <v>15642.417641562199</v>
      </c>
      <c r="X239" s="30">
        <v>14787.188458337458</v>
      </c>
      <c r="Y239" s="30">
        <v>13622.36018011021</v>
      </c>
      <c r="Z239" s="28"/>
      <c r="AA239" s="50">
        <f t="shared" si="3"/>
        <v>20144.376758991359</v>
      </c>
    </row>
    <row r="240" spans="1:27" ht="12" x14ac:dyDescent="0.25">
      <c r="A240" s="29">
        <v>42964</v>
      </c>
      <c r="B240" s="30">
        <v>12559.709821025706</v>
      </c>
      <c r="C240" s="30">
        <v>11769.87450605232</v>
      </c>
      <c r="D240" s="30">
        <v>11178.264354215849</v>
      </c>
      <c r="E240" s="30">
        <v>10763.422002496322</v>
      </c>
      <c r="F240" s="30">
        <v>10588.697760762236</v>
      </c>
      <c r="G240" s="30">
        <v>10596.871994293655</v>
      </c>
      <c r="H240" s="30">
        <v>10785.901144707725</v>
      </c>
      <c r="I240" s="30">
        <v>11146.5891992816</v>
      </c>
      <c r="J240" s="30">
        <v>12665.974856934157</v>
      </c>
      <c r="K240" s="30">
        <v>14796.384471060304</v>
      </c>
      <c r="L240" s="30">
        <v>16709.155117412414</v>
      </c>
      <c r="M240" s="30">
        <v>18233.649671022107</v>
      </c>
      <c r="N240" s="30">
        <v>19485.329180520683</v>
      </c>
      <c r="O240" s="30">
        <v>20525.500397393782</v>
      </c>
      <c r="P240" s="30">
        <v>20697.159301553587</v>
      </c>
      <c r="Q240" s="30">
        <v>20503.021255182382</v>
      </c>
      <c r="R240" s="30">
        <v>20602.13383675084</v>
      </c>
      <c r="S240" s="30">
        <v>20564.328006668024</v>
      </c>
      <c r="T240" s="30">
        <v>20109.636266482827</v>
      </c>
      <c r="U240" s="30">
        <v>19360.672119166538</v>
      </c>
      <c r="V240" s="30">
        <v>19123.619346755379</v>
      </c>
      <c r="W240" s="30">
        <v>18265.324825956355</v>
      </c>
      <c r="X240" s="30">
        <v>16801.115244640878</v>
      </c>
      <c r="Y240" s="30">
        <v>15085.54798223426</v>
      </c>
      <c r="Z240" s="28"/>
      <c r="AA240" s="50">
        <f t="shared" si="3"/>
        <v>20697.159301553587</v>
      </c>
    </row>
    <row r="241" spans="1:27" ht="12" x14ac:dyDescent="0.25">
      <c r="A241" s="29">
        <v>42965</v>
      </c>
      <c r="B241" s="30">
        <v>13791.975525887161</v>
      </c>
      <c r="C241" s="30">
        <v>12764.065659311189</v>
      </c>
      <c r="D241" s="30">
        <v>12071.299367523405</v>
      </c>
      <c r="E241" s="30">
        <v>11654.413457421022</v>
      </c>
      <c r="F241" s="30">
        <v>11563.475109383982</v>
      </c>
      <c r="G241" s="30">
        <v>12138.736794157614</v>
      </c>
      <c r="H241" s="30">
        <v>13121.688376310782</v>
      </c>
      <c r="I241" s="30">
        <v>13557.988091050285</v>
      </c>
      <c r="J241" s="30">
        <v>14603.268203880523</v>
      </c>
      <c r="K241" s="30">
        <v>16414.882710281319</v>
      </c>
      <c r="L241" s="30">
        <v>18125.341076730801</v>
      </c>
      <c r="M241" s="30">
        <v>19661.075201446198</v>
      </c>
      <c r="N241" s="30">
        <v>20802.402558270613</v>
      </c>
      <c r="O241" s="30">
        <v>21715.873155406716</v>
      </c>
      <c r="P241" s="30">
        <v>22126.628390360533</v>
      </c>
      <c r="Q241" s="30">
        <v>22459.728406765869</v>
      </c>
      <c r="R241" s="30">
        <v>22512.860924720095</v>
      </c>
      <c r="S241" s="30">
        <v>22295.221956946054</v>
      </c>
      <c r="T241" s="30">
        <v>21823.159970506593</v>
      </c>
      <c r="U241" s="30">
        <v>20976.105020813269</v>
      </c>
      <c r="V241" s="30">
        <v>20639.939666833652</v>
      </c>
      <c r="W241" s="30">
        <v>19393.369053292216</v>
      </c>
      <c r="X241" s="30">
        <v>17604.233689102821</v>
      </c>
      <c r="Y241" s="30">
        <v>16030.693734304614</v>
      </c>
      <c r="Z241" s="28"/>
      <c r="AA241" s="50">
        <f t="shared" si="3"/>
        <v>22512.860924720095</v>
      </c>
    </row>
    <row r="242" spans="1:27" ht="12" x14ac:dyDescent="0.25">
      <c r="A242" s="29">
        <v>42966</v>
      </c>
      <c r="B242" s="30">
        <v>14503.133843120637</v>
      </c>
      <c r="C242" s="30">
        <v>13477.26753492752</v>
      </c>
      <c r="D242" s="30">
        <v>12738.521179525504</v>
      </c>
      <c r="E242" s="30">
        <v>12266.459193086041</v>
      </c>
      <c r="F242" s="30">
        <v>12123.410106286203</v>
      </c>
      <c r="G242" s="30">
        <v>12593.428534342811</v>
      </c>
      <c r="H242" s="30">
        <v>13600.902817090237</v>
      </c>
      <c r="I242" s="30">
        <v>13994.287805789789</v>
      </c>
      <c r="J242" s="30">
        <v>15095.765774148535</v>
      </c>
      <c r="K242" s="30">
        <v>16839.942853915119</v>
      </c>
      <c r="L242" s="30">
        <v>18386.916549736219</v>
      </c>
      <c r="M242" s="30">
        <v>19894.040857091644</v>
      </c>
      <c r="N242" s="30">
        <v>21084.413615104575</v>
      </c>
      <c r="O242" s="30">
        <v>21886.510280375092</v>
      </c>
      <c r="P242" s="30">
        <v>22355.506929240273</v>
      </c>
      <c r="Q242" s="30">
        <v>22916.463705333921</v>
      </c>
      <c r="R242" s="30">
        <v>23202.561878933593</v>
      </c>
      <c r="S242" s="30">
        <v>22910.333030185357</v>
      </c>
      <c r="T242" s="30">
        <v>22359.594046005983</v>
      </c>
      <c r="U242" s="30">
        <v>21396.056268489934</v>
      </c>
      <c r="V242" s="30">
        <v>21004.714838173237</v>
      </c>
      <c r="W242" s="30">
        <v>19835.799443180284</v>
      </c>
      <c r="X242" s="30">
        <v>18063.012546053727</v>
      </c>
      <c r="Y242" s="30">
        <v>16408.752035132755</v>
      </c>
      <c r="Z242" s="28"/>
      <c r="AA242" s="50">
        <f t="shared" si="3"/>
        <v>23202.561878933593</v>
      </c>
    </row>
    <row r="243" spans="1:27" ht="12" x14ac:dyDescent="0.25">
      <c r="A243" s="29">
        <v>42967</v>
      </c>
      <c r="B243" s="30">
        <v>14908.780182117318</v>
      </c>
      <c r="C243" s="30">
        <v>13868.608965244217</v>
      </c>
      <c r="D243" s="30">
        <v>13145.189297713612</v>
      </c>
      <c r="E243" s="30">
        <v>12600.580988682803</v>
      </c>
      <c r="F243" s="30">
        <v>12423.81318856586</v>
      </c>
      <c r="G243" s="30">
        <v>12837.633761093961</v>
      </c>
      <c r="H243" s="30">
        <v>13791.975525887161</v>
      </c>
      <c r="I243" s="30">
        <v>12713.998478931246</v>
      </c>
      <c r="J243" s="30">
        <v>15201.009030865558</v>
      </c>
      <c r="K243" s="30">
        <v>16956.425681737845</v>
      </c>
      <c r="L243" s="30">
        <v>18487.050910496102</v>
      </c>
      <c r="M243" s="30">
        <v>20082.048228314288</v>
      </c>
      <c r="N243" s="30">
        <v>21096.674965401704</v>
      </c>
      <c r="O243" s="30">
        <v>22070.430534832027</v>
      </c>
      <c r="P243" s="30">
        <v>22464.837302723005</v>
      </c>
      <c r="Q243" s="30">
        <v>22542.492521271488</v>
      </c>
      <c r="R243" s="30">
        <v>22511.839145528666</v>
      </c>
      <c r="S243" s="30">
        <v>22208.370725674726</v>
      </c>
      <c r="T243" s="30">
        <v>21550.344926395475</v>
      </c>
      <c r="U243" s="30">
        <v>20734.965131636403</v>
      </c>
      <c r="V243" s="30">
        <v>20367.124622722535</v>
      </c>
      <c r="W243" s="30">
        <v>19338.192976955135</v>
      </c>
      <c r="X243" s="30">
        <v>17733.999646414104</v>
      </c>
      <c r="Y243" s="30">
        <v>16076.673797918847</v>
      </c>
      <c r="Z243" s="28"/>
      <c r="AA243" s="50">
        <f t="shared" si="3"/>
        <v>22542.492521271488</v>
      </c>
    </row>
    <row r="244" spans="1:27" ht="12" x14ac:dyDescent="0.25">
      <c r="A244" s="29">
        <v>42968</v>
      </c>
      <c r="B244" s="30">
        <v>14776.970666423184</v>
      </c>
      <c r="C244" s="30">
        <v>13750.082579038637</v>
      </c>
      <c r="D244" s="30">
        <v>13022.575794742323</v>
      </c>
      <c r="E244" s="30">
        <v>12554.600925068569</v>
      </c>
      <c r="F244" s="30">
        <v>12364.54999546307</v>
      </c>
      <c r="G244" s="30">
        <v>12804.936826968284</v>
      </c>
      <c r="H244" s="30">
        <v>13815.476447289991</v>
      </c>
      <c r="I244" s="30">
        <v>14265.059291518051</v>
      </c>
      <c r="J244" s="30">
        <v>15385.951064513918</v>
      </c>
      <c r="K244" s="30">
        <v>16990.144395054951</v>
      </c>
      <c r="L244" s="30">
        <v>18603.533738318827</v>
      </c>
      <c r="M244" s="30">
        <v>20137.224304651369</v>
      </c>
      <c r="N244" s="30">
        <v>21219.288468372994</v>
      </c>
      <c r="O244" s="30">
        <v>22150.129311763365</v>
      </c>
      <c r="P244" s="30">
        <v>22670.214920199913</v>
      </c>
      <c r="Q244" s="30">
        <v>23196.431203785029</v>
      </c>
      <c r="R244" s="30">
        <v>23214.823229230722</v>
      </c>
      <c r="S244" s="30">
        <v>22445.423498085886</v>
      </c>
      <c r="T244" s="30">
        <v>21634.130820092523</v>
      </c>
      <c r="U244" s="30">
        <v>20513.239047096653</v>
      </c>
      <c r="V244" s="30">
        <v>20256.772470048374</v>
      </c>
      <c r="W244" s="30">
        <v>19120.554009181098</v>
      </c>
      <c r="X244" s="30">
        <v>17599.124793145686</v>
      </c>
      <c r="Y244" s="30">
        <v>15948.951398990421</v>
      </c>
      <c r="Z244" s="28"/>
      <c r="AA244" s="50">
        <f t="shared" si="3"/>
        <v>23214.823229230722</v>
      </c>
    </row>
    <row r="245" spans="1:27" ht="12" x14ac:dyDescent="0.25">
      <c r="A245" s="29">
        <v>42969</v>
      </c>
      <c r="B245" s="30">
        <v>14450.001325166411</v>
      </c>
      <c r="C245" s="30">
        <v>13474.202197353237</v>
      </c>
      <c r="D245" s="30">
        <v>12769.174555268324</v>
      </c>
      <c r="E245" s="30">
        <v>12322.657048614548</v>
      </c>
      <c r="F245" s="30">
        <v>12140.780352540469</v>
      </c>
      <c r="G245" s="30">
        <v>12556.644483451424</v>
      </c>
      <c r="H245" s="30">
        <v>13572.292999730269</v>
      </c>
      <c r="I245" s="30">
        <v>14006.549156086918</v>
      </c>
      <c r="J245" s="30">
        <v>15109.048903637091</v>
      </c>
      <c r="K245" s="30">
        <v>16867.530892083661</v>
      </c>
      <c r="L245" s="30">
        <v>18416.548146287612</v>
      </c>
      <c r="M245" s="30">
        <v>19882.801285985945</v>
      </c>
      <c r="N245" s="30">
        <v>21029.237538767495</v>
      </c>
      <c r="O245" s="30">
        <v>21846.660891909421</v>
      </c>
      <c r="P245" s="30">
        <v>22149.107532571936</v>
      </c>
      <c r="Q245" s="30">
        <v>22795.893760745486</v>
      </c>
      <c r="R245" s="30">
        <v>22962.443768948153</v>
      </c>
      <c r="S245" s="30">
        <v>22503.664911997246</v>
      </c>
      <c r="T245" s="30">
        <v>21757.766102255238</v>
      </c>
      <c r="U245" s="30">
        <v>20634.830770876517</v>
      </c>
      <c r="V245" s="30">
        <v>20024.828593594353</v>
      </c>
      <c r="W245" s="30">
        <v>18837.521173155703</v>
      </c>
      <c r="X245" s="30">
        <v>17458.119264728703</v>
      </c>
      <c r="Y245" s="30">
        <v>16067.477785196001</v>
      </c>
      <c r="Z245" s="28"/>
      <c r="AA245" s="50">
        <f t="shared" si="3"/>
        <v>22962.443768948153</v>
      </c>
    </row>
    <row r="246" spans="1:27" ht="12" x14ac:dyDescent="0.25">
      <c r="A246" s="29">
        <v>42970</v>
      </c>
      <c r="B246" s="30">
        <v>14670.705630514733</v>
      </c>
      <c r="C246" s="30">
        <v>13682.645152404428</v>
      </c>
      <c r="D246" s="30">
        <v>12882.592045516767</v>
      </c>
      <c r="E246" s="30">
        <v>12330.831282145968</v>
      </c>
      <c r="F246" s="30">
        <v>11988.535253017784</v>
      </c>
      <c r="G246" s="30">
        <v>11957.881877274962</v>
      </c>
      <c r="H246" s="30">
        <v>12116.257651946211</v>
      </c>
      <c r="I246" s="30">
        <v>12455.48834350011</v>
      </c>
      <c r="J246" s="30">
        <v>14028.006519106892</v>
      </c>
      <c r="K246" s="30">
        <v>16200.309080081563</v>
      </c>
      <c r="L246" s="30">
        <v>18011.923586482357</v>
      </c>
      <c r="M246" s="30">
        <v>19595.681333194843</v>
      </c>
      <c r="N246" s="30">
        <v>20784.010532824919</v>
      </c>
      <c r="O246" s="30">
        <v>21578.954743755443</v>
      </c>
      <c r="P246" s="30">
        <v>21934.533902372179</v>
      </c>
      <c r="Q246" s="30">
        <v>22221.65385516328</v>
      </c>
      <c r="R246" s="30">
        <v>22385.138525791666</v>
      </c>
      <c r="S246" s="30">
        <v>22156.259986911929</v>
      </c>
      <c r="T246" s="30">
        <v>21428.753202615611</v>
      </c>
      <c r="U246" s="30">
        <v>20353.84149323398</v>
      </c>
      <c r="V246" s="30">
        <v>19838.864780754564</v>
      </c>
      <c r="W246" s="30">
        <v>18883.501236769938</v>
      </c>
      <c r="X246" s="30">
        <v>17704.368049862707</v>
      </c>
      <c r="Y246" s="30">
        <v>16301.465220032876</v>
      </c>
      <c r="Z246" s="28"/>
      <c r="AA246" s="50">
        <f t="shared" si="3"/>
        <v>22385.138525791666</v>
      </c>
    </row>
    <row r="247" spans="1:27" ht="12" x14ac:dyDescent="0.25">
      <c r="A247" s="29">
        <v>42971</v>
      </c>
      <c r="B247" s="30">
        <v>14879.148585565923</v>
      </c>
      <c r="C247" s="30">
        <v>13818.541784864274</v>
      </c>
      <c r="D247" s="30">
        <v>12989.878860616645</v>
      </c>
      <c r="E247" s="30">
        <v>12415.638955034441</v>
      </c>
      <c r="F247" s="30">
        <v>12065.16869237484</v>
      </c>
      <c r="G247" s="30">
        <v>11930.293839106422</v>
      </c>
      <c r="H247" s="30">
        <v>11946.64230616926</v>
      </c>
      <c r="I247" s="30">
        <v>12161.215936369017</v>
      </c>
      <c r="J247" s="30">
        <v>13845.108043841386</v>
      </c>
      <c r="K247" s="30">
        <v>15987.779008264662</v>
      </c>
      <c r="L247" s="30">
        <v>17710.498725011272</v>
      </c>
      <c r="M247" s="30">
        <v>19454.67580477786</v>
      </c>
      <c r="N247" s="30">
        <v>20808.533233419177</v>
      </c>
      <c r="O247" s="30">
        <v>21764.918556595228</v>
      </c>
      <c r="P247" s="30">
        <v>22338.136682986005</v>
      </c>
      <c r="Q247" s="30">
        <v>22636.49620688281</v>
      </c>
      <c r="R247" s="30">
        <v>22667.149582625632</v>
      </c>
      <c r="S247" s="30">
        <v>22499.577795231537</v>
      </c>
      <c r="T247" s="30">
        <v>21825.203528889448</v>
      </c>
      <c r="U247" s="30">
        <v>20900.493360647644</v>
      </c>
      <c r="V247" s="30">
        <v>20496.890580033818</v>
      </c>
      <c r="W247" s="30">
        <v>19269.733771129497</v>
      </c>
      <c r="X247" s="30">
        <v>17688.019582799869</v>
      </c>
      <c r="Y247" s="30">
        <v>16121.632082341652</v>
      </c>
      <c r="Z247" s="28"/>
      <c r="AA247" s="50">
        <f t="shared" si="3"/>
        <v>22667.149582625632</v>
      </c>
    </row>
    <row r="248" spans="1:27" ht="12" x14ac:dyDescent="0.25">
      <c r="A248" s="29">
        <v>42972</v>
      </c>
      <c r="B248" s="30">
        <v>14883.235702331633</v>
      </c>
      <c r="C248" s="30">
        <v>13820.585343247129</v>
      </c>
      <c r="D248" s="30">
        <v>13203.430711624973</v>
      </c>
      <c r="E248" s="30">
        <v>12833.546644328251</v>
      </c>
      <c r="F248" s="30">
        <v>12812.089281308276</v>
      </c>
      <c r="G248" s="30">
        <v>13377.133174167633</v>
      </c>
      <c r="H248" s="30">
        <v>14424.456845380728</v>
      </c>
      <c r="I248" s="30">
        <v>14834.190301143119</v>
      </c>
      <c r="J248" s="30">
        <v>15595.415798756538</v>
      </c>
      <c r="K248" s="30">
        <v>17113.779677217666</v>
      </c>
      <c r="L248" s="30">
        <v>18574.92392095886</v>
      </c>
      <c r="M248" s="30">
        <v>19821.4945345003</v>
      </c>
      <c r="N248" s="30">
        <v>20593.95960321942</v>
      </c>
      <c r="O248" s="30">
        <v>20895.384464690505</v>
      </c>
      <c r="P248" s="30">
        <v>20961.800112133285</v>
      </c>
      <c r="Q248" s="30">
        <v>20943.408086687592</v>
      </c>
      <c r="R248" s="30">
        <v>21003.693058981811</v>
      </c>
      <c r="S248" s="30">
        <v>20767.662065762081</v>
      </c>
      <c r="T248" s="30">
        <v>20063.656202868595</v>
      </c>
      <c r="U248" s="30">
        <v>19409.717520355054</v>
      </c>
      <c r="V248" s="30">
        <v>19243.167512152388</v>
      </c>
      <c r="W248" s="30">
        <v>18102.861934519398</v>
      </c>
      <c r="X248" s="30">
        <v>16694.85020873243</v>
      </c>
      <c r="Y248" s="30">
        <v>15091.678657382825</v>
      </c>
      <c r="Z248" s="28"/>
      <c r="AA248" s="50">
        <f t="shared" si="3"/>
        <v>21003.693058981811</v>
      </c>
    </row>
    <row r="249" spans="1:27" ht="12" x14ac:dyDescent="0.25">
      <c r="A249" s="29">
        <v>42973</v>
      </c>
      <c r="B249" s="30">
        <v>13931.959275112717</v>
      </c>
      <c r="C249" s="30">
        <v>13097.165675716524</v>
      </c>
      <c r="D249" s="30">
        <v>12509.642640645763</v>
      </c>
      <c r="E249" s="30">
        <v>12160.19415717759</v>
      </c>
      <c r="F249" s="30">
        <v>12096.84384730909</v>
      </c>
      <c r="G249" s="30">
        <v>12627.147247659916</v>
      </c>
      <c r="H249" s="30">
        <v>13695.928281892984</v>
      </c>
      <c r="I249" s="30">
        <v>14084.204374635399</v>
      </c>
      <c r="J249" s="30">
        <v>14930.237545137294</v>
      </c>
      <c r="K249" s="30">
        <v>16489.472591255519</v>
      </c>
      <c r="L249" s="30">
        <v>17846.395357471119</v>
      </c>
      <c r="M249" s="30">
        <v>19072.530387184008</v>
      </c>
      <c r="N249" s="30">
        <v>19926.737791217322</v>
      </c>
      <c r="O249" s="30">
        <v>20680.810834490749</v>
      </c>
      <c r="P249" s="30">
        <v>21185.569755055891</v>
      </c>
      <c r="Q249" s="30">
        <v>21589.172535669717</v>
      </c>
      <c r="R249" s="30">
        <v>21795.571932338051</v>
      </c>
      <c r="S249" s="30">
        <v>21618.80413222111</v>
      </c>
      <c r="T249" s="30">
        <v>21012.889071704656</v>
      </c>
      <c r="U249" s="30">
        <v>20090.222461845708</v>
      </c>
      <c r="V249" s="30">
        <v>19753.035328674661</v>
      </c>
      <c r="W249" s="30">
        <v>18608.642634275966</v>
      </c>
      <c r="X249" s="30">
        <v>16862.421996126523</v>
      </c>
      <c r="Y249" s="30">
        <v>15304.208729199725</v>
      </c>
      <c r="Z249" s="28"/>
      <c r="AA249" s="50">
        <f t="shared" si="3"/>
        <v>21795.571932338051</v>
      </c>
    </row>
    <row r="250" spans="1:27" ht="12" x14ac:dyDescent="0.25">
      <c r="A250" s="29">
        <v>42974</v>
      </c>
      <c r="B250" s="30">
        <v>13794.019084270016</v>
      </c>
      <c r="C250" s="30">
        <v>12783.479463948308</v>
      </c>
      <c r="D250" s="30">
        <v>12046.776666929147</v>
      </c>
      <c r="E250" s="30">
        <v>11601.280939466797</v>
      </c>
      <c r="F250" s="30">
        <v>11435.752710455557</v>
      </c>
      <c r="G250" s="30">
        <v>11897.596904980746</v>
      </c>
      <c r="H250" s="30">
        <v>12943.898797002412</v>
      </c>
      <c r="I250" s="30">
        <v>13299.47795561915</v>
      </c>
      <c r="J250" s="30">
        <v>14280.385979389463</v>
      </c>
      <c r="K250" s="30">
        <v>15987.779008264662</v>
      </c>
      <c r="L250" s="30">
        <v>17457.097485537277</v>
      </c>
      <c r="M250" s="30">
        <v>18850.804302644261</v>
      </c>
      <c r="N250" s="30">
        <v>19956.369387768718</v>
      </c>
      <c r="O250" s="30">
        <v>20847.360842693419</v>
      </c>
      <c r="P250" s="30">
        <v>21528.887563375498</v>
      </c>
      <c r="Q250" s="30">
        <v>22013.210900112092</v>
      </c>
      <c r="R250" s="30">
        <v>22297.265515328909</v>
      </c>
      <c r="S250" s="30">
        <v>22120.497715211968</v>
      </c>
      <c r="T250" s="30">
        <v>21525.822225801217</v>
      </c>
      <c r="U250" s="30">
        <v>20538.78352688234</v>
      </c>
      <c r="V250" s="30">
        <v>20215.901302391278</v>
      </c>
      <c r="W250" s="30">
        <v>19062.312595269734</v>
      </c>
      <c r="X250" s="30">
        <v>17388.638279711638</v>
      </c>
      <c r="Y250" s="30">
        <v>15866.1872844848</v>
      </c>
      <c r="Z250" s="28"/>
      <c r="AA250" s="50">
        <f t="shared" si="3"/>
        <v>22297.265515328909</v>
      </c>
    </row>
    <row r="251" spans="1:27" ht="12" x14ac:dyDescent="0.25">
      <c r="A251" s="29">
        <v>42975</v>
      </c>
      <c r="B251" s="30">
        <v>14455.110221123548</v>
      </c>
      <c r="C251" s="30">
        <v>13476.245755736092</v>
      </c>
      <c r="D251" s="30">
        <v>12746.695413056923</v>
      </c>
      <c r="E251" s="30">
        <v>12258.284959554621</v>
      </c>
      <c r="F251" s="30">
        <v>12055.972679651994</v>
      </c>
      <c r="G251" s="30">
        <v>12518.83865336861</v>
      </c>
      <c r="H251" s="30">
        <v>13607.033492238799</v>
      </c>
      <c r="I251" s="30">
        <v>14004.505597704063</v>
      </c>
      <c r="J251" s="30">
        <v>14951.694908157269</v>
      </c>
      <c r="K251" s="30">
        <v>16314.748349521433</v>
      </c>
      <c r="L251" s="30">
        <v>17377.398708605939</v>
      </c>
      <c r="M251" s="30">
        <v>18277.586176253484</v>
      </c>
      <c r="N251" s="30">
        <v>19301.408926063748</v>
      </c>
      <c r="O251" s="30">
        <v>20331.362351022577</v>
      </c>
      <c r="P251" s="30">
        <v>21256.07251926438</v>
      </c>
      <c r="Q251" s="30">
        <v>21830.312424846583</v>
      </c>
      <c r="R251" s="30">
        <v>22080.648326746301</v>
      </c>
      <c r="S251" s="30">
        <v>21652.522845538217</v>
      </c>
      <c r="T251" s="30">
        <v>20772.770961719216</v>
      </c>
      <c r="U251" s="30">
        <v>20051.394852571466</v>
      </c>
      <c r="V251" s="30">
        <v>19608.964462683398</v>
      </c>
      <c r="W251" s="30">
        <v>18381.80765377908</v>
      </c>
      <c r="X251" s="30">
        <v>16882.857579955071</v>
      </c>
      <c r="Y251" s="30">
        <v>15414.560881873886</v>
      </c>
      <c r="Z251" s="28"/>
      <c r="AA251" s="50">
        <f t="shared" si="3"/>
        <v>22080.648326746301</v>
      </c>
    </row>
    <row r="252" spans="1:27" ht="12" x14ac:dyDescent="0.25">
      <c r="A252" s="29">
        <v>42976</v>
      </c>
      <c r="B252" s="30">
        <v>13978.961117918378</v>
      </c>
      <c r="C252" s="30">
        <v>13057.316287250855</v>
      </c>
      <c r="D252" s="30">
        <v>12427.90030533157</v>
      </c>
      <c r="E252" s="30">
        <v>11992.622369783494</v>
      </c>
      <c r="F252" s="30">
        <v>11876.139541960771</v>
      </c>
      <c r="G252" s="30">
        <v>12350.245086783087</v>
      </c>
      <c r="H252" s="30">
        <v>13444.570600801842</v>
      </c>
      <c r="I252" s="30">
        <v>13974.874001152668</v>
      </c>
      <c r="J252" s="30">
        <v>15056.938164874293</v>
      </c>
      <c r="K252" s="30">
        <v>16823.594386852281</v>
      </c>
      <c r="L252" s="30">
        <v>18440.049067690441</v>
      </c>
      <c r="M252" s="30">
        <v>19638.596059234795</v>
      </c>
      <c r="N252" s="30">
        <v>20500.977696799528</v>
      </c>
      <c r="O252" s="30">
        <v>21313.292153984316</v>
      </c>
      <c r="P252" s="30">
        <v>21883.444942800808</v>
      </c>
      <c r="Q252" s="30">
        <v>22204.283608909016</v>
      </c>
      <c r="R252" s="30">
        <v>22096.996793809139</v>
      </c>
      <c r="S252" s="30">
        <v>21388.903814149944</v>
      </c>
      <c r="T252" s="30">
        <v>20479.52033377955</v>
      </c>
      <c r="U252" s="30">
        <v>19569.115074217731</v>
      </c>
      <c r="V252" s="30">
        <v>19220.688369940985</v>
      </c>
      <c r="W252" s="30">
        <v>18152.92911489934</v>
      </c>
      <c r="X252" s="30">
        <v>16899.206047017909</v>
      </c>
      <c r="Y252" s="30">
        <v>15718.029301727825</v>
      </c>
      <c r="Z252" s="28"/>
      <c r="AA252" s="50">
        <f t="shared" si="3"/>
        <v>22204.283608909016</v>
      </c>
    </row>
    <row r="253" spans="1:27" ht="12" x14ac:dyDescent="0.25">
      <c r="A253" s="29">
        <v>42977</v>
      </c>
      <c r="B253" s="30">
        <v>14535.830777246314</v>
      </c>
      <c r="C253" s="30">
        <v>13612.142388195936</v>
      </c>
      <c r="D253" s="30">
        <v>12935.724563470993</v>
      </c>
      <c r="E253" s="30">
        <v>12442.205214011554</v>
      </c>
      <c r="F253" s="30">
        <v>12226.609804620372</v>
      </c>
      <c r="G253" s="30">
        <v>12431.98742209728</v>
      </c>
      <c r="H253" s="30">
        <v>12505.555523880053</v>
      </c>
      <c r="I253" s="30">
        <v>12762.022100928334</v>
      </c>
      <c r="J253" s="30">
        <v>14081.139037061117</v>
      </c>
      <c r="K253" s="30">
        <v>16107.32717366167</v>
      </c>
      <c r="L253" s="30">
        <v>17806.545969005449</v>
      </c>
      <c r="M253" s="30">
        <v>19381.107702995087</v>
      </c>
      <c r="N253" s="30">
        <v>20421.278919868189</v>
      </c>
      <c r="O253" s="30">
        <v>21218.266689181568</v>
      </c>
      <c r="P253" s="30">
        <v>21805.789724252325</v>
      </c>
      <c r="Q253" s="30">
        <v>22058.169184534898</v>
      </c>
      <c r="R253" s="30">
        <v>22023.428692026366</v>
      </c>
      <c r="S253" s="30">
        <v>21416.491852318482</v>
      </c>
      <c r="T253" s="30">
        <v>20342.601922128277</v>
      </c>
      <c r="U253" s="30">
        <v>19415.848195503619</v>
      </c>
      <c r="V253" s="30">
        <v>19070.486828801153</v>
      </c>
      <c r="W253" s="30">
        <v>18052.794754139453</v>
      </c>
      <c r="X253" s="30">
        <v>16906.358501357903</v>
      </c>
      <c r="Y253" s="30">
        <v>15794.662741084881</v>
      </c>
      <c r="Z253" s="28"/>
      <c r="AA253" s="50">
        <f t="shared" si="3"/>
        <v>22058.169184534898</v>
      </c>
    </row>
    <row r="254" spans="1:27" ht="12" x14ac:dyDescent="0.25">
      <c r="A254" s="29">
        <v>42978</v>
      </c>
      <c r="B254" s="30">
        <v>14576.701944903411</v>
      </c>
      <c r="C254" s="30">
        <v>13578.423674878833</v>
      </c>
      <c r="D254" s="30">
        <v>12821.285294031122</v>
      </c>
      <c r="E254" s="30">
        <v>12360.462878697361</v>
      </c>
      <c r="F254" s="30">
        <v>12033.49353744059</v>
      </c>
      <c r="G254" s="30">
        <v>11890.444450640754</v>
      </c>
      <c r="H254" s="30">
        <v>11977.295681912083</v>
      </c>
      <c r="I254" s="30">
        <v>12215.37023351467</v>
      </c>
      <c r="J254" s="30">
        <v>13763.365708527193</v>
      </c>
      <c r="K254" s="30">
        <v>15956.103853330413</v>
      </c>
      <c r="L254" s="30">
        <v>17570.514975785718</v>
      </c>
      <c r="M254" s="30">
        <v>18983.635597529825</v>
      </c>
      <c r="N254" s="30">
        <v>20136.202525459939</v>
      </c>
      <c r="O254" s="30">
        <v>20914.798269327628</v>
      </c>
      <c r="P254" s="30">
        <v>21260.15963603009</v>
      </c>
      <c r="Q254" s="30">
        <v>21371.533567895676</v>
      </c>
      <c r="R254" s="30">
        <v>21138.56791225023</v>
      </c>
      <c r="S254" s="30">
        <v>20681.832613682178</v>
      </c>
      <c r="T254" s="30">
        <v>19713.185940208994</v>
      </c>
      <c r="U254" s="30">
        <v>18794.606447115755</v>
      </c>
      <c r="V254" s="30">
        <v>18520.769623813208</v>
      </c>
      <c r="W254" s="30">
        <v>17560.297183871444</v>
      </c>
      <c r="X254" s="30">
        <v>16386.272892921352</v>
      </c>
      <c r="Y254" s="30">
        <v>15141.745837762768</v>
      </c>
      <c r="Z254" s="28"/>
      <c r="AA254" s="50">
        <f t="shared" si="3"/>
        <v>21371.533567895676</v>
      </c>
    </row>
    <row r="255" spans="1:27" ht="12" x14ac:dyDescent="0.25">
      <c r="A255" s="29">
        <v>42979</v>
      </c>
      <c r="B255" s="30">
        <v>13960.569092472684</v>
      </c>
      <c r="C255" s="30">
        <v>13142.12396013933</v>
      </c>
      <c r="D255" s="30">
        <v>12512.707978220045</v>
      </c>
      <c r="E255" s="30">
        <v>12041.66777097201</v>
      </c>
      <c r="F255" s="30">
        <v>11887.379113066472</v>
      </c>
      <c r="G255" s="30">
        <v>11979.339240294938</v>
      </c>
      <c r="H255" s="30">
        <v>12259.306738746049</v>
      </c>
      <c r="I255" s="30">
        <v>12386.007358483046</v>
      </c>
      <c r="J255" s="30">
        <v>13839.999147884249</v>
      </c>
      <c r="K255" s="30">
        <v>16005.149254518929</v>
      </c>
      <c r="L255" s="30">
        <v>17786.1103851769</v>
      </c>
      <c r="M255" s="30">
        <v>19463.871817500705</v>
      </c>
      <c r="N255" s="30">
        <v>20382.451310593948</v>
      </c>
      <c r="O255" s="30">
        <v>21079.30471914744</v>
      </c>
      <c r="P255" s="30">
        <v>21676.023766941045</v>
      </c>
      <c r="Q255" s="30">
        <v>21879.357826035099</v>
      </c>
      <c r="R255" s="30">
        <v>21715.873155406716</v>
      </c>
      <c r="S255" s="30">
        <v>21304.096141261471</v>
      </c>
      <c r="T255" s="30">
        <v>20599.068499176556</v>
      </c>
      <c r="U255" s="30">
        <v>19725.447290506123</v>
      </c>
      <c r="V255" s="30">
        <v>19454.67580477786</v>
      </c>
      <c r="W255" s="30">
        <v>18315.3920063363</v>
      </c>
      <c r="X255" s="30">
        <v>16778.636102429475</v>
      </c>
      <c r="Y255" s="30">
        <v>15343.036338473967</v>
      </c>
      <c r="Z255" s="28"/>
      <c r="AA255" s="50">
        <f t="shared" si="3"/>
        <v>21879.357826035099</v>
      </c>
    </row>
    <row r="256" spans="1:27" ht="12" x14ac:dyDescent="0.25">
      <c r="A256" s="29">
        <v>42980</v>
      </c>
      <c r="B256" s="30">
        <v>13988.157130641224</v>
      </c>
      <c r="C256" s="30">
        <v>13032.793586656597</v>
      </c>
      <c r="D256" s="30">
        <v>12356.375761931651</v>
      </c>
      <c r="E256" s="30">
        <v>11955.838318892107</v>
      </c>
      <c r="F256" s="30">
        <v>11819.941686432263</v>
      </c>
      <c r="G256" s="30">
        <v>12293.025452063153</v>
      </c>
      <c r="H256" s="30">
        <v>13324.000656213408</v>
      </c>
      <c r="I256" s="30">
        <v>13732.712332784371</v>
      </c>
      <c r="J256" s="30">
        <v>14624.725566900499</v>
      </c>
      <c r="K256" s="30">
        <v>16255.485156418643</v>
      </c>
      <c r="L256" s="30">
        <v>17689.041361991298</v>
      </c>
      <c r="M256" s="30">
        <v>19143.033151392501</v>
      </c>
      <c r="N256" s="30">
        <v>20165.834122011336</v>
      </c>
      <c r="O256" s="30">
        <v>20790.141207973484</v>
      </c>
      <c r="P256" s="30">
        <v>21458.384799167008</v>
      </c>
      <c r="Q256" s="30">
        <v>21843.595554335141</v>
      </c>
      <c r="R256" s="30">
        <v>21924.316110457905</v>
      </c>
      <c r="S256" s="30">
        <v>21572.824068606878</v>
      </c>
      <c r="T256" s="30">
        <v>20785.032312016345</v>
      </c>
      <c r="U256" s="30">
        <v>19907.323986580202</v>
      </c>
      <c r="V256" s="30">
        <v>19388.260157335077</v>
      </c>
      <c r="W256" s="30">
        <v>17959.812847719561</v>
      </c>
      <c r="X256" s="30">
        <v>16278.986077821473</v>
      </c>
      <c r="Y256" s="30">
        <v>14630.856242049063</v>
      </c>
      <c r="Z256" s="28"/>
      <c r="AA256" s="50">
        <f t="shared" si="3"/>
        <v>21924.316110457905</v>
      </c>
    </row>
    <row r="257" spans="1:27" ht="12" x14ac:dyDescent="0.25">
      <c r="A257" s="29">
        <v>42981</v>
      </c>
      <c r="B257" s="30">
        <v>13248.388996047779</v>
      </c>
      <c r="C257" s="30">
        <v>12307.330360743137</v>
      </c>
      <c r="D257" s="30">
        <v>11695.284625078119</v>
      </c>
      <c r="E257" s="30">
        <v>11293.725402847147</v>
      </c>
      <c r="F257" s="30">
        <v>11186.438587747269</v>
      </c>
      <c r="G257" s="30">
        <v>11665.653028526724</v>
      </c>
      <c r="H257" s="30">
        <v>12779.392347182598</v>
      </c>
      <c r="I257" s="30">
        <v>13187.082244562134</v>
      </c>
      <c r="J257" s="30">
        <v>14017.788727192619</v>
      </c>
      <c r="K257" s="30">
        <v>15446.236036808135</v>
      </c>
      <c r="L257" s="30">
        <v>16438.383631684148</v>
      </c>
      <c r="M257" s="30">
        <v>17472.424173408686</v>
      </c>
      <c r="N257" s="30">
        <v>18446.179742839005</v>
      </c>
      <c r="O257" s="30">
        <v>19462.85003830928</v>
      </c>
      <c r="P257" s="30">
        <v>20189.335043414165</v>
      </c>
      <c r="Q257" s="30">
        <v>20431.496711782464</v>
      </c>
      <c r="R257" s="30">
        <v>20577.611136156582</v>
      </c>
      <c r="S257" s="30">
        <v>20236.336886219826</v>
      </c>
      <c r="T257" s="30">
        <v>19627.356488129091</v>
      </c>
      <c r="U257" s="30">
        <v>18830.368718815713</v>
      </c>
      <c r="V257" s="30">
        <v>18585.141712873134</v>
      </c>
      <c r="W257" s="30">
        <v>17494.903315620089</v>
      </c>
      <c r="X257" s="30">
        <v>16007.192812901783</v>
      </c>
      <c r="Y257" s="30">
        <v>14388.694573680768</v>
      </c>
      <c r="Z257" s="28"/>
      <c r="AA257" s="50">
        <f t="shared" si="3"/>
        <v>20577.611136156582</v>
      </c>
    </row>
    <row r="258" spans="1:27" ht="12" x14ac:dyDescent="0.25">
      <c r="A258" s="29">
        <v>42982</v>
      </c>
      <c r="B258" s="30">
        <v>13061.403404016564</v>
      </c>
      <c r="C258" s="30">
        <v>12128.51900224334</v>
      </c>
      <c r="D258" s="30">
        <v>11519.538604152604</v>
      </c>
      <c r="E258" s="30">
        <v>11143.523861707317</v>
      </c>
      <c r="F258" s="30">
        <v>11040.32416337315</v>
      </c>
      <c r="G258" s="30">
        <v>11515.451487386894</v>
      </c>
      <c r="H258" s="30">
        <v>12670.061973699867</v>
      </c>
      <c r="I258" s="30">
        <v>13061.403404016564</v>
      </c>
      <c r="J258" s="30">
        <v>13665.274906150162</v>
      </c>
      <c r="K258" s="30">
        <v>14930.237545137294</v>
      </c>
      <c r="L258" s="30">
        <v>16252.419818844361</v>
      </c>
      <c r="M258" s="30">
        <v>17336.527540948842</v>
      </c>
      <c r="N258" s="30">
        <v>18234.671450213533</v>
      </c>
      <c r="O258" s="30">
        <v>19073.552166375437</v>
      </c>
      <c r="P258" s="30">
        <v>19424.022429035038</v>
      </c>
      <c r="Q258" s="30">
        <v>19571.158632600585</v>
      </c>
      <c r="R258" s="30">
        <v>19746.904653526097</v>
      </c>
      <c r="S258" s="30">
        <v>19481.242063754973</v>
      </c>
      <c r="T258" s="30">
        <v>18998.962285401234</v>
      </c>
      <c r="U258" s="30">
        <v>18555.51011632174</v>
      </c>
      <c r="V258" s="30">
        <v>18428.809496584741</v>
      </c>
      <c r="W258" s="30">
        <v>17334.483982565987</v>
      </c>
      <c r="X258" s="30">
        <v>15828.381454401986</v>
      </c>
      <c r="Y258" s="30">
        <v>14395.84702802076</v>
      </c>
      <c r="Z258" s="28"/>
      <c r="AA258" s="50">
        <f t="shared" si="3"/>
        <v>19746.904653526097</v>
      </c>
    </row>
    <row r="259" spans="1:27" ht="12" x14ac:dyDescent="0.25">
      <c r="A259" s="29">
        <v>42983</v>
      </c>
      <c r="B259" s="30">
        <v>13087.969662993677</v>
      </c>
      <c r="C259" s="30">
        <v>12199.021766451831</v>
      </c>
      <c r="D259" s="30">
        <v>11632.956094401046</v>
      </c>
      <c r="E259" s="30">
        <v>11278.398714975736</v>
      </c>
      <c r="F259" s="30">
        <v>11222.200859447228</v>
      </c>
      <c r="G259" s="30">
        <v>11716.741988098094</v>
      </c>
      <c r="H259" s="30">
        <v>12922.441433982436</v>
      </c>
      <c r="I259" s="30">
        <v>13343.414460850528</v>
      </c>
      <c r="J259" s="30">
        <v>14229.297019818092</v>
      </c>
      <c r="K259" s="30">
        <v>15845.751700656252</v>
      </c>
      <c r="L259" s="30">
        <v>17389.660058903068</v>
      </c>
      <c r="M259" s="30">
        <v>18757.822396224368</v>
      </c>
      <c r="N259" s="30">
        <v>19902.215090623064</v>
      </c>
      <c r="O259" s="30">
        <v>20761.531390613516</v>
      </c>
      <c r="P259" s="30">
        <v>21245.854727350106</v>
      </c>
      <c r="Q259" s="30">
        <v>21275.486323901503</v>
      </c>
      <c r="R259" s="30">
        <v>20807.511454227748</v>
      </c>
      <c r="S259" s="30">
        <v>19863.387481348822</v>
      </c>
      <c r="T259" s="30">
        <v>18861.022094558535</v>
      </c>
      <c r="U259" s="30">
        <v>18177.451815493598</v>
      </c>
      <c r="V259" s="30">
        <v>17775.892593262626</v>
      </c>
      <c r="W259" s="30">
        <v>16761.265856175211</v>
      </c>
      <c r="X259" s="30">
        <v>15642.417641562199</v>
      </c>
      <c r="Y259" s="30">
        <v>14537.874335629169</v>
      </c>
      <c r="Z259" s="28"/>
      <c r="AA259" s="50">
        <f t="shared" si="3"/>
        <v>21275.486323901503</v>
      </c>
    </row>
    <row r="260" spans="1:27" ht="12" x14ac:dyDescent="0.25">
      <c r="A260" s="29">
        <v>42984</v>
      </c>
      <c r="B260" s="30">
        <v>13374.067836593351</v>
      </c>
      <c r="C260" s="30">
        <v>12605.68988463994</v>
      </c>
      <c r="D260" s="30">
        <v>12007.949057654905</v>
      </c>
      <c r="E260" s="30">
        <v>11595.150264318232</v>
      </c>
      <c r="F260" s="30">
        <v>11395.903321989888</v>
      </c>
      <c r="G260" s="30">
        <v>11392.837984415606</v>
      </c>
      <c r="H260" s="30">
        <v>11641.130327932466</v>
      </c>
      <c r="I260" s="30">
        <v>12045.754887737719</v>
      </c>
      <c r="J260" s="30">
        <v>13320.935318639125</v>
      </c>
      <c r="K260" s="30">
        <v>14985.413621474374</v>
      </c>
      <c r="L260" s="30">
        <v>16259.572273184353</v>
      </c>
      <c r="M260" s="30">
        <v>17220.044713126117</v>
      </c>
      <c r="N260" s="30">
        <v>17777.936151645481</v>
      </c>
      <c r="O260" s="30">
        <v>17705.389829054136</v>
      </c>
      <c r="P260" s="30">
        <v>17529.643808128621</v>
      </c>
      <c r="Q260" s="30">
        <v>17298.721710866026</v>
      </c>
      <c r="R260" s="30">
        <v>16850.160645829394</v>
      </c>
      <c r="S260" s="30">
        <v>16489.472591255519</v>
      </c>
      <c r="T260" s="30">
        <v>16067.477785196001</v>
      </c>
      <c r="U260" s="30">
        <v>15848.817038230534</v>
      </c>
      <c r="V260" s="30">
        <v>15850.860596613389</v>
      </c>
      <c r="W260" s="30">
        <v>15234.727744182663</v>
      </c>
      <c r="X260" s="30">
        <v>14473.502246569242</v>
      </c>
      <c r="Y260" s="30">
        <v>13609.077050621654</v>
      </c>
      <c r="Z260" s="28"/>
      <c r="AA260" s="50">
        <f t="shared" si="3"/>
        <v>17777.936151645481</v>
      </c>
    </row>
    <row r="261" spans="1:27" ht="12" x14ac:dyDescent="0.25">
      <c r="A261" s="29">
        <v>42985</v>
      </c>
      <c r="B261" s="30">
        <v>12642.473935531327</v>
      </c>
      <c r="C261" s="30">
        <v>11776.005181200884</v>
      </c>
      <c r="D261" s="30">
        <v>11183.373250172986</v>
      </c>
      <c r="E261" s="30">
        <v>10771.596236027741</v>
      </c>
      <c r="F261" s="30">
        <v>10615.264019739348</v>
      </c>
      <c r="G261" s="30">
        <v>10642.852057907889</v>
      </c>
      <c r="H261" s="30">
        <v>10856.403908916216</v>
      </c>
      <c r="I261" s="30">
        <v>11132.284290601616</v>
      </c>
      <c r="J261" s="30">
        <v>12349.223307591659</v>
      </c>
      <c r="K261" s="30">
        <v>13919.697924815588</v>
      </c>
      <c r="L261" s="30">
        <v>15321.578975453991</v>
      </c>
      <c r="M261" s="30">
        <v>16705.068000646705</v>
      </c>
      <c r="N261" s="30">
        <v>17824.937994451142</v>
      </c>
      <c r="O261" s="30">
        <v>18587.185271255988</v>
      </c>
      <c r="P261" s="30">
        <v>18940.720871489873</v>
      </c>
      <c r="Q261" s="30">
        <v>18699.580982313004</v>
      </c>
      <c r="R261" s="30">
        <v>18274.520838679204</v>
      </c>
      <c r="S261" s="30">
        <v>17684.954245225588</v>
      </c>
      <c r="T261" s="30">
        <v>16802.137023832307</v>
      </c>
      <c r="U261" s="30">
        <v>16512.973512658351</v>
      </c>
      <c r="V261" s="30">
        <v>16499.690383169793</v>
      </c>
      <c r="W261" s="30">
        <v>15646.504758327908</v>
      </c>
      <c r="X261" s="30">
        <v>14439.783533252137</v>
      </c>
      <c r="Y261" s="30">
        <v>13160.515985585023</v>
      </c>
      <c r="Z261" s="28"/>
      <c r="AA261" s="50">
        <f t="shared" si="3"/>
        <v>18940.720871489873</v>
      </c>
    </row>
    <row r="262" spans="1:27" ht="12" x14ac:dyDescent="0.25">
      <c r="A262" s="29">
        <v>42986</v>
      </c>
      <c r="B262" s="30">
        <v>12107.061639223364</v>
      </c>
      <c r="C262" s="30">
        <v>11389.772646841324</v>
      </c>
      <c r="D262" s="30">
        <v>10831.881208321958</v>
      </c>
      <c r="E262" s="30">
        <v>10495.715854342341</v>
      </c>
      <c r="F262" s="30">
        <v>10474.258491322365</v>
      </c>
      <c r="G262" s="30">
        <v>11075.064655881682</v>
      </c>
      <c r="H262" s="30">
        <v>12224.566246237517</v>
      </c>
      <c r="I262" s="30">
        <v>12650.648169062746</v>
      </c>
      <c r="J262" s="30">
        <v>13341.370902467674</v>
      </c>
      <c r="K262" s="30">
        <v>14959.869141688689</v>
      </c>
      <c r="L262" s="30">
        <v>16582.454497675415</v>
      </c>
      <c r="M262" s="30">
        <v>17989.444444270957</v>
      </c>
      <c r="N262" s="30">
        <v>19093.987750203985</v>
      </c>
      <c r="O262" s="30">
        <v>19925.716012025896</v>
      </c>
      <c r="P262" s="30">
        <v>20531.631072542346</v>
      </c>
      <c r="Q262" s="30">
        <v>20785.032312016345</v>
      </c>
      <c r="R262" s="30">
        <v>20757.444273847806</v>
      </c>
      <c r="S262" s="30">
        <v>20529.587514159492</v>
      </c>
      <c r="T262" s="30">
        <v>19689.685018806162</v>
      </c>
      <c r="U262" s="30">
        <v>19210.47057802671</v>
      </c>
      <c r="V262" s="30">
        <v>18876.348782429945</v>
      </c>
      <c r="W262" s="30">
        <v>17661.453323822756</v>
      </c>
      <c r="X262" s="30">
        <v>16152.285458084474</v>
      </c>
      <c r="Y262" s="30">
        <v>14640.05225477191</v>
      </c>
      <c r="Z262" s="28"/>
      <c r="AA262" s="50">
        <f t="shared" si="3"/>
        <v>20785.032312016345</v>
      </c>
    </row>
    <row r="263" spans="1:27" ht="12" x14ac:dyDescent="0.25">
      <c r="A263" s="29">
        <v>42987</v>
      </c>
      <c r="B263" s="30">
        <v>13320.935318639125</v>
      </c>
      <c r="C263" s="30">
        <v>12367.615333037353</v>
      </c>
      <c r="D263" s="30">
        <v>11765.78738928661</v>
      </c>
      <c r="E263" s="30">
        <v>11381.598413309905</v>
      </c>
      <c r="F263" s="30">
        <v>11223.222638638656</v>
      </c>
      <c r="G263" s="30">
        <v>11684.045053972417</v>
      </c>
      <c r="H263" s="30">
        <v>12802.893268585429</v>
      </c>
      <c r="I263" s="30">
        <v>13203.430711624973</v>
      </c>
      <c r="J263" s="30">
        <v>13899.262340987039</v>
      </c>
      <c r="K263" s="30">
        <v>15354.275909579668</v>
      </c>
      <c r="L263" s="30">
        <v>16859.356658552242</v>
      </c>
      <c r="M263" s="30">
        <v>18193.800282556436</v>
      </c>
      <c r="N263" s="30">
        <v>19303.452484446603</v>
      </c>
      <c r="O263" s="30">
        <v>20261.881366005513</v>
      </c>
      <c r="P263" s="30">
        <v>20696.137522362162</v>
      </c>
      <c r="Q263" s="30">
        <v>21153.894600121639</v>
      </c>
      <c r="R263" s="30">
        <v>21042.520668256053</v>
      </c>
      <c r="S263" s="30">
        <v>20557.175552328034</v>
      </c>
      <c r="T263" s="30">
        <v>19764.274899780365</v>
      </c>
      <c r="U263" s="30">
        <v>19119.532229989669</v>
      </c>
      <c r="V263" s="30">
        <v>18668.927606570182</v>
      </c>
      <c r="W263" s="30">
        <v>17322.222632268858</v>
      </c>
      <c r="X263" s="30">
        <v>15754.813352619212</v>
      </c>
      <c r="Y263" s="30">
        <v>14259.950395560914</v>
      </c>
      <c r="Z263" s="28"/>
      <c r="AA263" s="50">
        <f t="shared" si="3"/>
        <v>21153.894600121639</v>
      </c>
    </row>
    <row r="264" spans="1:27" ht="12" x14ac:dyDescent="0.25">
      <c r="A264" s="29">
        <v>42988</v>
      </c>
      <c r="B264" s="30">
        <v>13029.728249082315</v>
      </c>
      <c r="C264" s="30">
        <v>12217.413791897525</v>
      </c>
      <c r="D264" s="30">
        <v>11670.761924483861</v>
      </c>
      <c r="E264" s="30">
        <v>11281.464052550018</v>
      </c>
      <c r="F264" s="30">
        <v>11197.67815885297</v>
      </c>
      <c r="G264" s="30">
        <v>11726.959780012368</v>
      </c>
      <c r="H264" s="30">
        <v>12867.265357645356</v>
      </c>
      <c r="I264" s="30">
        <v>13239.192983324932</v>
      </c>
      <c r="J264" s="30">
        <v>13923.785041581297</v>
      </c>
      <c r="K264" s="30">
        <v>15213.270381162687</v>
      </c>
      <c r="L264" s="30">
        <v>16680.545300052447</v>
      </c>
      <c r="M264" s="30">
        <v>17859.678486959674</v>
      </c>
      <c r="N264" s="30">
        <v>18889.631911918503</v>
      </c>
      <c r="O264" s="30">
        <v>19771.427354120355</v>
      </c>
      <c r="P264" s="30">
        <v>20280.273391451206</v>
      </c>
      <c r="Q264" s="30">
        <v>20515.282605479508</v>
      </c>
      <c r="R264" s="30">
        <v>20423.322478251044</v>
      </c>
      <c r="S264" s="30">
        <v>20001.327672191524</v>
      </c>
      <c r="T264" s="30">
        <v>19296.300030106609</v>
      </c>
      <c r="U264" s="30">
        <v>18762.931292181504</v>
      </c>
      <c r="V264" s="30">
        <v>18442.092626073296</v>
      </c>
      <c r="W264" s="30">
        <v>17114.801456409095</v>
      </c>
      <c r="X264" s="30">
        <v>15615.851382585086</v>
      </c>
      <c r="Y264" s="30">
        <v>14095.443945741101</v>
      </c>
      <c r="Z264" s="28"/>
      <c r="AA264" s="50">
        <f t="shared" si="3"/>
        <v>20515.282605479508</v>
      </c>
    </row>
    <row r="265" spans="1:27" ht="12" x14ac:dyDescent="0.25">
      <c r="A265" s="29">
        <v>42989</v>
      </c>
      <c r="B265" s="30">
        <v>12818.21995645684</v>
      </c>
      <c r="C265" s="30">
        <v>11982.40457786922</v>
      </c>
      <c r="D265" s="30">
        <v>11383.641971692759</v>
      </c>
      <c r="E265" s="30">
        <v>11006.605450056046</v>
      </c>
      <c r="F265" s="30">
        <v>10920.775997976143</v>
      </c>
      <c r="G265" s="30">
        <v>11422.469580967001</v>
      </c>
      <c r="H265" s="30">
        <v>12582.188963237109</v>
      </c>
      <c r="I265" s="30">
        <v>12997.031314956637</v>
      </c>
      <c r="J265" s="30">
        <v>13625.425517684493</v>
      </c>
      <c r="K265" s="30">
        <v>15019.132334791479</v>
      </c>
      <c r="L265" s="30">
        <v>16281.029636204328</v>
      </c>
      <c r="M265" s="30">
        <v>17352.876008011681</v>
      </c>
      <c r="N265" s="30">
        <v>18134.537089453646</v>
      </c>
      <c r="O265" s="30">
        <v>18687.319632015875</v>
      </c>
      <c r="P265" s="30">
        <v>18876.348782429945</v>
      </c>
      <c r="Q265" s="30">
        <v>18934.590196341309</v>
      </c>
      <c r="R265" s="30">
        <v>18580.032816915998</v>
      </c>
      <c r="S265" s="30">
        <v>17878.070512405367</v>
      </c>
      <c r="T265" s="30">
        <v>17232.306063423246</v>
      </c>
      <c r="U265" s="30">
        <v>16866.509112892232</v>
      </c>
      <c r="V265" s="30">
        <v>16682.588858435302</v>
      </c>
      <c r="W265" s="30">
        <v>15709.855068196406</v>
      </c>
      <c r="X265" s="30">
        <v>14604.289983071951</v>
      </c>
      <c r="Y265" s="30">
        <v>13271.88991745061</v>
      </c>
      <c r="Z265" s="28"/>
      <c r="AA265" s="50">
        <f t="shared" si="3"/>
        <v>18934.590196341309</v>
      </c>
    </row>
    <row r="266" spans="1:27" ht="12" x14ac:dyDescent="0.25">
      <c r="A266" s="29">
        <v>42990</v>
      </c>
      <c r="B266" s="30">
        <v>11919.054268000722</v>
      </c>
      <c r="C266" s="30">
        <v>11231.396872170075</v>
      </c>
      <c r="D266" s="30">
        <v>10738.899301902064</v>
      </c>
      <c r="E266" s="30">
        <v>10487.541620810922</v>
      </c>
      <c r="F266" s="30">
        <v>10487.541620810922</v>
      </c>
      <c r="G266" s="30">
        <v>11054.629072053134</v>
      </c>
      <c r="H266" s="30">
        <v>12315.504594274556</v>
      </c>
      <c r="I266" s="30">
        <v>12677.214428039859</v>
      </c>
      <c r="J266" s="30">
        <v>13418.00434182473</v>
      </c>
      <c r="K266" s="30">
        <v>14639.030475580483</v>
      </c>
      <c r="L266" s="30">
        <v>15749.704456662075</v>
      </c>
      <c r="M266" s="30">
        <v>16675.436404095308</v>
      </c>
      <c r="N266" s="30">
        <v>17579.710988508563</v>
      </c>
      <c r="O266" s="30">
        <v>18430.853054967596</v>
      </c>
      <c r="P266" s="30">
        <v>18641.339568401643</v>
      </c>
      <c r="Q266" s="30">
        <v>18560.619012278876</v>
      </c>
      <c r="R266" s="30">
        <v>18618.86042619024</v>
      </c>
      <c r="S266" s="30">
        <v>18688.341411207304</v>
      </c>
      <c r="T266" s="30">
        <v>18045.642299799463</v>
      </c>
      <c r="U266" s="30">
        <v>17318.135515503149</v>
      </c>
      <c r="V266" s="30">
        <v>17023.863108372054</v>
      </c>
      <c r="W266" s="30">
        <v>16147.176562127337</v>
      </c>
      <c r="X266" s="30">
        <v>15162.181421591316</v>
      </c>
      <c r="Y266" s="30">
        <v>13956.481975706974</v>
      </c>
      <c r="Z266" s="28"/>
      <c r="AA266" s="50">
        <f t="shared" si="3"/>
        <v>18688.341411207304</v>
      </c>
    </row>
    <row r="267" spans="1:27" ht="12" x14ac:dyDescent="0.25">
      <c r="A267" s="29">
        <v>42991</v>
      </c>
      <c r="B267" s="30">
        <v>12636.343260382762</v>
      </c>
      <c r="C267" s="30">
        <v>11754.547818180909</v>
      </c>
      <c r="D267" s="30">
        <v>11129.218953027334</v>
      </c>
      <c r="E267" s="30">
        <v>10623.438253270768</v>
      </c>
      <c r="F267" s="30">
        <v>10417.03885660243</v>
      </c>
      <c r="G267" s="30">
        <v>10397.625051965309</v>
      </c>
      <c r="H267" s="30">
        <v>10677.592550416419</v>
      </c>
      <c r="I267" s="30">
        <v>11057.694409627416</v>
      </c>
      <c r="J267" s="30">
        <v>12196.978208068977</v>
      </c>
      <c r="K267" s="30">
        <v>13821.607122438556</v>
      </c>
      <c r="L267" s="30">
        <v>15511.62990505949</v>
      </c>
      <c r="M267" s="30">
        <v>17005.47108292636</v>
      </c>
      <c r="N267" s="30">
        <v>18137.60242702793</v>
      </c>
      <c r="O267" s="30">
        <v>18833.434056389997</v>
      </c>
      <c r="P267" s="30">
        <v>19112.379775649679</v>
      </c>
      <c r="Q267" s="30">
        <v>19080.704620715427</v>
      </c>
      <c r="R267" s="30">
        <v>18684.254294441595</v>
      </c>
      <c r="S267" s="30">
        <v>18117.166843199382</v>
      </c>
      <c r="T267" s="30">
        <v>17154.650844874763</v>
      </c>
      <c r="U267" s="30">
        <v>16661.131495415324</v>
      </c>
      <c r="V267" s="30">
        <v>16350.510621221392</v>
      </c>
      <c r="W267" s="30">
        <v>15370.624376642507</v>
      </c>
      <c r="X267" s="30">
        <v>14199.665423266697</v>
      </c>
      <c r="Y267" s="30">
        <v>12982.726406276654</v>
      </c>
      <c r="Z267" s="28"/>
      <c r="AA267" s="50">
        <f t="shared" si="3"/>
        <v>19112.379775649679</v>
      </c>
    </row>
    <row r="268" spans="1:27" ht="12" x14ac:dyDescent="0.25">
      <c r="A268" s="29">
        <v>42992</v>
      </c>
      <c r="B268" s="30">
        <v>11997.731265740631</v>
      </c>
      <c r="C268" s="30">
        <v>11195.634600470115</v>
      </c>
      <c r="D268" s="30">
        <v>10617.307578122203</v>
      </c>
      <c r="E268" s="30">
        <v>10225.966147805506</v>
      </c>
      <c r="F268" s="30">
        <v>9993.0004921600557</v>
      </c>
      <c r="G268" s="30">
        <v>9954.172882885814</v>
      </c>
      <c r="H268" s="30">
        <v>10112.548657557063</v>
      </c>
      <c r="I268" s="30">
        <v>10332.231183713955</v>
      </c>
      <c r="J268" s="30">
        <v>11712.654871332385</v>
      </c>
      <c r="K268" s="30">
        <v>13542.661403178874</v>
      </c>
      <c r="L268" s="30">
        <v>15233.705964991235</v>
      </c>
      <c r="M268" s="30">
        <v>16782.723219195184</v>
      </c>
      <c r="N268" s="30">
        <v>17923.028796828174</v>
      </c>
      <c r="O268" s="30">
        <v>18676.080060910175</v>
      </c>
      <c r="P268" s="30">
        <v>19055.160140929744</v>
      </c>
      <c r="Q268" s="30">
        <v>19181.860760666743</v>
      </c>
      <c r="R268" s="30">
        <v>19201.274565303862</v>
      </c>
      <c r="S268" s="30">
        <v>18708.776995035852</v>
      </c>
      <c r="T268" s="30">
        <v>17829.025111216852</v>
      </c>
      <c r="U268" s="30">
        <v>17309.961281971729</v>
      </c>
      <c r="V268" s="30">
        <v>17031.015562712048</v>
      </c>
      <c r="W268" s="30">
        <v>15990.844345838945</v>
      </c>
      <c r="X268" s="30">
        <v>14729.968823617523</v>
      </c>
      <c r="Y268" s="30">
        <v>13279.042371790601</v>
      </c>
      <c r="Z268" s="28"/>
      <c r="AA268" s="50">
        <f t="shared" si="3"/>
        <v>19201.274565303862</v>
      </c>
    </row>
    <row r="269" spans="1:27" ht="12" x14ac:dyDescent="0.25">
      <c r="A269" s="29">
        <v>42993</v>
      </c>
      <c r="B269" s="30">
        <v>12173.477286666146</v>
      </c>
      <c r="C269" s="30">
        <v>11357.075712715647</v>
      </c>
      <c r="D269" s="30">
        <v>10849.251454576224</v>
      </c>
      <c r="E269" s="30">
        <v>10563.15328097655</v>
      </c>
      <c r="F269" s="30">
        <v>10551.913709870849</v>
      </c>
      <c r="G269" s="30">
        <v>11102.652694050221</v>
      </c>
      <c r="H269" s="30">
        <v>12246.023609257492</v>
      </c>
      <c r="I269" s="30">
        <v>12697.650011868407</v>
      </c>
      <c r="J269" s="30">
        <v>13462.962626247536</v>
      </c>
      <c r="K269" s="30">
        <v>15024.241230748616</v>
      </c>
      <c r="L269" s="30">
        <v>16875.705125615081</v>
      </c>
      <c r="M269" s="30">
        <v>18248.976358893517</v>
      </c>
      <c r="N269" s="30">
        <v>19373.955248655093</v>
      </c>
      <c r="O269" s="30">
        <v>20342.601922128277</v>
      </c>
      <c r="P269" s="30">
        <v>21016.976188470366</v>
      </c>
      <c r="Q269" s="30">
        <v>21464.515474315573</v>
      </c>
      <c r="R269" s="30">
        <v>21544.214251246911</v>
      </c>
      <c r="S269" s="30">
        <v>21249.941844115816</v>
      </c>
      <c r="T269" s="30">
        <v>20499.955917608098</v>
      </c>
      <c r="U269" s="30">
        <v>19926.737791217322</v>
      </c>
      <c r="V269" s="30">
        <v>19499.634089200666</v>
      </c>
      <c r="W269" s="30">
        <v>18146.798439750775</v>
      </c>
      <c r="X269" s="30">
        <v>16629.456340481076</v>
      </c>
      <c r="Y269" s="30">
        <v>14821.92895084599</v>
      </c>
      <c r="Z269" s="28"/>
      <c r="AA269" s="50">
        <f t="shared" ref="AA269:AA332" si="4">MAX(B269:Y269)</f>
        <v>21544.214251246911</v>
      </c>
    </row>
    <row r="270" spans="1:27" ht="12" x14ac:dyDescent="0.25">
      <c r="A270" s="29">
        <v>42994</v>
      </c>
      <c r="B270" s="30">
        <v>13403.699433144746</v>
      </c>
      <c r="C270" s="30">
        <v>12506.577303071481</v>
      </c>
      <c r="D270" s="30">
        <v>11810.745673709416</v>
      </c>
      <c r="E270" s="30">
        <v>11367.293504629921</v>
      </c>
      <c r="F270" s="30">
        <v>11242.636443275776</v>
      </c>
      <c r="G270" s="30">
        <v>11691.197508312409</v>
      </c>
      <c r="H270" s="30">
        <v>12818.21995645684</v>
      </c>
      <c r="I270" s="30">
        <v>13221.822737070666</v>
      </c>
      <c r="J270" s="30">
        <v>13944.220625409846</v>
      </c>
      <c r="K270" s="30">
        <v>15377.776830982499</v>
      </c>
      <c r="L270" s="30">
        <v>16927.815864377877</v>
      </c>
      <c r="M270" s="30">
        <v>18328.675135824855</v>
      </c>
      <c r="N270" s="30">
        <v>19379.064144612232</v>
      </c>
      <c r="O270" s="30">
        <v>20152.550992522778</v>
      </c>
      <c r="P270" s="30">
        <v>20015.632580871508</v>
      </c>
      <c r="Q270" s="30">
        <v>19592.615995620559</v>
      </c>
      <c r="R270" s="30">
        <v>19245.211070535242</v>
      </c>
      <c r="S270" s="30">
        <v>18837.521173155703</v>
      </c>
      <c r="T270" s="30">
        <v>18374.65519943909</v>
      </c>
      <c r="U270" s="30">
        <v>18191.756724173581</v>
      </c>
      <c r="V270" s="30">
        <v>17830.046890408281</v>
      </c>
      <c r="W270" s="30">
        <v>16632.521678055356</v>
      </c>
      <c r="X270" s="30">
        <v>15256.185107202638</v>
      </c>
      <c r="Y270" s="30">
        <v>13804.23687618429</v>
      </c>
      <c r="Z270" s="28"/>
      <c r="AA270" s="50">
        <f t="shared" si="4"/>
        <v>20152.550992522778</v>
      </c>
    </row>
    <row r="271" spans="1:27" ht="12" x14ac:dyDescent="0.25">
      <c r="A271" s="29">
        <v>42995</v>
      </c>
      <c r="B271" s="30">
        <v>12453.444785117255</v>
      </c>
      <c r="C271" s="30">
        <v>11616.607627338208</v>
      </c>
      <c r="D271" s="30">
        <v>11023.975696310312</v>
      </c>
      <c r="E271" s="30">
        <v>10650.00451224788</v>
      </c>
      <c r="F271" s="30">
        <v>10619.351136505058</v>
      </c>
      <c r="G271" s="30">
        <v>11184.395029364414</v>
      </c>
      <c r="H271" s="30">
        <v>12404.39938392874</v>
      </c>
      <c r="I271" s="30">
        <v>12813.111060499703</v>
      </c>
      <c r="J271" s="30">
        <v>13425.156796164722</v>
      </c>
      <c r="K271" s="30">
        <v>14567.505932180564</v>
      </c>
      <c r="L271" s="30">
        <v>15995.953241796082</v>
      </c>
      <c r="M271" s="30">
        <v>17071.886730369144</v>
      </c>
      <c r="N271" s="30">
        <v>17844.351799088265</v>
      </c>
      <c r="O271" s="30">
        <v>18253.063475659226</v>
      </c>
      <c r="P271" s="30">
        <v>18700.602761504433</v>
      </c>
      <c r="Q271" s="30">
        <v>18674.03650252732</v>
      </c>
      <c r="R271" s="30">
        <v>18039.511624650899</v>
      </c>
      <c r="S271" s="30">
        <v>17305.87416520602</v>
      </c>
      <c r="T271" s="30">
        <v>16798.049907066597</v>
      </c>
      <c r="U271" s="30">
        <v>16883.8793591465</v>
      </c>
      <c r="V271" s="30">
        <v>16738.786713963807</v>
      </c>
      <c r="W271" s="30">
        <v>15814.076545722002</v>
      </c>
      <c r="X271" s="30">
        <v>14482.698259292089</v>
      </c>
      <c r="Y271" s="30">
        <v>13024.619353125177</v>
      </c>
      <c r="Z271" s="28"/>
      <c r="AA271" s="50">
        <f t="shared" si="4"/>
        <v>18700.602761504433</v>
      </c>
    </row>
    <row r="272" spans="1:27" ht="12" x14ac:dyDescent="0.25">
      <c r="A272" s="29">
        <v>42996</v>
      </c>
      <c r="B272" s="30">
        <v>11899.640463363601</v>
      </c>
      <c r="C272" s="30">
        <v>11049.520176095997</v>
      </c>
      <c r="D272" s="30">
        <v>10600.959111059365</v>
      </c>
      <c r="E272" s="30">
        <v>10291.360016056859</v>
      </c>
      <c r="F272" s="30">
        <v>10264.793757079746</v>
      </c>
      <c r="G272" s="30">
        <v>10822.685195599111</v>
      </c>
      <c r="H272" s="30">
        <v>12055.972679651994</v>
      </c>
      <c r="I272" s="30">
        <v>12470.815031371521</v>
      </c>
      <c r="J272" s="30">
        <v>13106.36168843937</v>
      </c>
      <c r="K272" s="30">
        <v>14338.627393300825</v>
      </c>
      <c r="L272" s="30">
        <v>15512.651684250917</v>
      </c>
      <c r="M272" s="30">
        <v>16716.307571752404</v>
      </c>
      <c r="N272" s="30">
        <v>17854.569591002539</v>
      </c>
      <c r="O272" s="30">
        <v>18885.544795152793</v>
      </c>
      <c r="P272" s="30">
        <v>19608.964462683398</v>
      </c>
      <c r="Q272" s="30">
        <v>20013.589022488653</v>
      </c>
      <c r="R272" s="30">
        <v>19877.692390028806</v>
      </c>
      <c r="S272" s="30">
        <v>19938.99914151445</v>
      </c>
      <c r="T272" s="30">
        <v>19063.334374461163</v>
      </c>
      <c r="U272" s="30">
        <v>18541.205207641757</v>
      </c>
      <c r="V272" s="30">
        <v>18077.317454733711</v>
      </c>
      <c r="W272" s="30">
        <v>16879.79224238079</v>
      </c>
      <c r="X272" s="30">
        <v>15417.626219448168</v>
      </c>
      <c r="Y272" s="30">
        <v>13876.783198775636</v>
      </c>
      <c r="Z272" s="28"/>
      <c r="AA272" s="50">
        <f t="shared" si="4"/>
        <v>20013.589022488653</v>
      </c>
    </row>
    <row r="273" spans="1:27" ht="12" x14ac:dyDescent="0.25">
      <c r="A273" s="29">
        <v>42997</v>
      </c>
      <c r="B273" s="30">
        <v>12605.68988463994</v>
      </c>
      <c r="C273" s="30">
        <v>11690.175729120981</v>
      </c>
      <c r="D273" s="30">
        <v>11132.284290601616</v>
      </c>
      <c r="E273" s="30">
        <v>10773.639794410596</v>
      </c>
      <c r="F273" s="30">
        <v>10708.245926159241</v>
      </c>
      <c r="G273" s="30">
        <v>11224.244417830083</v>
      </c>
      <c r="H273" s="30">
        <v>12430.965642905852</v>
      </c>
      <c r="I273" s="30">
        <v>12936.74634266242</v>
      </c>
      <c r="J273" s="30">
        <v>13574.336558113124</v>
      </c>
      <c r="K273" s="30">
        <v>14911.8455196916</v>
      </c>
      <c r="L273" s="30">
        <v>16016.38882562463</v>
      </c>
      <c r="M273" s="30">
        <v>16698.93732549814</v>
      </c>
      <c r="N273" s="30">
        <v>16901.249605400764</v>
      </c>
      <c r="O273" s="30">
        <v>16568.149588995431</v>
      </c>
      <c r="P273" s="30">
        <v>16001.062137753219</v>
      </c>
      <c r="Q273" s="30">
        <v>15735.399547982091</v>
      </c>
      <c r="R273" s="30">
        <v>15492.216100422369</v>
      </c>
      <c r="S273" s="30">
        <v>15252.097990436929</v>
      </c>
      <c r="T273" s="30">
        <v>14965.999816837253</v>
      </c>
      <c r="U273" s="30">
        <v>15074.308411128559</v>
      </c>
      <c r="V273" s="30">
        <v>14950.673128965842</v>
      </c>
      <c r="W273" s="30">
        <v>14316.148251089422</v>
      </c>
      <c r="X273" s="30">
        <v>13405.742991527601</v>
      </c>
      <c r="Y273" s="30">
        <v>12388.050916865901</v>
      </c>
      <c r="Z273" s="28"/>
      <c r="AA273" s="50">
        <f t="shared" si="4"/>
        <v>16901.249605400764</v>
      </c>
    </row>
    <row r="274" spans="1:27" ht="12" x14ac:dyDescent="0.25">
      <c r="A274" s="29">
        <v>42998</v>
      </c>
      <c r="B274" s="30">
        <v>11358.097491907074</v>
      </c>
      <c r="C274" s="30">
        <v>10654.09162901359</v>
      </c>
      <c r="D274" s="30">
        <v>10187.138538531264</v>
      </c>
      <c r="E274" s="30">
        <v>9928.6284031001287</v>
      </c>
      <c r="F274" s="30">
        <v>9796.8188874059942</v>
      </c>
      <c r="G274" s="30">
        <v>9927.6066239087013</v>
      </c>
      <c r="H274" s="30">
        <v>10324.056950182536</v>
      </c>
      <c r="I274" s="30">
        <v>10836.990104279095</v>
      </c>
      <c r="J274" s="30">
        <v>11795.418985838005</v>
      </c>
      <c r="K274" s="30">
        <v>13247.367216856352</v>
      </c>
      <c r="L274" s="30">
        <v>14528.678322906322</v>
      </c>
      <c r="M274" s="30">
        <v>15534.109047270893</v>
      </c>
      <c r="N274" s="30">
        <v>16272.855402672909</v>
      </c>
      <c r="O274" s="30">
        <v>16755.135181026646</v>
      </c>
      <c r="P274" s="30">
        <v>16810.311257363726</v>
      </c>
      <c r="Q274" s="30">
        <v>16063.390668430291</v>
      </c>
      <c r="R274" s="30">
        <v>15439.083582468144</v>
      </c>
      <c r="S274" s="30">
        <v>15126.419149891357</v>
      </c>
      <c r="T274" s="30">
        <v>14632.899800431918</v>
      </c>
      <c r="U274" s="30">
        <v>14741.208394723224</v>
      </c>
      <c r="V274" s="30">
        <v>14632.899800431918</v>
      </c>
      <c r="W274" s="30">
        <v>13887.00099068991</v>
      </c>
      <c r="X274" s="30">
        <v>12978.639289510944</v>
      </c>
      <c r="Y274" s="30">
        <v>12013.057953612042</v>
      </c>
      <c r="Z274" s="28"/>
      <c r="AA274" s="50">
        <f t="shared" si="4"/>
        <v>16810.311257363726</v>
      </c>
    </row>
    <row r="275" spans="1:27" ht="12" x14ac:dyDescent="0.25">
      <c r="A275" s="29">
        <v>42999</v>
      </c>
      <c r="B275" s="30">
        <v>11093.456681327374</v>
      </c>
      <c r="C275" s="30">
        <v>10330.1876253311</v>
      </c>
      <c r="D275" s="30">
        <v>9829.5158215316715</v>
      </c>
      <c r="E275" s="30">
        <v>9504.5900386577541</v>
      </c>
      <c r="F275" s="30">
        <v>9364.6062894322004</v>
      </c>
      <c r="G275" s="30">
        <v>9400.3685611321598</v>
      </c>
      <c r="H275" s="30">
        <v>9659.9004757547209</v>
      </c>
      <c r="I275" s="30">
        <v>9955.1946620772414</v>
      </c>
      <c r="J275" s="30">
        <v>11083.238889413102</v>
      </c>
      <c r="K275" s="30">
        <v>12806.980385351138</v>
      </c>
      <c r="L275" s="30">
        <v>14374.389665000785</v>
      </c>
      <c r="M275" s="30">
        <v>15819.185441679139</v>
      </c>
      <c r="N275" s="30">
        <v>16972.774148800683</v>
      </c>
      <c r="O275" s="30">
        <v>17775.892593262626</v>
      </c>
      <c r="P275" s="30">
        <v>18315.3920063363</v>
      </c>
      <c r="Q275" s="30">
        <v>18518.726065430354</v>
      </c>
      <c r="R275" s="30">
        <v>18490.116248070386</v>
      </c>
      <c r="S275" s="30">
        <v>18111.036168050818</v>
      </c>
      <c r="T275" s="30">
        <v>17257.85054320893</v>
      </c>
      <c r="U275" s="30">
        <v>16863.443775317952</v>
      </c>
      <c r="V275" s="30">
        <v>16429.187618961303</v>
      </c>
      <c r="W275" s="30">
        <v>15266.402899116913</v>
      </c>
      <c r="X275" s="30">
        <v>14011.658052044055</v>
      </c>
      <c r="Y275" s="30">
        <v>12584.232521619964</v>
      </c>
      <c r="Z275" s="28"/>
      <c r="AA275" s="50">
        <f t="shared" si="4"/>
        <v>18518.726065430354</v>
      </c>
    </row>
    <row r="276" spans="1:27" ht="12" x14ac:dyDescent="0.25">
      <c r="A276" s="29">
        <v>43000</v>
      </c>
      <c r="B276" s="30">
        <v>11434.73093126413</v>
      </c>
      <c r="C276" s="30">
        <v>10639.786720333606</v>
      </c>
      <c r="D276" s="30">
        <v>10112.548657557063</v>
      </c>
      <c r="E276" s="30">
        <v>9892.8661314001693</v>
      </c>
      <c r="F276" s="30">
        <v>9947.0204285458221</v>
      </c>
      <c r="G276" s="30">
        <v>10619.351136505058</v>
      </c>
      <c r="H276" s="30">
        <v>11824.028803197973</v>
      </c>
      <c r="I276" s="30">
        <v>12369.658891420208</v>
      </c>
      <c r="J276" s="30">
        <v>13070.599416739411</v>
      </c>
      <c r="K276" s="30">
        <v>14326.366043003696</v>
      </c>
      <c r="L276" s="30">
        <v>15580.089110885127</v>
      </c>
      <c r="M276" s="30">
        <v>16678.501741669592</v>
      </c>
      <c r="N276" s="30">
        <v>17500.012211577228</v>
      </c>
      <c r="O276" s="30">
        <v>17670.649336545604</v>
      </c>
      <c r="P276" s="30">
        <v>17455.053927154422</v>
      </c>
      <c r="Q276" s="30">
        <v>17180.195324660446</v>
      </c>
      <c r="R276" s="30">
        <v>17023.863108372054</v>
      </c>
      <c r="S276" s="30">
        <v>16717.329350943834</v>
      </c>
      <c r="T276" s="30">
        <v>16526.256642146906</v>
      </c>
      <c r="U276" s="30">
        <v>16641.717690778205</v>
      </c>
      <c r="V276" s="30">
        <v>16249.354481270078</v>
      </c>
      <c r="W276" s="30">
        <v>15162.181421591316</v>
      </c>
      <c r="X276" s="30">
        <v>13823.650680821411</v>
      </c>
      <c r="Y276" s="30">
        <v>12458.553681074392</v>
      </c>
      <c r="Z276" s="28"/>
      <c r="AA276" s="50">
        <f t="shared" si="4"/>
        <v>17670.649336545604</v>
      </c>
    </row>
    <row r="277" spans="1:27" ht="12" x14ac:dyDescent="0.25">
      <c r="A277" s="29">
        <v>43001</v>
      </c>
      <c r="B277" s="30">
        <v>11304.964973952849</v>
      </c>
      <c r="C277" s="30">
        <v>10513.086100596607</v>
      </c>
      <c r="D277" s="30">
        <v>9981.7609210543542</v>
      </c>
      <c r="E277" s="30">
        <v>9704.8587601775271</v>
      </c>
      <c r="F277" s="30">
        <v>9734.4903567289221</v>
      </c>
      <c r="G277" s="30">
        <v>10444.62689477097</v>
      </c>
      <c r="H277" s="30">
        <v>11797.46254422086</v>
      </c>
      <c r="I277" s="30">
        <v>12377.833124951627</v>
      </c>
      <c r="J277" s="30">
        <v>12669.04019450844</v>
      </c>
      <c r="K277" s="30">
        <v>13501.790235521778</v>
      </c>
      <c r="L277" s="30">
        <v>14100.552841698238</v>
      </c>
      <c r="M277" s="30">
        <v>14811.711158931716</v>
      </c>
      <c r="N277" s="30">
        <v>15325.666092219701</v>
      </c>
      <c r="O277" s="30">
        <v>15436.018244893861</v>
      </c>
      <c r="P277" s="30">
        <v>15492.216100422369</v>
      </c>
      <c r="Q277" s="30">
        <v>15616.873161776513</v>
      </c>
      <c r="R277" s="30">
        <v>15785.466728362035</v>
      </c>
      <c r="S277" s="30">
        <v>16058.281772473154</v>
      </c>
      <c r="T277" s="30">
        <v>15879.470413973357</v>
      </c>
      <c r="U277" s="30">
        <v>16116.523186384515</v>
      </c>
      <c r="V277" s="30">
        <v>15909.102010524752</v>
      </c>
      <c r="W277" s="30">
        <v>14926.150428371584</v>
      </c>
      <c r="X277" s="30">
        <v>13697.971840275839</v>
      </c>
      <c r="Y277" s="30">
        <v>12315.504594274556</v>
      </c>
      <c r="Z277" s="28"/>
      <c r="AA277" s="50">
        <f t="shared" si="4"/>
        <v>16116.523186384515</v>
      </c>
    </row>
    <row r="278" spans="1:27" ht="12" x14ac:dyDescent="0.25">
      <c r="A278" s="29">
        <v>43002</v>
      </c>
      <c r="B278" s="30">
        <v>11146.5891992816</v>
      </c>
      <c r="C278" s="30">
        <v>10380.254805711043</v>
      </c>
      <c r="D278" s="30">
        <v>10001.174725691475</v>
      </c>
      <c r="E278" s="30">
        <v>9703.8369809860997</v>
      </c>
      <c r="F278" s="30">
        <v>9673.1836052432773</v>
      </c>
      <c r="G278" s="30">
        <v>10366.971676222487</v>
      </c>
      <c r="H278" s="30">
        <v>11692.219287503836</v>
      </c>
      <c r="I278" s="30">
        <v>12261.350297128904</v>
      </c>
      <c r="J278" s="30">
        <v>12719.107374888383</v>
      </c>
      <c r="K278" s="30">
        <v>13562.075207815995</v>
      </c>
      <c r="L278" s="30">
        <v>14365.193652277938</v>
      </c>
      <c r="M278" s="30">
        <v>15160.137863208462</v>
      </c>
      <c r="N278" s="30">
        <v>15691.463042750715</v>
      </c>
      <c r="O278" s="30">
        <v>16337.227491732836</v>
      </c>
      <c r="P278" s="30">
        <v>17065.75605522058</v>
      </c>
      <c r="Q278" s="30">
        <v>17638.974181611353</v>
      </c>
      <c r="R278" s="30">
        <v>17692.106699565578</v>
      </c>
      <c r="S278" s="30">
        <v>17460.162823111557</v>
      </c>
      <c r="T278" s="30">
        <v>17052.472925732021</v>
      </c>
      <c r="U278" s="30">
        <v>17045.320471392031</v>
      </c>
      <c r="V278" s="30">
        <v>16813.376594938007</v>
      </c>
      <c r="W278" s="30">
        <v>15852.904154996244</v>
      </c>
      <c r="X278" s="30">
        <v>14462.26267546354</v>
      </c>
      <c r="Y278" s="30">
        <v>13149.276414479322</v>
      </c>
      <c r="Z278" s="28"/>
      <c r="AA278" s="50">
        <f t="shared" si="4"/>
        <v>17692.106699565578</v>
      </c>
    </row>
    <row r="279" spans="1:27" ht="12" x14ac:dyDescent="0.25">
      <c r="A279" s="29">
        <v>43003</v>
      </c>
      <c r="B279" s="30">
        <v>12014.07973280347</v>
      </c>
      <c r="C279" s="30">
        <v>11182.351470981559</v>
      </c>
      <c r="D279" s="30">
        <v>10639.786720333606</v>
      </c>
      <c r="E279" s="30">
        <v>10298.51247039685</v>
      </c>
      <c r="F279" s="30">
        <v>10278.076886568302</v>
      </c>
      <c r="G279" s="30">
        <v>10736.855743519209</v>
      </c>
      <c r="H279" s="30">
        <v>11744.330026266634</v>
      </c>
      <c r="I279" s="30">
        <v>12370.680670611635</v>
      </c>
      <c r="J279" s="30">
        <v>13114.53592197079</v>
      </c>
      <c r="K279" s="30">
        <v>14441.827091634992</v>
      </c>
      <c r="L279" s="30">
        <v>15739.486664747801</v>
      </c>
      <c r="M279" s="30">
        <v>16590.628731206834</v>
      </c>
      <c r="N279" s="30">
        <v>17045.320471392031</v>
      </c>
      <c r="O279" s="30">
        <v>17446.879693623003</v>
      </c>
      <c r="P279" s="30">
        <v>17981.270210739538</v>
      </c>
      <c r="Q279" s="30">
        <v>18416.548146287612</v>
      </c>
      <c r="R279" s="30">
        <v>18103.883713710824</v>
      </c>
      <c r="S279" s="30">
        <v>17265.002997548923</v>
      </c>
      <c r="T279" s="30">
        <v>16691.784871158146</v>
      </c>
      <c r="U279" s="30">
        <v>16600.846523121108</v>
      </c>
      <c r="V279" s="30">
        <v>16286.138532161465</v>
      </c>
      <c r="W279" s="30">
        <v>15286.838482945459</v>
      </c>
      <c r="X279" s="30">
        <v>14022.897623149755</v>
      </c>
      <c r="Y279" s="30">
        <v>12820.263514839695</v>
      </c>
      <c r="Z279" s="28"/>
      <c r="AA279" s="50">
        <f t="shared" si="4"/>
        <v>18416.548146287612</v>
      </c>
    </row>
    <row r="280" spans="1:27" ht="12" x14ac:dyDescent="0.25">
      <c r="A280" s="29">
        <v>43004</v>
      </c>
      <c r="B280" s="30">
        <v>11714.698429715239</v>
      </c>
      <c r="C280" s="30">
        <v>10971.864957547514</v>
      </c>
      <c r="D280" s="30">
        <v>10487.541620810922</v>
      </c>
      <c r="E280" s="30">
        <v>10199.399888828393</v>
      </c>
      <c r="F280" s="30">
        <v>10193.269213679829</v>
      </c>
      <c r="G280" s="30">
        <v>10812.467403684837</v>
      </c>
      <c r="H280" s="30">
        <v>12047.798446120574</v>
      </c>
      <c r="I280" s="30">
        <v>12646.561052297036</v>
      </c>
      <c r="J280" s="30">
        <v>13139.058622565048</v>
      </c>
      <c r="K280" s="30">
        <v>14067.855907572561</v>
      </c>
      <c r="L280" s="30">
        <v>15256.185107202638</v>
      </c>
      <c r="M280" s="30">
        <v>16590.628731206834</v>
      </c>
      <c r="N280" s="30">
        <v>17591.972338805692</v>
      </c>
      <c r="O280" s="30">
        <v>18571.858583384579</v>
      </c>
      <c r="P280" s="30">
        <v>18911.089274938477</v>
      </c>
      <c r="Q280" s="30">
        <v>18942.764429872728</v>
      </c>
      <c r="R280" s="30">
        <v>18598.424842361692</v>
      </c>
      <c r="S280" s="30">
        <v>17927.115913593883</v>
      </c>
      <c r="T280" s="30">
        <v>17228.218946657536</v>
      </c>
      <c r="U280" s="30">
        <v>17119.910352366231</v>
      </c>
      <c r="V280" s="30">
        <v>16714.26401336955</v>
      </c>
      <c r="W280" s="30">
        <v>15854.947713379099</v>
      </c>
      <c r="X280" s="30">
        <v>14730.99060280895</v>
      </c>
      <c r="Y280" s="30">
        <v>14369.280769043648</v>
      </c>
      <c r="Z280" s="28"/>
      <c r="AA280" s="50">
        <f t="shared" si="4"/>
        <v>18942.764429872728</v>
      </c>
    </row>
    <row r="281" spans="1:27" ht="12" x14ac:dyDescent="0.25">
      <c r="A281" s="29">
        <v>43005</v>
      </c>
      <c r="B281" s="30">
        <v>13031.771807465169</v>
      </c>
      <c r="C281" s="30">
        <v>11797.46254422086</v>
      </c>
      <c r="D281" s="30">
        <v>11298.834298804284</v>
      </c>
      <c r="E281" s="30">
        <v>10939.168023421837</v>
      </c>
      <c r="F281" s="30">
        <v>10799.184274196281</v>
      </c>
      <c r="G281" s="30">
        <v>10860.491025681926</v>
      </c>
      <c r="H281" s="30">
        <v>11172.133679067285</v>
      </c>
      <c r="I281" s="30">
        <v>11559.387992618273</v>
      </c>
      <c r="J281" s="30">
        <v>12804.936826968284</v>
      </c>
      <c r="K281" s="30">
        <v>14608.37709983766</v>
      </c>
      <c r="L281" s="30">
        <v>16122.653861533079</v>
      </c>
      <c r="M281" s="30">
        <v>17528.622028937196</v>
      </c>
      <c r="N281" s="30">
        <v>18627.034659721659</v>
      </c>
      <c r="O281" s="30">
        <v>19370.889911080812</v>
      </c>
      <c r="P281" s="30">
        <v>19887.91018194308</v>
      </c>
      <c r="Q281" s="30">
        <v>19913.454661728767</v>
      </c>
      <c r="R281" s="30">
        <v>19264.624875172361</v>
      </c>
      <c r="S281" s="30">
        <v>18580.032816915998</v>
      </c>
      <c r="T281" s="30">
        <v>17653.279090291337</v>
      </c>
      <c r="U281" s="30">
        <v>17420.31343464589</v>
      </c>
      <c r="V281" s="30">
        <v>16869.574450466516</v>
      </c>
      <c r="W281" s="30">
        <v>16018.432384007485</v>
      </c>
      <c r="X281" s="30">
        <v>14913.889078074455</v>
      </c>
      <c r="Y281" s="30">
        <v>13679.579814830146</v>
      </c>
      <c r="Z281" s="28"/>
      <c r="AA281" s="50">
        <f t="shared" si="4"/>
        <v>19913.454661728767</v>
      </c>
    </row>
    <row r="282" spans="1:27" ht="12" x14ac:dyDescent="0.25">
      <c r="A282" s="29">
        <v>43006</v>
      </c>
      <c r="B282" s="30">
        <v>12582.188963237109</v>
      </c>
      <c r="C282" s="30">
        <v>11784.179414732303</v>
      </c>
      <c r="D282" s="30">
        <v>11196.656379661543</v>
      </c>
      <c r="E282" s="30">
        <v>10788.966482282007</v>
      </c>
      <c r="F282" s="30">
        <v>10599.937331867937</v>
      </c>
      <c r="G282" s="30">
        <v>10625.481811653623</v>
      </c>
      <c r="H282" s="30">
        <v>10836.990104279095</v>
      </c>
      <c r="I282" s="30">
        <v>11198.699938044398</v>
      </c>
      <c r="J282" s="30">
        <v>12328.787723763113</v>
      </c>
      <c r="K282" s="30">
        <v>14117.923087952504</v>
      </c>
      <c r="L282" s="30">
        <v>15723.138197684963</v>
      </c>
      <c r="M282" s="30">
        <v>17174.064649511882</v>
      </c>
      <c r="N282" s="30">
        <v>18387.938328927645</v>
      </c>
      <c r="O282" s="30">
        <v>19244.189291343813</v>
      </c>
      <c r="P282" s="30">
        <v>19777.558029268919</v>
      </c>
      <c r="Q282" s="30">
        <v>19942.064479088735</v>
      </c>
      <c r="R282" s="30">
        <v>19715.229498591849</v>
      </c>
      <c r="S282" s="30">
        <v>19053.116582546889</v>
      </c>
      <c r="T282" s="30">
        <v>18050.751195756598</v>
      </c>
      <c r="U282" s="30">
        <v>18030.31561192805</v>
      </c>
      <c r="V282" s="30">
        <v>17637.952402419927</v>
      </c>
      <c r="W282" s="30">
        <v>16546.692225975454</v>
      </c>
      <c r="X282" s="30">
        <v>15141.745837762768</v>
      </c>
      <c r="Y282" s="30">
        <v>13658.12245181017</v>
      </c>
      <c r="Z282" s="28"/>
      <c r="AA282" s="50">
        <f t="shared" si="4"/>
        <v>19942.064479088735</v>
      </c>
    </row>
    <row r="283" spans="1:27" ht="12" x14ac:dyDescent="0.25">
      <c r="A283" s="29">
        <v>43007</v>
      </c>
      <c r="B283" s="30">
        <v>12538.252458005731</v>
      </c>
      <c r="C283" s="30">
        <v>11639.086769549611</v>
      </c>
      <c r="D283" s="30">
        <v>11119.001161113059</v>
      </c>
      <c r="E283" s="30">
        <v>10788.966482282007</v>
      </c>
      <c r="F283" s="30">
        <v>10789.988261473434</v>
      </c>
      <c r="G283" s="30">
        <v>11343.79258322709</v>
      </c>
      <c r="H283" s="30">
        <v>12535.187120431448</v>
      </c>
      <c r="I283" s="30">
        <v>13041.989599379443</v>
      </c>
      <c r="J283" s="30">
        <v>13674.470918873008</v>
      </c>
      <c r="K283" s="30">
        <v>15113.136020402801</v>
      </c>
      <c r="L283" s="30">
        <v>16638.652353203921</v>
      </c>
      <c r="M283" s="30">
        <v>18122.275739156517</v>
      </c>
      <c r="N283" s="30">
        <v>19027.572102761202</v>
      </c>
      <c r="O283" s="30">
        <v>19782.666925226058</v>
      </c>
      <c r="P283" s="30">
        <v>20159.703446862772</v>
      </c>
      <c r="Q283" s="30">
        <v>20156.638109288488</v>
      </c>
      <c r="R283" s="30">
        <v>19900.171532240209</v>
      </c>
      <c r="S283" s="30">
        <v>19206.383461261001</v>
      </c>
      <c r="T283" s="30">
        <v>18430.853054967596</v>
      </c>
      <c r="U283" s="30">
        <v>18112.057947242243</v>
      </c>
      <c r="V283" s="30">
        <v>17154.650844874763</v>
      </c>
      <c r="W283" s="30">
        <v>15992.8879042218</v>
      </c>
      <c r="X283" s="30">
        <v>14541.961452394879</v>
      </c>
      <c r="Y283" s="30">
        <v>13143.145739330757</v>
      </c>
      <c r="Z283" s="28"/>
      <c r="AA283" s="50">
        <f t="shared" si="4"/>
        <v>20159.703446862772</v>
      </c>
    </row>
    <row r="284" spans="1:27" ht="12" x14ac:dyDescent="0.25">
      <c r="A284" s="29">
        <v>43008</v>
      </c>
      <c r="B284" s="30">
        <v>11928.250280723567</v>
      </c>
      <c r="C284" s="30">
        <v>11126.153615453051</v>
      </c>
      <c r="D284" s="30">
        <v>10628.547149227905</v>
      </c>
      <c r="E284" s="30">
        <v>10331.209404522528</v>
      </c>
      <c r="F284" s="30">
        <v>10328.144066948245</v>
      </c>
      <c r="G284" s="30">
        <v>10925.88489393328</v>
      </c>
      <c r="H284" s="30">
        <v>12280.764101766024</v>
      </c>
      <c r="I284" s="30">
        <v>12735.455841951221</v>
      </c>
      <c r="J284" s="30">
        <v>13476.245755736092</v>
      </c>
      <c r="K284" s="30">
        <v>14886.301039905915</v>
      </c>
      <c r="L284" s="30">
        <v>16267.746506715772</v>
      </c>
      <c r="M284" s="30">
        <v>17436.661901708729</v>
      </c>
      <c r="N284" s="30">
        <v>18366.480965907671</v>
      </c>
      <c r="O284" s="30">
        <v>18674.03650252732</v>
      </c>
      <c r="P284" s="30">
        <v>18954.004000978428</v>
      </c>
      <c r="Q284" s="30">
        <v>18514.638948664644</v>
      </c>
      <c r="R284" s="30">
        <v>18454.353976370425</v>
      </c>
      <c r="S284" s="30">
        <v>18320.500902293436</v>
      </c>
      <c r="T284" s="30">
        <v>17816.763760919723</v>
      </c>
      <c r="U284" s="30">
        <v>17878.070512405367</v>
      </c>
      <c r="V284" s="30">
        <v>17479.57662774868</v>
      </c>
      <c r="W284" s="30">
        <v>16431.231177344158</v>
      </c>
      <c r="X284" s="30">
        <v>15018.110555600051</v>
      </c>
      <c r="Y284" s="30">
        <v>13540.617844796019</v>
      </c>
      <c r="Z284" s="28"/>
      <c r="AA284" s="50">
        <f t="shared" si="4"/>
        <v>18954.004000978428</v>
      </c>
    </row>
    <row r="285" spans="1:27" ht="12" x14ac:dyDescent="0.25">
      <c r="A285" s="29">
        <v>43009</v>
      </c>
      <c r="B285" s="30">
        <v>12348.201528400232</v>
      </c>
      <c r="C285" s="30">
        <v>11504.211916281194</v>
      </c>
      <c r="D285" s="30">
        <v>11020.91035873603</v>
      </c>
      <c r="E285" s="30">
        <v>10725.616172413507</v>
      </c>
      <c r="F285" s="30">
        <v>10676.570771224991</v>
      </c>
      <c r="G285" s="30">
        <v>11296.790740421429</v>
      </c>
      <c r="H285" s="30">
        <v>12612.842338979932</v>
      </c>
      <c r="I285" s="30">
        <v>13064.468741590847</v>
      </c>
      <c r="J285" s="30">
        <v>13824.672460012838</v>
      </c>
      <c r="K285" s="30">
        <v>15231.66240660838</v>
      </c>
      <c r="L285" s="30">
        <v>16527.278421338335</v>
      </c>
      <c r="M285" s="30">
        <v>17789.175722751184</v>
      </c>
      <c r="N285" s="30">
        <v>18792.5628887329</v>
      </c>
      <c r="O285" s="30">
        <v>19531.309244134914</v>
      </c>
      <c r="P285" s="30">
        <v>19848.060793477413</v>
      </c>
      <c r="Q285" s="30">
        <v>20387.560206551083</v>
      </c>
      <c r="R285" s="30">
        <v>20704.311755893581</v>
      </c>
      <c r="S285" s="30">
        <v>20384.494868976803</v>
      </c>
      <c r="T285" s="30">
        <v>19614.073358640537</v>
      </c>
      <c r="U285" s="30">
        <v>19228.862603472404</v>
      </c>
      <c r="V285" s="30">
        <v>18705.711657461568</v>
      </c>
      <c r="W285" s="30">
        <v>17485.707302897245</v>
      </c>
      <c r="X285" s="30">
        <v>15856.991271761954</v>
      </c>
      <c r="Y285" s="30">
        <v>15014.023438834342</v>
      </c>
      <c r="Z285" s="28"/>
      <c r="AA285" s="50">
        <f t="shared" si="4"/>
        <v>20704.311755893581</v>
      </c>
    </row>
    <row r="286" spans="1:27" ht="12" x14ac:dyDescent="0.25">
      <c r="A286" s="29">
        <v>43010</v>
      </c>
      <c r="B286" s="30">
        <v>13271.88991745061</v>
      </c>
      <c r="C286" s="30">
        <v>12168.368390709009</v>
      </c>
      <c r="D286" s="30">
        <v>11576.758238872539</v>
      </c>
      <c r="E286" s="30">
        <v>11199.721717235825</v>
      </c>
      <c r="F286" s="30">
        <v>11102.652694050221</v>
      </c>
      <c r="G286" s="30">
        <v>11612.520510572498</v>
      </c>
      <c r="H286" s="30">
        <v>12817.198177265413</v>
      </c>
      <c r="I286" s="30">
        <v>13242.258320899215</v>
      </c>
      <c r="J286" s="30">
        <v>14025.962960724037</v>
      </c>
      <c r="K286" s="30">
        <v>15538.196164036603</v>
      </c>
      <c r="L286" s="30">
        <v>17056.560042497731</v>
      </c>
      <c r="M286" s="30">
        <v>18304.152435230597</v>
      </c>
      <c r="N286" s="30">
        <v>19315.713834743732</v>
      </c>
      <c r="O286" s="30">
        <v>20345.667259702561</v>
      </c>
      <c r="P286" s="30">
        <v>20901.51513983907</v>
      </c>
      <c r="Q286" s="30">
        <v>21291.834790964342</v>
      </c>
      <c r="R286" s="30">
        <v>21519.691550652653</v>
      </c>
      <c r="S286" s="30">
        <v>21134.48079548452</v>
      </c>
      <c r="T286" s="30">
        <v>20252.685353282664</v>
      </c>
      <c r="U286" s="30">
        <v>19803.102509054606</v>
      </c>
      <c r="V286" s="30">
        <v>19214.55769479242</v>
      </c>
      <c r="W286" s="30">
        <v>17866.830941299668</v>
      </c>
      <c r="X286" s="30">
        <v>16360.728413135666</v>
      </c>
      <c r="Y286" s="30">
        <v>14703.40256464041</v>
      </c>
      <c r="Z286" s="28"/>
      <c r="AA286" s="50">
        <f t="shared" si="4"/>
        <v>21519.691550652653</v>
      </c>
    </row>
    <row r="287" spans="1:27" ht="12" x14ac:dyDescent="0.25">
      <c r="A287" s="29">
        <v>43011</v>
      </c>
      <c r="B287" s="30">
        <v>13384.285628507625</v>
      </c>
      <c r="C287" s="30">
        <v>12470.815031371521</v>
      </c>
      <c r="D287" s="30">
        <v>11765.78738928661</v>
      </c>
      <c r="E287" s="30">
        <v>11360.141050289929</v>
      </c>
      <c r="F287" s="30">
        <v>11201.76527561868</v>
      </c>
      <c r="G287" s="30">
        <v>11657.478794995304</v>
      </c>
      <c r="H287" s="30">
        <v>12817.198177265413</v>
      </c>
      <c r="I287" s="30">
        <v>13318.891760256271</v>
      </c>
      <c r="J287" s="30">
        <v>14190.46941054385</v>
      </c>
      <c r="K287" s="30">
        <v>15793.640961893454</v>
      </c>
      <c r="L287" s="30">
        <v>17352.876008011681</v>
      </c>
      <c r="M287" s="30">
        <v>18772.127304904352</v>
      </c>
      <c r="N287" s="30">
        <v>19730.556186463258</v>
      </c>
      <c r="O287" s="30">
        <v>20764.596728187797</v>
      </c>
      <c r="P287" s="30">
        <v>21287.747674198632</v>
      </c>
      <c r="Q287" s="30">
        <v>21568.736951841169</v>
      </c>
      <c r="R287" s="30">
        <v>21555.453822352611</v>
      </c>
      <c r="S287" s="30">
        <v>20679.789055299323</v>
      </c>
      <c r="T287" s="30">
        <v>19416.869974695044</v>
      </c>
      <c r="U287" s="30">
        <v>18717.973007758697</v>
      </c>
      <c r="V287" s="30">
        <v>17799.393514665458</v>
      </c>
      <c r="W287" s="30">
        <v>16677.479962478163</v>
      </c>
      <c r="X287" s="30">
        <v>15407.408427533894</v>
      </c>
      <c r="Y287" s="30">
        <v>14133.249775823915</v>
      </c>
      <c r="Z287" s="28"/>
      <c r="AA287" s="50">
        <f t="shared" si="4"/>
        <v>21568.736951841169</v>
      </c>
    </row>
    <row r="288" spans="1:27" ht="12" x14ac:dyDescent="0.25">
      <c r="A288" s="29">
        <v>43012</v>
      </c>
      <c r="B288" s="30">
        <v>12932.65922589671</v>
      </c>
      <c r="C288" s="30">
        <v>11984.448136252075</v>
      </c>
      <c r="D288" s="30">
        <v>11379.55485492705</v>
      </c>
      <c r="E288" s="30">
        <v>10957.56004886753</v>
      </c>
      <c r="F288" s="30">
        <v>10752.18243139062</v>
      </c>
      <c r="G288" s="30">
        <v>10823.706974790539</v>
      </c>
      <c r="H288" s="30">
        <v>11141.480303324463</v>
      </c>
      <c r="I288" s="30">
        <v>11539.974187981152</v>
      </c>
      <c r="J288" s="30">
        <v>12870.330695219638</v>
      </c>
      <c r="K288" s="30">
        <v>14612.46421660337</v>
      </c>
      <c r="L288" s="30">
        <v>15935.668269501864</v>
      </c>
      <c r="M288" s="30">
        <v>17089.256976623408</v>
      </c>
      <c r="N288" s="30">
        <v>18061.990766862302</v>
      </c>
      <c r="O288" s="30">
        <v>18643.383126784498</v>
      </c>
      <c r="P288" s="30">
        <v>18855.913198601396</v>
      </c>
      <c r="Q288" s="30">
        <v>18729.212578864401</v>
      </c>
      <c r="R288" s="30">
        <v>18285.760409784903</v>
      </c>
      <c r="S288" s="30">
        <v>17617.516818591379</v>
      </c>
      <c r="T288" s="30">
        <v>16749.004505878082</v>
      </c>
      <c r="U288" s="30">
        <v>16598.802964738254</v>
      </c>
      <c r="V288" s="30">
        <v>16107.32717366167</v>
      </c>
      <c r="W288" s="30">
        <v>15171.377434314163</v>
      </c>
      <c r="X288" s="30">
        <v>14024.941181532609</v>
      </c>
      <c r="Y288" s="30">
        <v>12828.437748371114</v>
      </c>
      <c r="Z288" s="28"/>
      <c r="AA288" s="50">
        <f t="shared" si="4"/>
        <v>18855.913198601396</v>
      </c>
    </row>
    <row r="289" spans="1:27" ht="12" x14ac:dyDescent="0.25">
      <c r="A289" s="29">
        <v>43013</v>
      </c>
      <c r="B289" s="30">
        <v>11594.128485126805</v>
      </c>
      <c r="C289" s="30">
        <v>10567.24039774226</v>
      </c>
      <c r="D289" s="30">
        <v>9796.8188874059942</v>
      </c>
      <c r="E289" s="30">
        <v>9191.9256060809676</v>
      </c>
      <c r="F289" s="30">
        <v>8857.8038104842053</v>
      </c>
      <c r="G289" s="30">
        <v>8768.9090208300204</v>
      </c>
      <c r="H289" s="30">
        <v>8921.1541203527049</v>
      </c>
      <c r="I289" s="30">
        <v>9067.2685447268232</v>
      </c>
      <c r="J289" s="30">
        <v>9828.4940423402441</v>
      </c>
      <c r="K289" s="30">
        <v>10958.581828058957</v>
      </c>
      <c r="L289" s="30">
        <v>12063.125133991985</v>
      </c>
      <c r="M289" s="30">
        <v>12842.742657051098</v>
      </c>
      <c r="N289" s="30">
        <v>13681.623373213</v>
      </c>
      <c r="O289" s="30">
        <v>14421.391507806446</v>
      </c>
      <c r="P289" s="30">
        <v>15036.502581045745</v>
      </c>
      <c r="Q289" s="30">
        <v>15486.085425273805</v>
      </c>
      <c r="R289" s="30">
        <v>15921.363360821881</v>
      </c>
      <c r="S289" s="30">
        <v>15750.726235853503</v>
      </c>
      <c r="T289" s="30">
        <v>15083.504423851406</v>
      </c>
      <c r="U289" s="30">
        <v>15028.328347514325</v>
      </c>
      <c r="V289" s="30">
        <v>14650.270046686184</v>
      </c>
      <c r="W289" s="30">
        <v>13629.512634450202</v>
      </c>
      <c r="X289" s="30">
        <v>12393.159812823038</v>
      </c>
      <c r="Y289" s="30">
        <v>11078.129993455965</v>
      </c>
      <c r="Z289" s="28"/>
      <c r="AA289" s="50">
        <f t="shared" si="4"/>
        <v>15921.363360821881</v>
      </c>
    </row>
    <row r="290" spans="1:27" ht="12" x14ac:dyDescent="0.25">
      <c r="A290" s="29">
        <v>43014</v>
      </c>
      <c r="B290" s="30">
        <v>10020.588530328596</v>
      </c>
      <c r="C290" s="30">
        <v>9271.6243830123058</v>
      </c>
      <c r="D290" s="30">
        <v>8814.889084444254</v>
      </c>
      <c r="E290" s="30">
        <v>8577.836312033096</v>
      </c>
      <c r="F290" s="30">
        <v>8634.0341675616019</v>
      </c>
      <c r="G290" s="30">
        <v>9347.2360431779343</v>
      </c>
      <c r="H290" s="30">
        <v>10584.610643996526</v>
      </c>
      <c r="I290" s="30">
        <v>11122.066498687342</v>
      </c>
      <c r="J290" s="30">
        <v>11646.239223889603</v>
      </c>
      <c r="K290" s="30">
        <v>12612.842338979932</v>
      </c>
      <c r="L290" s="30">
        <v>13590.685025175962</v>
      </c>
      <c r="M290" s="30">
        <v>14458.175558697831</v>
      </c>
      <c r="N290" s="30">
        <v>15363.471922302515</v>
      </c>
      <c r="O290" s="30">
        <v>16028.650175921759</v>
      </c>
      <c r="P290" s="30">
        <v>16695.871987923856</v>
      </c>
      <c r="Q290" s="30">
        <v>16903.293163783619</v>
      </c>
      <c r="R290" s="30">
        <v>17132.17170266336</v>
      </c>
      <c r="S290" s="30">
        <v>16811.333036555152</v>
      </c>
      <c r="T290" s="30">
        <v>16485.385474489809</v>
      </c>
      <c r="U290" s="30">
        <v>16824.61616604371</v>
      </c>
      <c r="V290" s="30">
        <v>16298.399882458594</v>
      </c>
      <c r="W290" s="30">
        <v>15183.638784611292</v>
      </c>
      <c r="X290" s="30">
        <v>13934.002833495571</v>
      </c>
      <c r="Y290" s="30">
        <v>12542.33957477144</v>
      </c>
      <c r="Z290" s="28"/>
      <c r="AA290" s="50">
        <f t="shared" si="4"/>
        <v>17132.17170266336</v>
      </c>
    </row>
    <row r="291" spans="1:27" ht="12" x14ac:dyDescent="0.25">
      <c r="A291" s="29">
        <v>43015</v>
      </c>
      <c r="B291" s="30">
        <v>11316.20454505855</v>
      </c>
      <c r="C291" s="30">
        <v>10580.523527230816</v>
      </c>
      <c r="D291" s="30">
        <v>10104.374424025644</v>
      </c>
      <c r="E291" s="30">
        <v>9798.8624457888491</v>
      </c>
      <c r="F291" s="30">
        <v>9730.4032399632124</v>
      </c>
      <c r="G291" s="30">
        <v>10301.577807971133</v>
      </c>
      <c r="H291" s="30">
        <v>11600.259160275369</v>
      </c>
      <c r="I291" s="30">
        <v>12189.825753728985</v>
      </c>
      <c r="J291" s="30">
        <v>12457.531901882965</v>
      </c>
      <c r="K291" s="30">
        <v>13415.960783441875</v>
      </c>
      <c r="L291" s="30">
        <v>14445.914208400702</v>
      </c>
      <c r="M291" s="30">
        <v>15170.355655122736</v>
      </c>
      <c r="N291" s="30">
        <v>15760.944027767777</v>
      </c>
      <c r="O291" s="30">
        <v>16255.485156418643</v>
      </c>
      <c r="P291" s="30">
        <v>16502.755720744077</v>
      </c>
      <c r="Q291" s="30">
        <v>16390.360009687061</v>
      </c>
      <c r="R291" s="30">
        <v>16376.055101007078</v>
      </c>
      <c r="S291" s="30">
        <v>16179.873496253014</v>
      </c>
      <c r="T291" s="30">
        <v>16029.671955113186</v>
      </c>
      <c r="U291" s="30">
        <v>16416.926268664174</v>
      </c>
      <c r="V291" s="30">
        <v>15976.539437158961</v>
      </c>
      <c r="W291" s="30">
        <v>15189.769459759857</v>
      </c>
      <c r="X291" s="30">
        <v>13820.585343247129</v>
      </c>
      <c r="Y291" s="30">
        <v>12274.63342661746</v>
      </c>
      <c r="Z291" s="28"/>
      <c r="AA291" s="50">
        <f t="shared" si="4"/>
        <v>16502.755720744077</v>
      </c>
    </row>
    <row r="292" spans="1:27" ht="12" x14ac:dyDescent="0.25">
      <c r="A292" s="29">
        <v>43016</v>
      </c>
      <c r="B292" s="30">
        <v>11131.262511410188</v>
      </c>
      <c r="C292" s="30">
        <v>10389.45081843389</v>
      </c>
      <c r="D292" s="30">
        <v>9858.1256388916372</v>
      </c>
      <c r="E292" s="30">
        <v>9593.4848283119391</v>
      </c>
      <c r="F292" s="30">
        <v>9624.1382040547614</v>
      </c>
      <c r="G292" s="30">
        <v>10277.055107376875</v>
      </c>
      <c r="H292" s="30">
        <v>11590.041368361095</v>
      </c>
      <c r="I292" s="30">
        <v>12090.713172160526</v>
      </c>
      <c r="J292" s="30">
        <v>12604.668105448513</v>
      </c>
      <c r="K292" s="30">
        <v>13783.801292355742</v>
      </c>
      <c r="L292" s="30">
        <v>15100.874670105672</v>
      </c>
      <c r="M292" s="30">
        <v>16197.24374250728</v>
      </c>
      <c r="N292" s="30">
        <v>17215.957596360407</v>
      </c>
      <c r="O292" s="30">
        <v>17998.640456993802</v>
      </c>
      <c r="P292" s="30">
        <v>18635.208893253079</v>
      </c>
      <c r="Q292" s="30">
        <v>18922.32884604418</v>
      </c>
      <c r="R292" s="30">
        <v>18897.806145449922</v>
      </c>
      <c r="S292" s="30">
        <v>18591.272388021698</v>
      </c>
      <c r="T292" s="30">
        <v>18033.380949502334</v>
      </c>
      <c r="U292" s="30">
        <v>18038.48984545947</v>
      </c>
      <c r="V292" s="30">
        <v>17518.404237022922</v>
      </c>
      <c r="W292" s="30">
        <v>16371.967984241368</v>
      </c>
      <c r="X292" s="30">
        <v>14963.956258454398</v>
      </c>
      <c r="Y292" s="30">
        <v>13542.661403178874</v>
      </c>
      <c r="Z292" s="28"/>
      <c r="AA292" s="50">
        <f t="shared" si="4"/>
        <v>18922.32884604418</v>
      </c>
    </row>
    <row r="293" spans="1:27" ht="12" x14ac:dyDescent="0.25">
      <c r="A293" s="29">
        <v>43017</v>
      </c>
      <c r="B293" s="30">
        <v>12243.980050874638</v>
      </c>
      <c r="C293" s="30">
        <v>11420.426022584146</v>
      </c>
      <c r="D293" s="30">
        <v>10847.207896193369</v>
      </c>
      <c r="E293" s="30">
        <v>10425.21309013385</v>
      </c>
      <c r="F293" s="30">
        <v>10358.797442691068</v>
      </c>
      <c r="G293" s="30">
        <v>10240.27105648549</v>
      </c>
      <c r="H293" s="30">
        <v>12037.5806542063</v>
      </c>
      <c r="I293" s="30">
        <v>12515.773315794328</v>
      </c>
      <c r="J293" s="30">
        <v>13123.731934693637</v>
      </c>
      <c r="K293" s="30">
        <v>14537.874335629169</v>
      </c>
      <c r="L293" s="30">
        <v>15881.513972356212</v>
      </c>
      <c r="M293" s="30">
        <v>17067.799613603434</v>
      </c>
      <c r="N293" s="30">
        <v>17954.703951762425</v>
      </c>
      <c r="O293" s="30">
        <v>18804.824239030029</v>
      </c>
      <c r="P293" s="30">
        <v>19384.173040569367</v>
      </c>
      <c r="Q293" s="30">
        <v>19767.340237354645</v>
      </c>
      <c r="R293" s="30">
        <v>19834.777663988854</v>
      </c>
      <c r="S293" s="30">
        <v>19466.937155074989</v>
      </c>
      <c r="T293" s="30">
        <v>18640.317789210214</v>
      </c>
      <c r="U293" s="30">
        <v>18458.441093136134</v>
      </c>
      <c r="V293" s="30">
        <v>17844.351799088265</v>
      </c>
      <c r="W293" s="30">
        <v>16642.739469969631</v>
      </c>
      <c r="X293" s="30">
        <v>15293.990937285451</v>
      </c>
      <c r="Y293" s="30">
        <v>13723.516320061524</v>
      </c>
      <c r="Z293" s="28"/>
      <c r="AA293" s="50">
        <f t="shared" si="4"/>
        <v>19834.777663988854</v>
      </c>
    </row>
    <row r="294" spans="1:27" ht="12" x14ac:dyDescent="0.25">
      <c r="A294" s="29">
        <v>43018</v>
      </c>
      <c r="B294" s="30">
        <v>12391.116254440183</v>
      </c>
      <c r="C294" s="30">
        <v>11430.64381449842</v>
      </c>
      <c r="D294" s="30">
        <v>10855.382129724789</v>
      </c>
      <c r="E294" s="30">
        <v>10441.561557196688</v>
      </c>
      <c r="F294" s="30">
        <v>10366.971676222487</v>
      </c>
      <c r="G294" s="30">
        <v>10871.730596787627</v>
      </c>
      <c r="H294" s="30">
        <v>12068.234029949122</v>
      </c>
      <c r="I294" s="30">
        <v>12604.668105448513</v>
      </c>
      <c r="J294" s="30">
        <v>13264.737463110618</v>
      </c>
      <c r="K294" s="30">
        <v>14694.206551917563</v>
      </c>
      <c r="L294" s="30">
        <v>16098.131160938823</v>
      </c>
      <c r="M294" s="30">
        <v>17182.238883043301</v>
      </c>
      <c r="N294" s="30">
        <v>18136.580647836501</v>
      </c>
      <c r="O294" s="30">
        <v>18925.39418361846</v>
      </c>
      <c r="P294" s="30">
        <v>19460.806479926425</v>
      </c>
      <c r="Q294" s="30">
        <v>19822.516313691725</v>
      </c>
      <c r="R294" s="30">
        <v>19894.040857091644</v>
      </c>
      <c r="S294" s="30">
        <v>19390.303715717931</v>
      </c>
      <c r="T294" s="30">
        <v>18362.393849141961</v>
      </c>
      <c r="U294" s="30">
        <v>17999.662236185228</v>
      </c>
      <c r="V294" s="30">
        <v>17312.004840354584</v>
      </c>
      <c r="W294" s="30">
        <v>16270.811844290054</v>
      </c>
      <c r="X294" s="30">
        <v>15101.896449297099</v>
      </c>
      <c r="Y294" s="30">
        <v>13853.282277372806</v>
      </c>
      <c r="Z294" s="28"/>
      <c r="AA294" s="50">
        <f t="shared" si="4"/>
        <v>19894.040857091644</v>
      </c>
    </row>
    <row r="295" spans="1:27" ht="12" x14ac:dyDescent="0.25">
      <c r="A295" s="29">
        <v>43019</v>
      </c>
      <c r="B295" s="30">
        <v>12627.147247659916</v>
      </c>
      <c r="C295" s="30">
        <v>11730.025117586651</v>
      </c>
      <c r="D295" s="30">
        <v>11156.806991195874</v>
      </c>
      <c r="E295" s="30">
        <v>10726.637951604935</v>
      </c>
      <c r="F295" s="30">
        <v>10485.498062428067</v>
      </c>
      <c r="G295" s="30">
        <v>10497.759412725196</v>
      </c>
      <c r="H295" s="30">
        <v>10782.835807133442</v>
      </c>
      <c r="I295" s="30">
        <v>11080.17355183882</v>
      </c>
      <c r="J295" s="30">
        <v>12293.025452063153</v>
      </c>
      <c r="K295" s="30">
        <v>14195.578306500987</v>
      </c>
      <c r="L295" s="30">
        <v>15767.074702916341</v>
      </c>
      <c r="M295" s="30">
        <v>17085.169859857699</v>
      </c>
      <c r="N295" s="30">
        <v>18098.774817753689</v>
      </c>
      <c r="O295" s="30">
        <v>18866.13099051567</v>
      </c>
      <c r="P295" s="30">
        <v>19387.238378143651</v>
      </c>
      <c r="Q295" s="30">
        <v>19718.294836166129</v>
      </c>
      <c r="R295" s="30">
        <v>19781.645146034629</v>
      </c>
      <c r="S295" s="30">
        <v>19348.410768869409</v>
      </c>
      <c r="T295" s="30">
        <v>18252.041696467801</v>
      </c>
      <c r="U295" s="30">
        <v>17758.522347008362</v>
      </c>
      <c r="V295" s="30">
        <v>17065.75605522058</v>
      </c>
      <c r="W295" s="30">
        <v>16008.214592093211</v>
      </c>
      <c r="X295" s="30">
        <v>14956.803804114406</v>
      </c>
      <c r="Y295" s="30">
        <v>13701.037177850121</v>
      </c>
      <c r="Z295" s="28"/>
      <c r="AA295" s="50">
        <f t="shared" si="4"/>
        <v>19781.645146034629</v>
      </c>
    </row>
    <row r="296" spans="1:27" ht="12" x14ac:dyDescent="0.25">
      <c r="A296" s="29">
        <v>43020</v>
      </c>
      <c r="B296" s="30">
        <v>12560.731600217134</v>
      </c>
      <c r="C296" s="30">
        <v>11637.043211166756</v>
      </c>
      <c r="D296" s="30">
        <v>10937.124465038982</v>
      </c>
      <c r="E296" s="30">
        <v>10497.759412725196</v>
      </c>
      <c r="F296" s="30">
        <v>10286.251120099721</v>
      </c>
      <c r="G296" s="30">
        <v>10246.401731634054</v>
      </c>
      <c r="H296" s="30">
        <v>10450.757569919535</v>
      </c>
      <c r="I296" s="30">
        <v>10605.046227825074</v>
      </c>
      <c r="J296" s="30">
        <v>11926.206722340714</v>
      </c>
      <c r="K296" s="30">
        <v>13957.503754898402</v>
      </c>
      <c r="L296" s="30">
        <v>15597.459357139393</v>
      </c>
      <c r="M296" s="30">
        <v>16967.665252843548</v>
      </c>
      <c r="N296" s="30">
        <v>18122.275739156517</v>
      </c>
      <c r="O296" s="30">
        <v>18867.1527697071</v>
      </c>
      <c r="P296" s="30">
        <v>19360.672119166538</v>
      </c>
      <c r="Q296" s="30">
        <v>19626.334708937666</v>
      </c>
      <c r="R296" s="30">
        <v>19655.966305489059</v>
      </c>
      <c r="S296" s="30">
        <v>19272.799108703781</v>
      </c>
      <c r="T296" s="30">
        <v>18352.176057227687</v>
      </c>
      <c r="U296" s="30">
        <v>18272.477280296349</v>
      </c>
      <c r="V296" s="30">
        <v>17609.34258505996</v>
      </c>
      <c r="W296" s="30">
        <v>16461.88455308698</v>
      </c>
      <c r="X296" s="30">
        <v>15265.381119925485</v>
      </c>
      <c r="Y296" s="30">
        <v>13878.826757158491</v>
      </c>
      <c r="Z296" s="28"/>
      <c r="AA296" s="50">
        <f t="shared" si="4"/>
        <v>19655.966305489059</v>
      </c>
    </row>
    <row r="297" spans="1:27" ht="12" x14ac:dyDescent="0.25">
      <c r="A297" s="29">
        <v>43021</v>
      </c>
      <c r="B297" s="30">
        <v>12716.042037314101</v>
      </c>
      <c r="C297" s="30">
        <v>11880.22665872648</v>
      </c>
      <c r="D297" s="30">
        <v>11352.988595949937</v>
      </c>
      <c r="E297" s="30">
        <v>11040.32416337315</v>
      </c>
      <c r="F297" s="30">
        <v>11047.476617713142</v>
      </c>
      <c r="G297" s="30">
        <v>11617.629406529635</v>
      </c>
      <c r="H297" s="30">
        <v>12742.608296291213</v>
      </c>
      <c r="I297" s="30">
        <v>13211.604945156392</v>
      </c>
      <c r="J297" s="30">
        <v>13832.846693544258</v>
      </c>
      <c r="K297" s="30">
        <v>15147.876512911333</v>
      </c>
      <c r="L297" s="30">
        <v>16620.260327758228</v>
      </c>
      <c r="M297" s="30">
        <v>17788.153943559755</v>
      </c>
      <c r="N297" s="30">
        <v>18602.511959127401</v>
      </c>
      <c r="O297" s="30">
        <v>19257.472420832368</v>
      </c>
      <c r="P297" s="30">
        <v>19699.902810720436</v>
      </c>
      <c r="Q297" s="30">
        <v>19989.066321894396</v>
      </c>
      <c r="R297" s="30">
        <v>19950.238712620154</v>
      </c>
      <c r="S297" s="30">
        <v>19539.483477666334</v>
      </c>
      <c r="T297" s="30">
        <v>18751.691721075804</v>
      </c>
      <c r="U297" s="30">
        <v>18715.929449375843</v>
      </c>
      <c r="V297" s="30">
        <v>18023.16315758806</v>
      </c>
      <c r="W297" s="30">
        <v>16893.075371869345</v>
      </c>
      <c r="X297" s="30">
        <v>15522.869476165191</v>
      </c>
      <c r="Y297" s="30">
        <v>14050.485661318295</v>
      </c>
      <c r="Z297" s="28"/>
      <c r="AA297" s="50">
        <f t="shared" si="4"/>
        <v>19989.066321894396</v>
      </c>
    </row>
    <row r="298" spans="1:27" ht="12" x14ac:dyDescent="0.25">
      <c r="A298" s="29">
        <v>43022</v>
      </c>
      <c r="B298" s="30">
        <v>12809.023943733993</v>
      </c>
      <c r="C298" s="30">
        <v>12022.253966334889</v>
      </c>
      <c r="D298" s="30">
        <v>11538.952408789724</v>
      </c>
      <c r="E298" s="30">
        <v>11213.004846724381</v>
      </c>
      <c r="F298" s="30">
        <v>11135.349628175898</v>
      </c>
      <c r="G298" s="30">
        <v>11723.894442438086</v>
      </c>
      <c r="H298" s="30">
        <v>12998.053094148065</v>
      </c>
      <c r="I298" s="30">
        <v>13485.441768458939</v>
      </c>
      <c r="J298" s="30">
        <v>14106.683516846802</v>
      </c>
      <c r="K298" s="30">
        <v>15463.606283062401</v>
      </c>
      <c r="L298" s="30">
        <v>16766.374752132346</v>
      </c>
      <c r="M298" s="30">
        <v>17852.526032619684</v>
      </c>
      <c r="N298" s="30">
        <v>18612.729751041676</v>
      </c>
      <c r="O298" s="30">
        <v>19425.044208226464</v>
      </c>
      <c r="P298" s="30">
        <v>19863.387481348822</v>
      </c>
      <c r="Q298" s="30">
        <v>19981.913867554402</v>
      </c>
      <c r="R298" s="30">
        <v>19745.882874334671</v>
      </c>
      <c r="S298" s="30">
        <v>19134.858917861082</v>
      </c>
      <c r="T298" s="30">
        <v>18586.163492064563</v>
      </c>
      <c r="U298" s="30">
        <v>18723.081903715836</v>
      </c>
      <c r="V298" s="30">
        <v>17951.638614188141</v>
      </c>
      <c r="W298" s="30">
        <v>16752.069843452362</v>
      </c>
      <c r="X298" s="30">
        <v>15319.535417071136</v>
      </c>
      <c r="Y298" s="30">
        <v>13788.910188312879</v>
      </c>
      <c r="Z298" s="28"/>
      <c r="AA298" s="50">
        <f t="shared" si="4"/>
        <v>19981.913867554402</v>
      </c>
    </row>
    <row r="299" spans="1:27" ht="12" x14ac:dyDescent="0.25">
      <c r="A299" s="29">
        <v>43023</v>
      </c>
      <c r="B299" s="30">
        <v>12381.920241717336</v>
      </c>
      <c r="C299" s="30">
        <v>11472.536761346944</v>
      </c>
      <c r="D299" s="30">
        <v>10932.015569081845</v>
      </c>
      <c r="E299" s="30">
        <v>10593.806656719373</v>
      </c>
      <c r="F299" s="30">
        <v>10600.959111059365</v>
      </c>
      <c r="G299" s="30">
        <v>11164.981224727293</v>
      </c>
      <c r="H299" s="30">
        <v>12399.290487971602</v>
      </c>
      <c r="I299" s="30">
        <v>12959.225484873823</v>
      </c>
      <c r="J299" s="30">
        <v>13527.334715307463</v>
      </c>
      <c r="K299" s="30">
        <v>14714.642135746111</v>
      </c>
      <c r="L299" s="30">
        <v>15825.316116827704</v>
      </c>
      <c r="M299" s="30">
        <v>16875.705125615081</v>
      </c>
      <c r="N299" s="30">
        <v>15787.51028674489</v>
      </c>
      <c r="O299" s="30">
        <v>18194.822061747866</v>
      </c>
      <c r="P299" s="30">
        <v>18354.219615610542</v>
      </c>
      <c r="Q299" s="30">
        <v>18469.680664241838</v>
      </c>
      <c r="R299" s="30">
        <v>18190.734944982156</v>
      </c>
      <c r="S299" s="30">
        <v>17745.239217519804</v>
      </c>
      <c r="T299" s="30">
        <v>17202.674466871849</v>
      </c>
      <c r="U299" s="30">
        <v>17333.462203374558</v>
      </c>
      <c r="V299" s="30">
        <v>16612.086094226808</v>
      </c>
      <c r="W299" s="30">
        <v>15515.717021825199</v>
      </c>
      <c r="X299" s="30">
        <v>14062.747011615424</v>
      </c>
      <c r="Y299" s="30">
        <v>12631.234364425625</v>
      </c>
      <c r="Z299" s="28"/>
      <c r="AA299" s="50">
        <f t="shared" si="4"/>
        <v>18469.680664241838</v>
      </c>
    </row>
    <row r="300" spans="1:27" ht="12" x14ac:dyDescent="0.25">
      <c r="A300" s="29">
        <v>43024</v>
      </c>
      <c r="B300" s="30">
        <v>11365.249946247066</v>
      </c>
      <c r="C300" s="30">
        <v>10523.303892510881</v>
      </c>
      <c r="D300" s="30">
        <v>10002.196504882902</v>
      </c>
      <c r="E300" s="30">
        <v>9646.6173462661645</v>
      </c>
      <c r="F300" s="30">
        <v>9488.2415715949155</v>
      </c>
      <c r="G300" s="30">
        <v>9925.5630655258465</v>
      </c>
      <c r="H300" s="30">
        <v>11008.649008438901</v>
      </c>
      <c r="I300" s="30">
        <v>11384.663750884187</v>
      </c>
      <c r="J300" s="30">
        <v>11760.678493329473</v>
      </c>
      <c r="K300" s="30">
        <v>12680.279765614141</v>
      </c>
      <c r="L300" s="30">
        <v>13548.792078327439</v>
      </c>
      <c r="M300" s="30">
        <v>14223.166344669527</v>
      </c>
      <c r="N300" s="30">
        <v>14920.01975322302</v>
      </c>
      <c r="O300" s="30">
        <v>15627.090953690788</v>
      </c>
      <c r="P300" s="30">
        <v>16259.572273184353</v>
      </c>
      <c r="Q300" s="30">
        <v>16884.901138337926</v>
      </c>
      <c r="R300" s="30">
        <v>17238.436738571811</v>
      </c>
      <c r="S300" s="30">
        <v>17059.625380072015</v>
      </c>
      <c r="T300" s="30">
        <v>16343.3581668814</v>
      </c>
      <c r="U300" s="30">
        <v>16275.920740247191</v>
      </c>
      <c r="V300" s="30">
        <v>15596.437577947965</v>
      </c>
      <c r="W300" s="30">
        <v>14409.130157509317</v>
      </c>
      <c r="X300" s="30">
        <v>12997.031314956637</v>
      </c>
      <c r="Y300" s="30">
        <v>11499.103020324057</v>
      </c>
      <c r="Z300" s="28"/>
      <c r="AA300" s="50">
        <f t="shared" si="4"/>
        <v>17238.436738571811</v>
      </c>
    </row>
    <row r="301" spans="1:27" ht="12" x14ac:dyDescent="0.25">
      <c r="A301" s="29">
        <v>43025</v>
      </c>
      <c r="B301" s="30">
        <v>10199.399888828393</v>
      </c>
      <c r="C301" s="30">
        <v>9312.4955506694023</v>
      </c>
      <c r="D301" s="30">
        <v>8812.8455260613991</v>
      </c>
      <c r="E301" s="30">
        <v>8520.6166773131608</v>
      </c>
      <c r="F301" s="30">
        <v>8448.0703547218145</v>
      </c>
      <c r="G301" s="30">
        <v>8970.1995215412207</v>
      </c>
      <c r="H301" s="30">
        <v>10084.960619388523</v>
      </c>
      <c r="I301" s="30">
        <v>10579.501748039389</v>
      </c>
      <c r="J301" s="30">
        <v>11074.042876690255</v>
      </c>
      <c r="K301" s="30">
        <v>11993.644148974921</v>
      </c>
      <c r="L301" s="30">
        <v>12844.786215433953</v>
      </c>
      <c r="M301" s="30">
        <v>13613.164167387364</v>
      </c>
      <c r="N301" s="30">
        <v>14248.710824455213</v>
      </c>
      <c r="O301" s="30">
        <v>14979.282946325809</v>
      </c>
      <c r="P301" s="30">
        <v>15685.33236760215</v>
      </c>
      <c r="Q301" s="30">
        <v>16318.835466287142</v>
      </c>
      <c r="R301" s="30">
        <v>16624.347444523937</v>
      </c>
      <c r="S301" s="30">
        <v>16346.423504455683</v>
      </c>
      <c r="T301" s="30">
        <v>15467.693399828111</v>
      </c>
      <c r="U301" s="30">
        <v>15165.246759165599</v>
      </c>
      <c r="V301" s="30">
        <v>14384.607456915059</v>
      </c>
      <c r="W301" s="30">
        <v>13304.586851576287</v>
      </c>
      <c r="X301" s="30">
        <v>12273.611647426033</v>
      </c>
      <c r="Y301" s="30">
        <v>11093.456681327374</v>
      </c>
      <c r="Z301" s="28"/>
      <c r="AA301" s="50">
        <f t="shared" si="4"/>
        <v>16624.347444523937</v>
      </c>
    </row>
    <row r="302" spans="1:27" ht="12" x14ac:dyDescent="0.25">
      <c r="A302" s="29">
        <v>43026</v>
      </c>
      <c r="B302" s="30">
        <v>10093.134852919942</v>
      </c>
      <c r="C302" s="30">
        <v>9200.0998396123869</v>
      </c>
      <c r="D302" s="30">
        <v>8642.2084010930212</v>
      </c>
      <c r="E302" s="30">
        <v>8324.4350725590975</v>
      </c>
      <c r="F302" s="30">
        <v>8180.3642065678332</v>
      </c>
      <c r="G302" s="30">
        <v>8310.1301638791138</v>
      </c>
      <c r="H302" s="30">
        <v>8706.5804901529482</v>
      </c>
      <c r="I302" s="30">
        <v>9117.3357251067664</v>
      </c>
      <c r="J302" s="30">
        <v>10148.310929257023</v>
      </c>
      <c r="K302" s="30">
        <v>11488.885228409783</v>
      </c>
      <c r="L302" s="30">
        <v>12603.646326257085</v>
      </c>
      <c r="M302" s="30">
        <v>13519.160481776044</v>
      </c>
      <c r="N302" s="30">
        <v>14422.413286997873</v>
      </c>
      <c r="O302" s="30">
        <v>15208.16148520555</v>
      </c>
      <c r="P302" s="30">
        <v>15918.298023247598</v>
      </c>
      <c r="Q302" s="30">
        <v>16461.88455308698</v>
      </c>
      <c r="R302" s="30">
        <v>16660.109716223898</v>
      </c>
      <c r="S302" s="30">
        <v>16350.510621221392</v>
      </c>
      <c r="T302" s="30">
        <v>15463.606283062401</v>
      </c>
      <c r="U302" s="30">
        <v>15222.466393885534</v>
      </c>
      <c r="V302" s="30">
        <v>14478.611142526379</v>
      </c>
      <c r="W302" s="30">
        <v>13444.570600801842</v>
      </c>
      <c r="X302" s="30">
        <v>12469.793252180094</v>
      </c>
      <c r="Y302" s="30">
        <v>11305.986753144276</v>
      </c>
      <c r="Z302" s="28"/>
      <c r="AA302" s="50">
        <f t="shared" si="4"/>
        <v>16660.109716223898</v>
      </c>
    </row>
    <row r="303" spans="1:27" ht="12" x14ac:dyDescent="0.25">
      <c r="A303" s="29">
        <v>43027</v>
      </c>
      <c r="B303" s="30">
        <v>10277.055107376875</v>
      </c>
      <c r="C303" s="30">
        <v>9470.8713253406495</v>
      </c>
      <c r="D303" s="30">
        <v>8886.4136278441729</v>
      </c>
      <c r="E303" s="30">
        <v>8533.8998068017172</v>
      </c>
      <c r="F303" s="30">
        <v>8386.7636032361697</v>
      </c>
      <c r="G303" s="30">
        <v>8392.8942783847342</v>
      </c>
      <c r="H303" s="30">
        <v>8660.6004265387146</v>
      </c>
      <c r="I303" s="30">
        <v>8919.1105619698501</v>
      </c>
      <c r="J303" s="30">
        <v>10002.196504882902</v>
      </c>
      <c r="K303" s="30">
        <v>11451.079398326969</v>
      </c>
      <c r="L303" s="30">
        <v>12709.911362165536</v>
      </c>
      <c r="M303" s="30">
        <v>13772.56172125004</v>
      </c>
      <c r="N303" s="30">
        <v>14861.778339311657</v>
      </c>
      <c r="O303" s="30">
        <v>15691.463042750715</v>
      </c>
      <c r="P303" s="30">
        <v>16356.641296369957</v>
      </c>
      <c r="Q303" s="30">
        <v>16751.048064260936</v>
      </c>
      <c r="R303" s="30">
        <v>16885.922917529355</v>
      </c>
      <c r="S303" s="30">
        <v>16581.432718483986</v>
      </c>
      <c r="T303" s="30">
        <v>15901.94955618476</v>
      </c>
      <c r="U303" s="30">
        <v>15959.169190904695</v>
      </c>
      <c r="V303" s="30">
        <v>15313.404741922572</v>
      </c>
      <c r="W303" s="30">
        <v>14155.728918035318</v>
      </c>
      <c r="X303" s="30">
        <v>12954.116588916686</v>
      </c>
      <c r="Y303" s="30">
        <v>11648.282782272458</v>
      </c>
      <c r="Z303" s="28"/>
      <c r="AA303" s="50">
        <f t="shared" si="4"/>
        <v>16885.922917529355</v>
      </c>
    </row>
    <row r="304" spans="1:27" ht="12" x14ac:dyDescent="0.25">
      <c r="A304" s="29">
        <v>43028</v>
      </c>
      <c r="B304" s="30">
        <v>10500.824750299478</v>
      </c>
      <c r="C304" s="30">
        <v>9668.0747092861402</v>
      </c>
      <c r="D304" s="30">
        <v>9174.5553598267015</v>
      </c>
      <c r="E304" s="30">
        <v>8917.0670035869953</v>
      </c>
      <c r="F304" s="30">
        <v>8932.3936914584065</v>
      </c>
      <c r="G304" s="30">
        <v>9513.7860513806008</v>
      </c>
      <c r="H304" s="30">
        <v>10659.200524970727</v>
      </c>
      <c r="I304" s="30">
        <v>11247.745339232913</v>
      </c>
      <c r="J304" s="30">
        <v>11906.792917703593</v>
      </c>
      <c r="K304" s="30">
        <v>13186.060465370707</v>
      </c>
      <c r="L304" s="30">
        <v>14422.413286997873</v>
      </c>
      <c r="M304" s="30">
        <v>15461.562724679547</v>
      </c>
      <c r="N304" s="30">
        <v>16336.205712541409</v>
      </c>
      <c r="O304" s="30">
        <v>17016.710654032064</v>
      </c>
      <c r="P304" s="30">
        <v>17629.778168888508</v>
      </c>
      <c r="Q304" s="30">
        <v>17808.589527388303</v>
      </c>
      <c r="R304" s="30">
        <v>17684.954245225588</v>
      </c>
      <c r="S304" s="30">
        <v>17266.024776740349</v>
      </c>
      <c r="T304" s="30">
        <v>16852.204204212248</v>
      </c>
      <c r="U304" s="30">
        <v>17001.383966160651</v>
      </c>
      <c r="V304" s="30">
        <v>16250.376260461506</v>
      </c>
      <c r="W304" s="30">
        <v>15077.373748702841</v>
      </c>
      <c r="X304" s="30">
        <v>13737.821228741508</v>
      </c>
      <c r="Y304" s="30">
        <v>12340.027294868814</v>
      </c>
      <c r="Z304" s="28"/>
      <c r="AA304" s="50">
        <f t="shared" si="4"/>
        <v>17808.589527388303</v>
      </c>
    </row>
    <row r="305" spans="1:27" ht="12" x14ac:dyDescent="0.25">
      <c r="A305" s="29">
        <v>43029</v>
      </c>
      <c r="B305" s="30">
        <v>11109.805148390213</v>
      </c>
      <c r="C305" s="30">
        <v>10364.928117839632</v>
      </c>
      <c r="D305" s="30">
        <v>9932.7155198658384</v>
      </c>
      <c r="E305" s="30">
        <v>9660.9222549461483</v>
      </c>
      <c r="F305" s="30">
        <v>9681.3578387746966</v>
      </c>
      <c r="G305" s="30">
        <v>10285.229340908294</v>
      </c>
      <c r="H305" s="30">
        <v>11563.475109383982</v>
      </c>
      <c r="I305" s="30">
        <v>12203.108883217541</v>
      </c>
      <c r="J305" s="30">
        <v>12447.314109968691</v>
      </c>
      <c r="K305" s="30">
        <v>13242.258320899215</v>
      </c>
      <c r="L305" s="30">
        <v>14123.031983909641</v>
      </c>
      <c r="M305" s="30">
        <v>14654.357163451894</v>
      </c>
      <c r="N305" s="30">
        <v>15015.045218025769</v>
      </c>
      <c r="O305" s="30">
        <v>15189.769459759857</v>
      </c>
      <c r="P305" s="30">
        <v>15231.66240660838</v>
      </c>
      <c r="Q305" s="30">
        <v>15268.446457499767</v>
      </c>
      <c r="R305" s="30">
        <v>15190.791238951284</v>
      </c>
      <c r="S305" s="30">
        <v>15039.567918620027</v>
      </c>
      <c r="T305" s="30">
        <v>15034.45902266289</v>
      </c>
      <c r="U305" s="30">
        <v>15472.802295785248</v>
      </c>
      <c r="V305" s="30">
        <v>14916.954415648737</v>
      </c>
      <c r="W305" s="30">
        <v>14028.006519106892</v>
      </c>
      <c r="X305" s="30">
        <v>12811.067502116848</v>
      </c>
      <c r="Y305" s="30">
        <v>11395.903321989888</v>
      </c>
      <c r="Z305" s="28"/>
      <c r="AA305" s="50">
        <f t="shared" si="4"/>
        <v>15472.802295785248</v>
      </c>
    </row>
    <row r="306" spans="1:27" ht="12" x14ac:dyDescent="0.25">
      <c r="A306" s="29">
        <v>43030</v>
      </c>
      <c r="B306" s="30">
        <v>10329.165846139673</v>
      </c>
      <c r="C306" s="30">
        <v>9606.7679578004954</v>
      </c>
      <c r="D306" s="30">
        <v>9187.8384893152579</v>
      </c>
      <c r="E306" s="30">
        <v>8981.4390926469223</v>
      </c>
      <c r="F306" s="30">
        <v>9030.4844938354363</v>
      </c>
      <c r="G306" s="30">
        <v>9591.4412699290842</v>
      </c>
      <c r="H306" s="30">
        <v>10993.322320567489</v>
      </c>
      <c r="I306" s="30">
        <v>11668.718366101006</v>
      </c>
      <c r="J306" s="30">
        <v>11948.685864552115</v>
      </c>
      <c r="K306" s="30">
        <v>12686.410440762706</v>
      </c>
      <c r="L306" s="30">
        <v>13616.229504961646</v>
      </c>
      <c r="M306" s="30">
        <v>14535.830777246314</v>
      </c>
      <c r="N306" s="30">
        <v>15210.205043588405</v>
      </c>
      <c r="O306" s="30">
        <v>15786.488507553462</v>
      </c>
      <c r="P306" s="30">
        <v>16206.439755230127</v>
      </c>
      <c r="Q306" s="30">
        <v>16444.514306832712</v>
      </c>
      <c r="R306" s="30">
        <v>16305.552336798586</v>
      </c>
      <c r="S306" s="30">
        <v>15957.12563252184</v>
      </c>
      <c r="T306" s="30">
        <v>15794.662741084881</v>
      </c>
      <c r="U306" s="30">
        <v>16064.412447621718</v>
      </c>
      <c r="V306" s="30">
        <v>15481.998308508095</v>
      </c>
      <c r="W306" s="30">
        <v>14495.981388780645</v>
      </c>
      <c r="X306" s="30">
        <v>13185.038686179279</v>
      </c>
      <c r="Y306" s="30">
        <v>11784.179414732303</v>
      </c>
      <c r="Z306" s="28"/>
      <c r="AA306" s="50">
        <f t="shared" si="4"/>
        <v>16444.514306832712</v>
      </c>
    </row>
    <row r="307" spans="1:27" ht="12" x14ac:dyDescent="0.25">
      <c r="A307" s="29">
        <v>43031</v>
      </c>
      <c r="B307" s="30">
        <v>10625.481811653623</v>
      </c>
      <c r="C307" s="30">
        <v>9952.1293245029592</v>
      </c>
      <c r="D307" s="30">
        <v>9499.4811427006171</v>
      </c>
      <c r="E307" s="30">
        <v>9225.6443193980722</v>
      </c>
      <c r="F307" s="30">
        <v>9194.9909436552498</v>
      </c>
      <c r="G307" s="30">
        <v>9779.4486411517282</v>
      </c>
      <c r="H307" s="30">
        <v>11123.088277878769</v>
      </c>
      <c r="I307" s="30">
        <v>11788.266531498013</v>
      </c>
      <c r="J307" s="30">
        <v>11948.685864552115</v>
      </c>
      <c r="K307" s="30">
        <v>12578.1018464714</v>
      </c>
      <c r="L307" s="30">
        <v>13298.456176427722</v>
      </c>
      <c r="M307" s="30">
        <v>13896.197003412757</v>
      </c>
      <c r="N307" s="30">
        <v>14391.759911255051</v>
      </c>
      <c r="O307" s="30">
        <v>14707.489681406119</v>
      </c>
      <c r="P307" s="30">
        <v>14998.69675096293</v>
      </c>
      <c r="Q307" s="30">
        <v>15132.549825039921</v>
      </c>
      <c r="R307" s="30">
        <v>15054.894606491438</v>
      </c>
      <c r="S307" s="30">
        <v>14838.277417908828</v>
      </c>
      <c r="T307" s="30">
        <v>14675.81452647187</v>
      </c>
      <c r="U307" s="30">
        <v>14969.065154411535</v>
      </c>
      <c r="V307" s="30">
        <v>14700.337227066128</v>
      </c>
      <c r="W307" s="30">
        <v>13841.020927075677</v>
      </c>
      <c r="X307" s="30">
        <v>12673.127311274149</v>
      </c>
      <c r="Y307" s="30">
        <v>11424.513139349856</v>
      </c>
      <c r="Z307" s="28"/>
      <c r="AA307" s="50">
        <f t="shared" si="4"/>
        <v>15132.549825039921</v>
      </c>
    </row>
    <row r="308" spans="1:27" ht="12" x14ac:dyDescent="0.25">
      <c r="A308" s="29">
        <v>43032</v>
      </c>
      <c r="B308" s="30">
        <v>10362.884559456777</v>
      </c>
      <c r="C308" s="30">
        <v>9644.5737878833097</v>
      </c>
      <c r="D308" s="30">
        <v>9227.687877780927</v>
      </c>
      <c r="E308" s="30">
        <v>9043.7676233239927</v>
      </c>
      <c r="F308" s="30">
        <v>9102.0090372353552</v>
      </c>
      <c r="G308" s="30">
        <v>9653.7698006061564</v>
      </c>
      <c r="H308" s="30">
        <v>10800.206053387708</v>
      </c>
      <c r="I308" s="30">
        <v>11506.255474664049</v>
      </c>
      <c r="J308" s="30">
        <v>11932.337397489277</v>
      </c>
      <c r="K308" s="30">
        <v>12742.608296291213</v>
      </c>
      <c r="L308" s="30">
        <v>13411.873666676165</v>
      </c>
      <c r="M308" s="30">
        <v>13885.979211498483</v>
      </c>
      <c r="N308" s="30">
        <v>14120.988425526786</v>
      </c>
      <c r="O308" s="30">
        <v>14373.367885809357</v>
      </c>
      <c r="P308" s="30">
        <v>14566.484152989136</v>
      </c>
      <c r="Q308" s="30">
        <v>14740.186615531797</v>
      </c>
      <c r="R308" s="30">
        <v>14721.794590086103</v>
      </c>
      <c r="S308" s="30">
        <v>14490.872492823508</v>
      </c>
      <c r="T308" s="30">
        <v>14294.690888069446</v>
      </c>
      <c r="U308" s="30">
        <v>14402.999482360752</v>
      </c>
      <c r="V308" s="30">
        <v>13861.456510904225</v>
      </c>
      <c r="W308" s="30">
        <v>13159.494206393596</v>
      </c>
      <c r="X308" s="30">
        <v>12349.223307591659</v>
      </c>
      <c r="Y308" s="30">
        <v>11242.636443275776</v>
      </c>
      <c r="Z308" s="28"/>
      <c r="AA308" s="50">
        <f t="shared" si="4"/>
        <v>14740.186615531797</v>
      </c>
    </row>
    <row r="309" spans="1:27" ht="12" x14ac:dyDescent="0.25">
      <c r="A309" s="29">
        <v>43033</v>
      </c>
      <c r="B309" s="30">
        <v>10082.917061005668</v>
      </c>
      <c r="C309" s="30">
        <v>9247.1016824180479</v>
      </c>
      <c r="D309" s="30">
        <v>8696.3626982386741</v>
      </c>
      <c r="E309" s="30">
        <v>8349.9795523447829</v>
      </c>
      <c r="F309" s="30">
        <v>8226.3442701820659</v>
      </c>
      <c r="G309" s="30">
        <v>8320.3479557933879</v>
      </c>
      <c r="H309" s="30">
        <v>8699.4280358129563</v>
      </c>
      <c r="I309" s="30">
        <v>9171.4900222524193</v>
      </c>
      <c r="J309" s="30">
        <v>10091.091294537087</v>
      </c>
      <c r="K309" s="30">
        <v>11338.683687269953</v>
      </c>
      <c r="L309" s="30">
        <v>12362.506437080216</v>
      </c>
      <c r="M309" s="30">
        <v>13113.514142779362</v>
      </c>
      <c r="N309" s="30">
        <v>13757.235033378629</v>
      </c>
      <c r="O309" s="30">
        <v>14349.866964406527</v>
      </c>
      <c r="P309" s="30">
        <v>14791.275575103167</v>
      </c>
      <c r="Q309" s="30">
        <v>15110.070682828518</v>
      </c>
      <c r="R309" s="30">
        <v>15117.22313716851</v>
      </c>
      <c r="S309" s="30">
        <v>14734.055940383232</v>
      </c>
      <c r="T309" s="30">
        <v>14036.180752638311</v>
      </c>
      <c r="U309" s="30">
        <v>13941.155287835563</v>
      </c>
      <c r="V309" s="30">
        <v>13302.543293193432</v>
      </c>
      <c r="W309" s="30">
        <v>12523.947549325747</v>
      </c>
      <c r="X309" s="30">
        <v>11679.957937206707</v>
      </c>
      <c r="Y309" s="30">
        <v>10605.046227825074</v>
      </c>
      <c r="Z309" s="28"/>
      <c r="AA309" s="50">
        <f t="shared" si="4"/>
        <v>15117.22313716851</v>
      </c>
    </row>
    <row r="310" spans="1:27" ht="12" x14ac:dyDescent="0.25">
      <c r="A310" s="29">
        <v>43034</v>
      </c>
      <c r="B310" s="30">
        <v>9636.3995543518904</v>
      </c>
      <c r="C310" s="30">
        <v>8918.0887827784227</v>
      </c>
      <c r="D310" s="30">
        <v>8478.7237304646369</v>
      </c>
      <c r="E310" s="30">
        <v>8171.1681938449865</v>
      </c>
      <c r="F310" s="30">
        <v>8044.4675741079882</v>
      </c>
      <c r="G310" s="30">
        <v>8070.0120538936726</v>
      </c>
      <c r="H310" s="30">
        <v>8323.4132933676701</v>
      </c>
      <c r="I310" s="30">
        <v>8712.7111653015127</v>
      </c>
      <c r="J310" s="30">
        <v>9573.0492444833908</v>
      </c>
      <c r="K310" s="30">
        <v>10857.425688107644</v>
      </c>
      <c r="L310" s="30">
        <v>11962.990773232099</v>
      </c>
      <c r="M310" s="30">
        <v>12782.457684756881</v>
      </c>
      <c r="N310" s="30">
        <v>13475.223976544665</v>
      </c>
      <c r="O310" s="30">
        <v>14149.598242886754</v>
      </c>
      <c r="P310" s="30">
        <v>14689.097655960426</v>
      </c>
      <c r="Q310" s="30">
        <v>15099.852890914244</v>
      </c>
      <c r="R310" s="30">
        <v>15282.751366179749</v>
      </c>
      <c r="S310" s="30">
        <v>15019.132334791479</v>
      </c>
      <c r="T310" s="30">
        <v>14410.151936700744</v>
      </c>
      <c r="U310" s="30">
        <v>14597.137528731959</v>
      </c>
      <c r="V310" s="30">
        <v>13940.133508644136</v>
      </c>
      <c r="W310" s="30">
        <v>12870.330695219638</v>
      </c>
      <c r="X310" s="30">
        <v>11623.7600816782</v>
      </c>
      <c r="Y310" s="30">
        <v>10259.684861122609</v>
      </c>
      <c r="Z310" s="28"/>
      <c r="AA310" s="50">
        <f t="shared" si="4"/>
        <v>15282.751366179749</v>
      </c>
    </row>
    <row r="311" spans="1:27" ht="12" x14ac:dyDescent="0.25">
      <c r="A311" s="29">
        <v>43035</v>
      </c>
      <c r="B311" s="30">
        <v>9135.7277505524598</v>
      </c>
      <c r="C311" s="30">
        <v>8417.4169789789921</v>
      </c>
      <c r="D311" s="30">
        <v>7999.509289685182</v>
      </c>
      <c r="E311" s="30">
        <v>7810.4801392711115</v>
      </c>
      <c r="F311" s="30">
        <v>7876.8957867138924</v>
      </c>
      <c r="G311" s="30">
        <v>8515.5077813560238</v>
      </c>
      <c r="H311" s="30">
        <v>9773.3179660031637</v>
      </c>
      <c r="I311" s="30">
        <v>10481.410945662357</v>
      </c>
      <c r="J311" s="30">
        <v>10848.229675384797</v>
      </c>
      <c r="K311" s="30">
        <v>11776.005181200884</v>
      </c>
      <c r="L311" s="30">
        <v>12703.780687016972</v>
      </c>
      <c r="M311" s="30">
        <v>13534.487169647455</v>
      </c>
      <c r="N311" s="30">
        <v>14219.079227903818</v>
      </c>
      <c r="O311" s="30">
        <v>14940.455337051568</v>
      </c>
      <c r="P311" s="30">
        <v>15559.653527056578</v>
      </c>
      <c r="Q311" s="30">
        <v>16123.675640724507</v>
      </c>
      <c r="R311" s="30">
        <v>16414.882710281319</v>
      </c>
      <c r="S311" s="30">
        <v>16196.221963315853</v>
      </c>
      <c r="T311" s="30">
        <v>15744.595560704938</v>
      </c>
      <c r="U311" s="30">
        <v>15935.668269501864</v>
      </c>
      <c r="V311" s="30">
        <v>15143.789396145623</v>
      </c>
      <c r="W311" s="30">
        <v>13921.741483198442</v>
      </c>
      <c r="X311" s="30">
        <v>12540.296016388585</v>
      </c>
      <c r="Y311" s="30">
        <v>11050.541955287425</v>
      </c>
      <c r="Z311" s="28"/>
      <c r="AA311" s="50">
        <f t="shared" si="4"/>
        <v>16414.882710281319</v>
      </c>
    </row>
    <row r="312" spans="1:27" ht="12" x14ac:dyDescent="0.25">
      <c r="A312" s="29">
        <v>43036</v>
      </c>
      <c r="B312" s="30">
        <v>9879.5830019116129</v>
      </c>
      <c r="C312" s="30">
        <v>9115.2921667239116</v>
      </c>
      <c r="D312" s="30">
        <v>8629.9470507958922</v>
      </c>
      <c r="E312" s="30">
        <v>8382.6764864704601</v>
      </c>
      <c r="F312" s="30">
        <v>8395.9596159590164</v>
      </c>
      <c r="G312" s="30">
        <v>9037.6369481754282</v>
      </c>
      <c r="H312" s="30">
        <v>10331.209404522528</v>
      </c>
      <c r="I312" s="30">
        <v>10972.886736738941</v>
      </c>
      <c r="J312" s="30">
        <v>11372.402400587058</v>
      </c>
      <c r="K312" s="30">
        <v>12442.205214011554</v>
      </c>
      <c r="L312" s="30">
        <v>13426.178575356149</v>
      </c>
      <c r="M312" s="30">
        <v>14362.128314703656</v>
      </c>
      <c r="N312" s="30">
        <v>15126.419149891357</v>
      </c>
      <c r="O312" s="30">
        <v>16061.347110047436</v>
      </c>
      <c r="P312" s="30">
        <v>16732.656038815243</v>
      </c>
      <c r="Q312" s="30">
        <v>17212.892258786123</v>
      </c>
      <c r="R312" s="30">
        <v>17442.792576857293</v>
      </c>
      <c r="S312" s="30">
        <v>17173.042870320456</v>
      </c>
      <c r="T312" s="30">
        <v>16603.911860695389</v>
      </c>
      <c r="U312" s="30">
        <v>16758.200518600926</v>
      </c>
      <c r="V312" s="30">
        <v>15937.711827884719</v>
      </c>
      <c r="W312" s="30">
        <v>14829.081405185982</v>
      </c>
      <c r="X312" s="30">
        <v>13421.069679399012</v>
      </c>
      <c r="Y312" s="30">
        <v>11964.012552423526</v>
      </c>
      <c r="Z312" s="28"/>
      <c r="AA312" s="50">
        <f t="shared" si="4"/>
        <v>17442.792576857293</v>
      </c>
    </row>
    <row r="313" spans="1:27" ht="12" x14ac:dyDescent="0.25">
      <c r="A313" s="29">
        <v>43037</v>
      </c>
      <c r="B313" s="30">
        <v>10787.944703090579</v>
      </c>
      <c r="C313" s="30">
        <v>9965.4124539915156</v>
      </c>
      <c r="D313" s="30">
        <v>9415.695249003571</v>
      </c>
      <c r="E313" s="30">
        <v>9111.2050499582019</v>
      </c>
      <c r="F313" s="30">
        <v>9110.1832707667745</v>
      </c>
      <c r="G313" s="30">
        <v>9677.2707220089869</v>
      </c>
      <c r="H313" s="30">
        <v>11014.779683587465</v>
      </c>
      <c r="I313" s="30">
        <v>11577.780018063966</v>
      </c>
      <c r="J313" s="30">
        <v>11945.620526977833</v>
      </c>
      <c r="K313" s="30">
        <v>13211.604945156392</v>
      </c>
      <c r="L313" s="30">
        <v>14244.623707689503</v>
      </c>
      <c r="M313" s="30">
        <v>15199.987251674131</v>
      </c>
      <c r="N313" s="30">
        <v>16095.065823364541</v>
      </c>
      <c r="O313" s="30">
        <v>16841.986412297974</v>
      </c>
      <c r="P313" s="30">
        <v>17430.531226560164</v>
      </c>
      <c r="Q313" s="30">
        <v>17935.290147125303</v>
      </c>
      <c r="R313" s="30">
        <v>18034.40272869376</v>
      </c>
      <c r="S313" s="30">
        <v>17572.558534168573</v>
      </c>
      <c r="T313" s="30">
        <v>16843.008191489404</v>
      </c>
      <c r="U313" s="30">
        <v>16845.051749872258</v>
      </c>
      <c r="V313" s="30">
        <v>16074.630239535993</v>
      </c>
      <c r="W313" s="30">
        <v>14943.52067462585</v>
      </c>
      <c r="X313" s="30">
        <v>13535.508948838882</v>
      </c>
      <c r="Y313" s="30">
        <v>12027.362862292026</v>
      </c>
      <c r="Z313" s="28"/>
      <c r="AA313" s="50">
        <f t="shared" si="4"/>
        <v>18034.40272869376</v>
      </c>
    </row>
    <row r="314" spans="1:27" ht="12" x14ac:dyDescent="0.25">
      <c r="A314" s="29">
        <v>43038</v>
      </c>
      <c r="B314" s="30">
        <v>10667.374758502147</v>
      </c>
      <c r="C314" s="30">
        <v>9830.5376007230989</v>
      </c>
      <c r="D314" s="30">
        <v>9267.5372662465961</v>
      </c>
      <c r="E314" s="30">
        <v>8949.7639377126725</v>
      </c>
      <c r="F314" s="30">
        <v>8911.9581076298582</v>
      </c>
      <c r="G314" s="30">
        <v>9472.9148837235043</v>
      </c>
      <c r="H314" s="30">
        <v>10740.942860284918</v>
      </c>
      <c r="I314" s="30">
        <v>11358.097491907074</v>
      </c>
      <c r="J314" s="30">
        <v>11720.829104863804</v>
      </c>
      <c r="K314" s="30">
        <v>12859.091124113937</v>
      </c>
      <c r="L314" s="30">
        <v>14055.594557275432</v>
      </c>
      <c r="M314" s="30">
        <v>15027.306568322898</v>
      </c>
      <c r="N314" s="30">
        <v>15845.751700656252</v>
      </c>
      <c r="O314" s="30">
        <v>16504.799279126932</v>
      </c>
      <c r="P314" s="30">
        <v>16884.901138337926</v>
      </c>
      <c r="Q314" s="30">
        <v>17177.129987086166</v>
      </c>
      <c r="R314" s="30">
        <v>17377.398708605939</v>
      </c>
      <c r="S314" s="30">
        <v>16993.209732629231</v>
      </c>
      <c r="T314" s="30">
        <v>16470.0587866184</v>
      </c>
      <c r="U314" s="30">
        <v>16577.345601718276</v>
      </c>
      <c r="V314" s="30">
        <v>15820.207220870567</v>
      </c>
      <c r="W314" s="30">
        <v>14817.84183408028</v>
      </c>
      <c r="X314" s="30">
        <v>13503.833793904632</v>
      </c>
      <c r="Y314" s="30">
        <v>12084.582497011961</v>
      </c>
      <c r="Z314" s="28"/>
      <c r="AA314" s="50">
        <f t="shared" si="4"/>
        <v>17377.398708605939</v>
      </c>
    </row>
    <row r="315" spans="1:27" ht="12" x14ac:dyDescent="0.25">
      <c r="A315" s="29">
        <v>43039</v>
      </c>
      <c r="B315" s="30">
        <v>10789.988261473434</v>
      </c>
      <c r="C315" s="30">
        <v>9931.6937406744109</v>
      </c>
      <c r="D315" s="30">
        <v>9331.9093553065231</v>
      </c>
      <c r="E315" s="30">
        <v>9025.3755978782992</v>
      </c>
      <c r="F315" s="30">
        <v>8959.9817296269466</v>
      </c>
      <c r="G315" s="30">
        <v>9512.7642721891734</v>
      </c>
      <c r="H315" s="30">
        <v>10784.879365516297</v>
      </c>
      <c r="I315" s="30">
        <v>11429.622035306993</v>
      </c>
      <c r="J315" s="30">
        <v>11832.203036729392</v>
      </c>
      <c r="K315" s="30">
        <v>12935.724563470993</v>
      </c>
      <c r="L315" s="30">
        <v>13942.177067026991</v>
      </c>
      <c r="M315" s="30">
        <v>14845.42987224882</v>
      </c>
      <c r="N315" s="30">
        <v>15507.54278829378</v>
      </c>
      <c r="O315" s="30">
        <v>15966.321645244687</v>
      </c>
      <c r="P315" s="30">
        <v>16305.552336798586</v>
      </c>
      <c r="Q315" s="30">
        <v>16559.975355464012</v>
      </c>
      <c r="R315" s="30">
        <v>16615.151431801092</v>
      </c>
      <c r="S315" s="30">
        <v>16085.869810641694</v>
      </c>
      <c r="T315" s="30">
        <v>15124.375591508502</v>
      </c>
      <c r="U315" s="30">
        <v>14597.137528731959</v>
      </c>
      <c r="V315" s="30">
        <v>13597.837479515954</v>
      </c>
      <c r="W315" s="30">
        <v>12731.368725185512</v>
      </c>
      <c r="X315" s="30">
        <v>11692.219287503836</v>
      </c>
      <c r="Y315" s="30">
        <v>10528.412788468018</v>
      </c>
      <c r="Z315" s="28"/>
      <c r="AA315" s="50">
        <f t="shared" si="4"/>
        <v>16615.151431801092</v>
      </c>
    </row>
    <row r="316" spans="1:27" ht="12" x14ac:dyDescent="0.25">
      <c r="A316" s="29">
        <v>43040</v>
      </c>
      <c r="B316" s="30">
        <v>9363.5845102407729</v>
      </c>
      <c r="C316" s="30">
        <v>8567.6185201188218</v>
      </c>
      <c r="D316" s="30">
        <v>8108.8396631679143</v>
      </c>
      <c r="E316" s="30">
        <v>7853.3948653110619</v>
      </c>
      <c r="F316" s="30">
        <v>7759.3911796997409</v>
      </c>
      <c r="G316" s="30">
        <v>7865.6562156081909</v>
      </c>
      <c r="H316" s="30">
        <v>8313.195501453396</v>
      </c>
      <c r="I316" s="30">
        <v>8768.9090208300204</v>
      </c>
      <c r="J316" s="30">
        <v>9683.4013971575514</v>
      </c>
      <c r="K316" s="30">
        <v>10787.944703090579</v>
      </c>
      <c r="L316" s="30">
        <v>11587.99780997824</v>
      </c>
      <c r="M316" s="30">
        <v>11953.794760509252</v>
      </c>
      <c r="N316" s="30">
        <v>12092.75673054338</v>
      </c>
      <c r="O316" s="30">
        <v>12088.669613777671</v>
      </c>
      <c r="P316" s="30">
        <v>12130.562560626195</v>
      </c>
      <c r="Q316" s="30">
        <v>12158.150598794735</v>
      </c>
      <c r="R316" s="30">
        <v>12070.277588331977</v>
      </c>
      <c r="S316" s="30">
        <v>11743.308247075207</v>
      </c>
      <c r="T316" s="30">
        <v>11514.429708195466</v>
      </c>
      <c r="U316" s="30">
        <v>11842.420828643666</v>
      </c>
      <c r="V316" s="30">
        <v>11325.400557781397</v>
      </c>
      <c r="W316" s="30">
        <v>10674.527212842137</v>
      </c>
      <c r="X316" s="30">
        <v>9886.7354562516048</v>
      </c>
      <c r="Y316" s="30">
        <v>9063.1814279611135</v>
      </c>
      <c r="Z316" s="28"/>
      <c r="AA316" s="50">
        <f t="shared" si="4"/>
        <v>12158.150598794735</v>
      </c>
    </row>
    <row r="317" spans="1:27" ht="12" x14ac:dyDescent="0.25">
      <c r="A317" s="29">
        <v>43041</v>
      </c>
      <c r="B317" s="30">
        <v>16143.089445361627</v>
      </c>
      <c r="C317" s="30">
        <v>7574.44914605138</v>
      </c>
      <c r="D317" s="30">
        <v>7485.5543563971951</v>
      </c>
      <c r="E317" s="30">
        <v>7478.4019020572032</v>
      </c>
      <c r="F317" s="30">
        <v>7596.9282882627831</v>
      </c>
      <c r="G317" s="30">
        <v>7948.4203301138114</v>
      </c>
      <c r="H317" s="30">
        <v>8564.5531825445396</v>
      </c>
      <c r="I317" s="30">
        <v>9693.6191890718255</v>
      </c>
      <c r="J317" s="30">
        <v>10675.548992033564</v>
      </c>
      <c r="K317" s="30">
        <v>11069.955759924545</v>
      </c>
      <c r="L317" s="30">
        <v>11125.131836261624</v>
      </c>
      <c r="M317" s="30">
        <v>11017.845021161747</v>
      </c>
      <c r="N317" s="30">
        <v>10918.732439593288</v>
      </c>
      <c r="O317" s="30">
        <v>10762.400223304894</v>
      </c>
      <c r="P317" s="30">
        <v>10691.897459096403</v>
      </c>
      <c r="Q317" s="30">
        <v>10616.285798930776</v>
      </c>
      <c r="R317" s="30">
        <v>10645.917395482171</v>
      </c>
      <c r="S317" s="30">
        <v>11087.326006178811</v>
      </c>
      <c r="T317" s="30">
        <v>11955.838318892107</v>
      </c>
      <c r="U317" s="30">
        <v>11710.61131294953</v>
      </c>
      <c r="V317" s="30">
        <v>11277.376935784308</v>
      </c>
      <c r="W317" s="30">
        <v>10537.608801190865</v>
      </c>
      <c r="X317" s="30">
        <v>9592.4630491205116</v>
      </c>
      <c r="Y317" s="30">
        <v>8742.3427618529076</v>
      </c>
      <c r="Z317" s="28"/>
      <c r="AA317" s="50">
        <f t="shared" si="4"/>
        <v>16143.089445361627</v>
      </c>
    </row>
    <row r="318" spans="1:27" ht="12" x14ac:dyDescent="0.25">
      <c r="A318" s="29">
        <v>43042</v>
      </c>
      <c r="B318" s="30">
        <v>8035.2715613851415</v>
      </c>
      <c r="C318" s="30">
        <v>7811.5019184625389</v>
      </c>
      <c r="D318" s="30">
        <v>7685.8230779169671</v>
      </c>
      <c r="E318" s="30">
        <v>7733.8466999140555</v>
      </c>
      <c r="F318" s="30">
        <v>8007.6835232166013</v>
      </c>
      <c r="G318" s="30">
        <v>8936.4808082241161</v>
      </c>
      <c r="H318" s="30">
        <v>10454.844686685245</v>
      </c>
      <c r="I318" s="30">
        <v>11053.607292861707</v>
      </c>
      <c r="J318" s="30">
        <v>11207.895950767244</v>
      </c>
      <c r="K318" s="30">
        <v>11404.077555521308</v>
      </c>
      <c r="L318" s="30">
        <v>11640.108548741038</v>
      </c>
      <c r="M318" s="30">
        <v>11816.876348857981</v>
      </c>
      <c r="N318" s="30">
        <v>11837.311932686529</v>
      </c>
      <c r="O318" s="30">
        <v>11868.987087620779</v>
      </c>
      <c r="P318" s="30">
        <v>11802.571440177997</v>
      </c>
      <c r="Q318" s="30">
        <v>11700.393521035256</v>
      </c>
      <c r="R318" s="30">
        <v>11791.331869072295</v>
      </c>
      <c r="S318" s="30">
        <v>12185.738636963275</v>
      </c>
      <c r="T318" s="30">
        <v>13013.379782019476</v>
      </c>
      <c r="U318" s="30">
        <v>12741.586517099786</v>
      </c>
      <c r="V318" s="30">
        <v>12210.261337557533</v>
      </c>
      <c r="W318" s="30">
        <v>11298.834298804284</v>
      </c>
      <c r="X318" s="30">
        <v>10218.813693465514</v>
      </c>
      <c r="Y318" s="30">
        <v>9168.4246846781371</v>
      </c>
      <c r="Z318" s="28"/>
      <c r="AA318" s="50">
        <f t="shared" si="4"/>
        <v>13013.379782019476</v>
      </c>
    </row>
    <row r="319" spans="1:27" ht="12" x14ac:dyDescent="0.25">
      <c r="A319" s="29">
        <v>43043</v>
      </c>
      <c r="B319" s="30">
        <v>8428.6565500846937</v>
      </c>
      <c r="C319" s="30">
        <v>7953.5292260709484</v>
      </c>
      <c r="D319" s="30">
        <v>7686.8448571083945</v>
      </c>
      <c r="E319" s="30">
        <v>7634.7341183455974</v>
      </c>
      <c r="F319" s="30">
        <v>7762.4565172740231</v>
      </c>
      <c r="G319" s="30">
        <v>8503.2464310588948</v>
      </c>
      <c r="H319" s="30">
        <v>9704.8587601775271</v>
      </c>
      <c r="I319" s="30">
        <v>10552.935489062276</v>
      </c>
      <c r="J319" s="30">
        <v>11217.091963490091</v>
      </c>
      <c r="K319" s="30">
        <v>11727.981559203796</v>
      </c>
      <c r="L319" s="30">
        <v>12220.479129471807</v>
      </c>
      <c r="M319" s="30">
        <v>12648.604610679891</v>
      </c>
      <c r="N319" s="30">
        <v>12851.938669773945</v>
      </c>
      <c r="O319" s="30">
        <v>13035.858924230879</v>
      </c>
      <c r="P319" s="30">
        <v>13133.949726607911</v>
      </c>
      <c r="Q319" s="30">
        <v>13212.62672434782</v>
      </c>
      <c r="R319" s="30">
        <v>13086.94788380225</v>
      </c>
      <c r="S319" s="30">
        <v>13292.325501279158</v>
      </c>
      <c r="T319" s="30">
        <v>14086.247933018254</v>
      </c>
      <c r="U319" s="30">
        <v>13839.999147884249</v>
      </c>
      <c r="V319" s="30">
        <v>13263.71568391919</v>
      </c>
      <c r="W319" s="30">
        <v>12225.588025428944</v>
      </c>
      <c r="X319" s="30">
        <v>11174.17723745014</v>
      </c>
      <c r="Y319" s="30">
        <v>10100.287307259934</v>
      </c>
      <c r="Z319" s="28"/>
      <c r="AA319" s="50">
        <f t="shared" si="4"/>
        <v>14086.247933018254</v>
      </c>
    </row>
    <row r="320" spans="1:27" ht="12" x14ac:dyDescent="0.25">
      <c r="A320" s="29">
        <v>43044</v>
      </c>
      <c r="B320" s="30">
        <v>9218.4918650580803</v>
      </c>
      <c r="C320" s="30">
        <v>8610.5332461587714</v>
      </c>
      <c r="D320" s="30">
        <v>8294.8034760077026</v>
      </c>
      <c r="E320" s="30">
        <v>8141.5365972935915</v>
      </c>
      <c r="F320" s="30">
        <v>8243.7145164363319</v>
      </c>
      <c r="G320" s="30">
        <v>8926.263016309842</v>
      </c>
      <c r="H320" s="30">
        <v>10142.180254108458</v>
      </c>
      <c r="I320" s="30">
        <v>10550.891930679421</v>
      </c>
      <c r="J320" s="30">
        <v>11573.692901298256</v>
      </c>
      <c r="K320" s="30">
        <v>12551.535587494287</v>
      </c>
      <c r="L320" s="30">
        <v>13289.260163704876</v>
      </c>
      <c r="M320" s="30">
        <v>13858.391173329943</v>
      </c>
      <c r="N320" s="30">
        <v>14233.384136583802</v>
      </c>
      <c r="O320" s="30">
        <v>14417.304391040736</v>
      </c>
      <c r="P320" s="30">
        <v>14486.785376057798</v>
      </c>
      <c r="Q320" s="30">
        <v>14349.866964406527</v>
      </c>
      <c r="R320" s="30">
        <v>14119.966646335359</v>
      </c>
      <c r="S320" s="30">
        <v>14298.778004835156</v>
      </c>
      <c r="T320" s="30">
        <v>14986.435400665801</v>
      </c>
      <c r="U320" s="30">
        <v>14643.117592346192</v>
      </c>
      <c r="V320" s="30">
        <v>14054.572778084004</v>
      </c>
      <c r="W320" s="30">
        <v>13126.797272267919</v>
      </c>
      <c r="X320" s="30">
        <v>11899.640463363601</v>
      </c>
      <c r="Y320" s="30">
        <v>10645.917395482171</v>
      </c>
      <c r="Z320" s="28"/>
      <c r="AA320" s="50">
        <f t="shared" si="4"/>
        <v>14986.435400665801</v>
      </c>
    </row>
    <row r="321" spans="1:27" ht="12" x14ac:dyDescent="0.25">
      <c r="A321" s="29">
        <v>43045</v>
      </c>
      <c r="B321" s="30">
        <v>9640.4866711176001</v>
      </c>
      <c r="C321" s="30">
        <v>8965.0906255840837</v>
      </c>
      <c r="D321" s="30">
        <v>8527.7691316531527</v>
      </c>
      <c r="E321" s="30">
        <v>8295.82525519913</v>
      </c>
      <c r="F321" s="30">
        <v>8331.5875268990894</v>
      </c>
      <c r="G321" s="30">
        <v>9020.2667019211622</v>
      </c>
      <c r="H321" s="30">
        <v>10188.160317722692</v>
      </c>
      <c r="I321" s="30">
        <v>11039.302384181723</v>
      </c>
      <c r="J321" s="30">
        <v>11912.923592852158</v>
      </c>
      <c r="K321" s="30">
        <v>12880.548487133912</v>
      </c>
      <c r="L321" s="30">
        <v>13824.672460012838</v>
      </c>
      <c r="M321" s="30">
        <v>14604.289983071951</v>
      </c>
      <c r="N321" s="30">
        <v>15199.987251674131</v>
      </c>
      <c r="O321" s="30">
        <v>15639.352303987916</v>
      </c>
      <c r="P321" s="30">
        <v>15848.817038230534</v>
      </c>
      <c r="Q321" s="30">
        <v>15833.490350359123</v>
      </c>
      <c r="R321" s="30">
        <v>15478.932970933813</v>
      </c>
      <c r="S321" s="30">
        <v>15139.702279379913</v>
      </c>
      <c r="T321" s="30">
        <v>15501.412113145216</v>
      </c>
      <c r="U321" s="30">
        <v>14957.825583305834</v>
      </c>
      <c r="V321" s="30">
        <v>14082.160816252544</v>
      </c>
      <c r="W321" s="30">
        <v>12936.74634266242</v>
      </c>
      <c r="X321" s="30">
        <v>11616.607627338208</v>
      </c>
      <c r="Y321" s="30">
        <v>10372.080572179624</v>
      </c>
      <c r="Z321" s="28"/>
      <c r="AA321" s="50">
        <f t="shared" si="4"/>
        <v>15848.817038230534</v>
      </c>
    </row>
    <row r="322" spans="1:27" ht="12" x14ac:dyDescent="0.25">
      <c r="A322" s="29">
        <v>43046</v>
      </c>
      <c r="B322" s="30">
        <v>9311.4737714779749</v>
      </c>
      <c r="C322" s="30">
        <v>8619.7292588816181</v>
      </c>
      <c r="D322" s="30">
        <v>8184.4513233335429</v>
      </c>
      <c r="E322" s="30">
        <v>8014.8359775565932</v>
      </c>
      <c r="F322" s="30">
        <v>8055.7071452136897</v>
      </c>
      <c r="G322" s="30">
        <v>8667.7528808787065</v>
      </c>
      <c r="H322" s="30">
        <v>9901.0403649315886</v>
      </c>
      <c r="I322" s="30">
        <v>10678.614329607846</v>
      </c>
      <c r="J322" s="30">
        <v>11518.516824961176</v>
      </c>
      <c r="K322" s="30">
        <v>12450.379447542973</v>
      </c>
      <c r="L322" s="30">
        <v>13275.977034216319</v>
      </c>
      <c r="M322" s="30">
        <v>14006.549156086918</v>
      </c>
      <c r="N322" s="30">
        <v>14588.96329520054</v>
      </c>
      <c r="O322" s="30">
        <v>15060.003502448575</v>
      </c>
      <c r="P322" s="30">
        <v>15261.294003159775</v>
      </c>
      <c r="Q322" s="30">
        <v>15218.379277119824</v>
      </c>
      <c r="R322" s="30">
        <v>14805.580483783151</v>
      </c>
      <c r="S322" s="30">
        <v>14470.43690899496</v>
      </c>
      <c r="T322" s="30">
        <v>14693.184772726136</v>
      </c>
      <c r="U322" s="30">
        <v>13970.786884386958</v>
      </c>
      <c r="V322" s="30">
        <v>13215.692061922102</v>
      </c>
      <c r="W322" s="30">
        <v>12320.613490231694</v>
      </c>
      <c r="X322" s="30">
        <v>11394.881542798461</v>
      </c>
      <c r="Y322" s="30">
        <v>10411.929960645293</v>
      </c>
      <c r="Z322" s="28"/>
      <c r="AA322" s="50">
        <f t="shared" si="4"/>
        <v>15261.294003159775</v>
      </c>
    </row>
    <row r="323" spans="1:27" ht="12" x14ac:dyDescent="0.25">
      <c r="A323" s="29">
        <v>43047</v>
      </c>
      <c r="B323" s="30">
        <v>9462.6970918092302</v>
      </c>
      <c r="C323" s="30">
        <v>8766.8654624471656</v>
      </c>
      <c r="D323" s="30">
        <v>8285.6074632848558</v>
      </c>
      <c r="E323" s="30">
        <v>8076.1427290422371</v>
      </c>
      <c r="F323" s="30">
        <v>8033.2280030022866</v>
      </c>
      <c r="G323" s="30">
        <v>8214.0829198849369</v>
      </c>
      <c r="H323" s="30">
        <v>8651.4044138158679</v>
      </c>
      <c r="I323" s="30">
        <v>9503.5682594663267</v>
      </c>
      <c r="J323" s="30">
        <v>10988.213424610352</v>
      </c>
      <c r="K323" s="30">
        <v>12171.433728283291</v>
      </c>
      <c r="L323" s="30">
        <v>12978.639289510944</v>
      </c>
      <c r="M323" s="30">
        <v>13615.207725770219</v>
      </c>
      <c r="N323" s="30">
        <v>14150.620022078181</v>
      </c>
      <c r="O323" s="30">
        <v>14373.367885809357</v>
      </c>
      <c r="P323" s="30">
        <v>14340.67095168368</v>
      </c>
      <c r="Q323" s="30">
        <v>14099.53106250681</v>
      </c>
      <c r="R323" s="30">
        <v>13754.169695804347</v>
      </c>
      <c r="S323" s="30">
        <v>13866.565406861362</v>
      </c>
      <c r="T323" s="30">
        <v>14113.835971186794</v>
      </c>
      <c r="U323" s="30">
        <v>13486.463547650366</v>
      </c>
      <c r="V323" s="30">
        <v>12839.677319476816</v>
      </c>
      <c r="W323" s="30">
        <v>12074.364705097687</v>
      </c>
      <c r="X323" s="30">
        <v>11252.854235190051</v>
      </c>
      <c r="Y323" s="30">
        <v>10293.403574439713</v>
      </c>
      <c r="Z323" s="28"/>
      <c r="AA323" s="50">
        <f t="shared" si="4"/>
        <v>14373.367885809357</v>
      </c>
    </row>
    <row r="324" spans="1:27" ht="12" x14ac:dyDescent="0.25">
      <c r="A324" s="29">
        <v>43048</v>
      </c>
      <c r="B324" s="30">
        <v>9464.740650192085</v>
      </c>
      <c r="C324" s="30">
        <v>8763.8001248728833</v>
      </c>
      <c r="D324" s="30">
        <v>8351.0013315362103</v>
      </c>
      <c r="E324" s="30">
        <v>8134.3841429535996</v>
      </c>
      <c r="F324" s="30">
        <v>8045.4893532994156</v>
      </c>
      <c r="G324" s="30">
        <v>8170.1464146535591</v>
      </c>
      <c r="H324" s="30">
        <v>8475.6583928903547</v>
      </c>
      <c r="I324" s="30">
        <v>9115.2921667239116</v>
      </c>
      <c r="J324" s="30">
        <v>10332.231183713955</v>
      </c>
      <c r="K324" s="30">
        <v>11270.224481444317</v>
      </c>
      <c r="L324" s="30">
        <v>11793.37542745515</v>
      </c>
      <c r="M324" s="30">
        <v>12099.909184883372</v>
      </c>
      <c r="N324" s="30">
        <v>12137.715014966187</v>
      </c>
      <c r="O324" s="30">
        <v>11985.469915443502</v>
      </c>
      <c r="P324" s="30">
        <v>11827.094140772255</v>
      </c>
      <c r="Q324" s="30">
        <v>11576.758238872539</v>
      </c>
      <c r="R324" s="30">
        <v>11519.538604152604</v>
      </c>
      <c r="S324" s="30">
        <v>12089.691392969098</v>
      </c>
      <c r="T324" s="30">
        <v>12588.319638385674</v>
      </c>
      <c r="U324" s="30">
        <v>12224.566246237517</v>
      </c>
      <c r="V324" s="30">
        <v>11687.110391546699</v>
      </c>
      <c r="W324" s="30">
        <v>10904.427530913305</v>
      </c>
      <c r="X324" s="30">
        <v>10070.655710708539</v>
      </c>
      <c r="Y324" s="30">
        <v>9075.4427782582425</v>
      </c>
      <c r="Z324" s="28"/>
      <c r="AA324" s="50">
        <f t="shared" si="4"/>
        <v>12588.319638385674</v>
      </c>
    </row>
    <row r="325" spans="1:27" ht="12" x14ac:dyDescent="0.25">
      <c r="A325" s="29">
        <v>43049</v>
      </c>
      <c r="B325" s="30">
        <v>8275.3896713705817</v>
      </c>
      <c r="C325" s="30">
        <v>7829.8939439082324</v>
      </c>
      <c r="D325" s="30">
        <v>7591.819392305646</v>
      </c>
      <c r="E325" s="30">
        <v>7491.6850315457596</v>
      </c>
      <c r="F325" s="30">
        <v>7615.3203137084765</v>
      </c>
      <c r="G325" s="30">
        <v>8158.9068435478575</v>
      </c>
      <c r="H325" s="30">
        <v>9468.8277669577947</v>
      </c>
      <c r="I325" s="30">
        <v>10497.759412725196</v>
      </c>
      <c r="J325" s="30">
        <v>10958.581828058957</v>
      </c>
      <c r="K325" s="30">
        <v>11517.495045769749</v>
      </c>
      <c r="L325" s="30">
        <v>11944.598747786406</v>
      </c>
      <c r="M325" s="30">
        <v>12319.591711040266</v>
      </c>
      <c r="N325" s="30">
        <v>12592.406755151384</v>
      </c>
      <c r="O325" s="30">
        <v>12831.503085945396</v>
      </c>
      <c r="P325" s="30">
        <v>12949.007692959549</v>
      </c>
      <c r="Q325" s="30">
        <v>13043.011378570871</v>
      </c>
      <c r="R325" s="30">
        <v>12936.74634266242</v>
      </c>
      <c r="S325" s="30">
        <v>13105.339909247943</v>
      </c>
      <c r="T325" s="30">
        <v>13729.646995210089</v>
      </c>
      <c r="U325" s="30">
        <v>13274.955255024892</v>
      </c>
      <c r="V325" s="30">
        <v>12562.775158599989</v>
      </c>
      <c r="W325" s="30">
        <v>11585.954251595385</v>
      </c>
      <c r="X325" s="30">
        <v>10549.870151487994</v>
      </c>
      <c r="Y325" s="30">
        <v>9451.4575207035286</v>
      </c>
      <c r="Z325" s="28"/>
      <c r="AA325" s="50">
        <f t="shared" si="4"/>
        <v>13729.646995210089</v>
      </c>
    </row>
    <row r="326" spans="1:27" ht="12" x14ac:dyDescent="0.25">
      <c r="A326" s="29">
        <v>43050</v>
      </c>
      <c r="B326" s="30">
        <v>8464.4188217846531</v>
      </c>
      <c r="C326" s="30">
        <v>7886.0917994367392</v>
      </c>
      <c r="D326" s="30">
        <v>7572.4055876685252</v>
      </c>
      <c r="E326" s="30">
        <v>7455.9227598458001</v>
      </c>
      <c r="F326" s="30">
        <v>7538.6868743514206</v>
      </c>
      <c r="G326" s="30">
        <v>8003.5964064508917</v>
      </c>
      <c r="H326" s="30">
        <v>8923.1976787355597</v>
      </c>
      <c r="I326" s="30">
        <v>9860.169197274492</v>
      </c>
      <c r="J326" s="30">
        <v>10679.636108799274</v>
      </c>
      <c r="K326" s="30">
        <v>11405.099334712735</v>
      </c>
      <c r="L326" s="30">
        <v>11946.64230616926</v>
      </c>
      <c r="M326" s="30">
        <v>12334.918398911677</v>
      </c>
      <c r="N326" s="30">
        <v>12693.562895102697</v>
      </c>
      <c r="O326" s="30">
        <v>13024.619353125177</v>
      </c>
      <c r="P326" s="30">
        <v>13178.908011030717</v>
      </c>
      <c r="Q326" s="30">
        <v>13320.935318639125</v>
      </c>
      <c r="R326" s="30">
        <v>13197.300036476408</v>
      </c>
      <c r="S326" s="30">
        <v>13263.71568391919</v>
      </c>
      <c r="T326" s="30">
        <v>13865.543627669935</v>
      </c>
      <c r="U326" s="30">
        <v>13443.548821610415</v>
      </c>
      <c r="V326" s="30">
        <v>12730.346945994084</v>
      </c>
      <c r="W326" s="30">
        <v>11758.634934946618</v>
      </c>
      <c r="X326" s="30">
        <v>10664.309420927864</v>
      </c>
      <c r="Y326" s="30">
        <v>9466.7842085749398</v>
      </c>
      <c r="Z326" s="28"/>
      <c r="AA326" s="50">
        <f t="shared" si="4"/>
        <v>13865.543627669935</v>
      </c>
    </row>
    <row r="327" spans="1:27" ht="12" x14ac:dyDescent="0.25">
      <c r="A327" s="29">
        <v>43051</v>
      </c>
      <c r="B327" s="30">
        <v>8449.0921339132419</v>
      </c>
      <c r="C327" s="30">
        <v>7856.4602028853442</v>
      </c>
      <c r="D327" s="30">
        <v>7583.6451587742267</v>
      </c>
      <c r="E327" s="30">
        <v>7468.1841101429291</v>
      </c>
      <c r="F327" s="30">
        <v>7609.1896385599121</v>
      </c>
      <c r="G327" s="30">
        <v>8265.1718794563076</v>
      </c>
      <c r="H327" s="30">
        <v>9595.5283866947939</v>
      </c>
      <c r="I327" s="30">
        <v>10351.644988351076</v>
      </c>
      <c r="J327" s="30">
        <v>10874.79593436191</v>
      </c>
      <c r="K327" s="30">
        <v>11540.995967172579</v>
      </c>
      <c r="L327" s="30">
        <v>12219.45735028038</v>
      </c>
      <c r="M327" s="30">
        <v>12822.30707322255</v>
      </c>
      <c r="N327" s="30">
        <v>13350.56691519052</v>
      </c>
      <c r="O327" s="30">
        <v>13890.066328264193</v>
      </c>
      <c r="P327" s="30">
        <v>14251.776162029495</v>
      </c>
      <c r="Q327" s="30">
        <v>14381.542119340776</v>
      </c>
      <c r="R327" s="30">
        <v>14186.382293778141</v>
      </c>
      <c r="S327" s="30">
        <v>14053.550998892577</v>
      </c>
      <c r="T327" s="30">
        <v>14547.070348352016</v>
      </c>
      <c r="U327" s="30">
        <v>14058.659894849714</v>
      </c>
      <c r="V327" s="30">
        <v>13317.869981064843</v>
      </c>
      <c r="W327" s="30">
        <v>12341.049074060242</v>
      </c>
      <c r="X327" s="30">
        <v>11173.155458258712</v>
      </c>
      <c r="Y327" s="30">
        <v>9950.0857661201044</v>
      </c>
      <c r="Z327" s="28"/>
      <c r="AA327" s="50">
        <f t="shared" si="4"/>
        <v>14547.070348352016</v>
      </c>
    </row>
    <row r="328" spans="1:27" ht="12" x14ac:dyDescent="0.25">
      <c r="A328" s="29">
        <v>43052</v>
      </c>
      <c r="B328" s="30">
        <v>8949.7639377126725</v>
      </c>
      <c r="C328" s="30">
        <v>8349.9795523447829</v>
      </c>
      <c r="D328" s="30">
        <v>7983.1608226223434</v>
      </c>
      <c r="E328" s="30">
        <v>7869.7433323739006</v>
      </c>
      <c r="F328" s="30">
        <v>7960.6816804109403</v>
      </c>
      <c r="G328" s="30">
        <v>8597.250116670215</v>
      </c>
      <c r="H328" s="30">
        <v>9884.6918978687499</v>
      </c>
      <c r="I328" s="30">
        <v>10675.548992033564</v>
      </c>
      <c r="J328" s="30">
        <v>11376.489517352768</v>
      </c>
      <c r="K328" s="30">
        <v>12252.154284406057</v>
      </c>
      <c r="L328" s="30">
        <v>13028.706469890887</v>
      </c>
      <c r="M328" s="30">
        <v>13599.881037898809</v>
      </c>
      <c r="N328" s="30">
        <v>14153.685359652463</v>
      </c>
      <c r="O328" s="30">
        <v>14640.05225477191</v>
      </c>
      <c r="P328" s="30">
        <v>14856.669443354522</v>
      </c>
      <c r="Q328" s="30">
        <v>14886.301039905915</v>
      </c>
      <c r="R328" s="30">
        <v>14616.55133336908</v>
      </c>
      <c r="S328" s="30">
        <v>14468.393350612105</v>
      </c>
      <c r="T328" s="30">
        <v>14890.388156671625</v>
      </c>
      <c r="U328" s="30">
        <v>14393.803469637905</v>
      </c>
      <c r="V328" s="30">
        <v>13628.490855258775</v>
      </c>
      <c r="W328" s="30">
        <v>12598.537430299948</v>
      </c>
      <c r="X328" s="30">
        <v>11348.901479184227</v>
      </c>
      <c r="Y328" s="30">
        <v>10145.24559168274</v>
      </c>
      <c r="Z328" s="28"/>
      <c r="AA328" s="50">
        <f t="shared" si="4"/>
        <v>14890.388156671625</v>
      </c>
    </row>
    <row r="329" spans="1:27" ht="12" x14ac:dyDescent="0.25">
      <c r="A329" s="29">
        <v>43053</v>
      </c>
      <c r="B329" s="30">
        <v>9120.4010626810486</v>
      </c>
      <c r="C329" s="30">
        <v>8438.8743419989678</v>
      </c>
      <c r="D329" s="30">
        <v>8061.8378203622533</v>
      </c>
      <c r="E329" s="30">
        <v>7864.6344364167635</v>
      </c>
      <c r="F329" s="30">
        <v>7911.6362792224245</v>
      </c>
      <c r="G329" s="30">
        <v>8488.941522378911</v>
      </c>
      <c r="H329" s="30">
        <v>9774.3397451945912</v>
      </c>
      <c r="I329" s="30">
        <v>10598.91555267651</v>
      </c>
      <c r="J329" s="30">
        <v>11312.11742829284</v>
      </c>
      <c r="K329" s="30">
        <v>12071.299367523405</v>
      </c>
      <c r="L329" s="30">
        <v>12731.368725185512</v>
      </c>
      <c r="M329" s="30">
        <v>13165.62488154216</v>
      </c>
      <c r="N329" s="30">
        <v>13572.292999730269</v>
      </c>
      <c r="O329" s="30">
        <v>13867.58718605279</v>
      </c>
      <c r="P329" s="30">
        <v>14040.267869404021</v>
      </c>
      <c r="Q329" s="30">
        <v>14038.224311021166</v>
      </c>
      <c r="R329" s="30">
        <v>13736.799449550081</v>
      </c>
      <c r="S329" s="30">
        <v>13639.730426364476</v>
      </c>
      <c r="T329" s="30">
        <v>13960.569092472684</v>
      </c>
      <c r="U329" s="30">
        <v>13380.198511741915</v>
      </c>
      <c r="V329" s="30">
        <v>12701.737128634117</v>
      </c>
      <c r="W329" s="30">
        <v>11859.791074897932</v>
      </c>
      <c r="X329" s="30">
        <v>11015.801462778893</v>
      </c>
      <c r="Y329" s="30">
        <v>10056.350802028555</v>
      </c>
      <c r="Z329" s="28"/>
      <c r="AA329" s="50">
        <f t="shared" si="4"/>
        <v>14040.267869404021</v>
      </c>
    </row>
    <row r="330" spans="1:27" ht="12" x14ac:dyDescent="0.25">
      <c r="A330" s="29">
        <v>43054</v>
      </c>
      <c r="B330" s="30">
        <v>9185.7949309324031</v>
      </c>
      <c r="C330" s="30">
        <v>8549.2264946731284</v>
      </c>
      <c r="D330" s="30">
        <v>8188.5384400992525</v>
      </c>
      <c r="E330" s="30">
        <v>7992.3568353451901</v>
      </c>
      <c r="F330" s="30">
        <v>7974.9865890909241</v>
      </c>
      <c r="G330" s="30">
        <v>8180.3642065678332</v>
      </c>
      <c r="H330" s="30">
        <v>8677.9706727929806</v>
      </c>
      <c r="I330" s="30">
        <v>9456.5664166606657</v>
      </c>
      <c r="J330" s="30">
        <v>10658.1787457793</v>
      </c>
      <c r="K330" s="30">
        <v>11657.478794995304</v>
      </c>
      <c r="L330" s="30">
        <v>12304.265023168855</v>
      </c>
      <c r="M330" s="30">
        <v>12796.762593436864</v>
      </c>
      <c r="N330" s="30">
        <v>13122.710155502209</v>
      </c>
      <c r="O330" s="30">
        <v>13407.786549910456</v>
      </c>
      <c r="P330" s="30">
        <v>13513.029806627479</v>
      </c>
      <c r="Q330" s="30">
        <v>13453.766613524689</v>
      </c>
      <c r="R330" s="30">
        <v>13195.256478093554</v>
      </c>
      <c r="S330" s="30">
        <v>13143.145739330757</v>
      </c>
      <c r="T330" s="30">
        <v>13514.051585818906</v>
      </c>
      <c r="U330" s="30">
        <v>12940.83345942813</v>
      </c>
      <c r="V330" s="30">
        <v>12319.591711040266</v>
      </c>
      <c r="W330" s="30">
        <v>11639.086769549611</v>
      </c>
      <c r="X330" s="30">
        <v>10916.688881210433</v>
      </c>
      <c r="Y330" s="30">
        <v>10114.592215939918</v>
      </c>
      <c r="Z330" s="28"/>
      <c r="AA330" s="50">
        <f t="shared" si="4"/>
        <v>13514.051585818906</v>
      </c>
    </row>
    <row r="331" spans="1:27" ht="12" x14ac:dyDescent="0.25">
      <c r="A331" s="29">
        <v>43055</v>
      </c>
      <c r="B331" s="30">
        <v>9283.8857333094347</v>
      </c>
      <c r="C331" s="30">
        <v>8728.0378531729239</v>
      </c>
      <c r="D331" s="30">
        <v>8365.3062402161941</v>
      </c>
      <c r="E331" s="30">
        <v>8162.9939603135672</v>
      </c>
      <c r="F331" s="30">
        <v>8102.7089880193498</v>
      </c>
      <c r="G331" s="30">
        <v>8267.2154378391624</v>
      </c>
      <c r="H331" s="30">
        <v>8565.574961735967</v>
      </c>
      <c r="I331" s="30">
        <v>9216.4483066752255</v>
      </c>
      <c r="J331" s="30">
        <v>10697.00635505354</v>
      </c>
      <c r="K331" s="30">
        <v>12030.428199866308</v>
      </c>
      <c r="L331" s="30">
        <v>12985.791743850936</v>
      </c>
      <c r="M331" s="30">
        <v>13680.601594021573</v>
      </c>
      <c r="N331" s="30">
        <v>14259.950395560914</v>
      </c>
      <c r="O331" s="30">
        <v>14622.682008517644</v>
      </c>
      <c r="P331" s="30">
        <v>14775.948887231756</v>
      </c>
      <c r="Q331" s="30">
        <v>14766.752874508909</v>
      </c>
      <c r="R331" s="30">
        <v>14478.611142526379</v>
      </c>
      <c r="S331" s="30">
        <v>14424.456845380728</v>
      </c>
      <c r="T331" s="30">
        <v>14867.909014460221</v>
      </c>
      <c r="U331" s="30">
        <v>14382.563898532204</v>
      </c>
      <c r="V331" s="30">
        <v>13641.773984747331</v>
      </c>
      <c r="W331" s="30">
        <v>12762.022100928334</v>
      </c>
      <c r="X331" s="30">
        <v>11820.96346562369</v>
      </c>
      <c r="Y331" s="30">
        <v>10744.008197859201</v>
      </c>
      <c r="Z331" s="28"/>
      <c r="AA331" s="50">
        <f t="shared" si="4"/>
        <v>14867.909014460221</v>
      </c>
    </row>
    <row r="332" spans="1:27" ht="12" x14ac:dyDescent="0.25">
      <c r="A332" s="29">
        <v>43056</v>
      </c>
      <c r="B332" s="30">
        <v>9842.798951020226</v>
      </c>
      <c r="C332" s="30">
        <v>9293.0817460322814</v>
      </c>
      <c r="D332" s="30">
        <v>8979.3955342640675</v>
      </c>
      <c r="E332" s="30">
        <v>8842.4771226127941</v>
      </c>
      <c r="F332" s="30">
        <v>9020.2667019211622</v>
      </c>
      <c r="G332" s="30">
        <v>9737.5556943032043</v>
      </c>
      <c r="H332" s="30">
        <v>11050.541955287425</v>
      </c>
      <c r="I332" s="30">
        <v>11820.96346562369</v>
      </c>
      <c r="J332" s="30">
        <v>12716.042037314101</v>
      </c>
      <c r="K332" s="30">
        <v>13911.523691284168</v>
      </c>
      <c r="L332" s="30">
        <v>15040.589697811454</v>
      </c>
      <c r="M332" s="30">
        <v>15892.753543461913</v>
      </c>
      <c r="N332" s="30">
        <v>16499.690383169793</v>
      </c>
      <c r="O332" s="30">
        <v>16832.790399575129</v>
      </c>
      <c r="P332" s="30">
        <v>16876.726904806506</v>
      </c>
      <c r="Q332" s="30">
        <v>16733.677818006672</v>
      </c>
      <c r="R332" s="30">
        <v>16431.231177344158</v>
      </c>
      <c r="S332" s="30">
        <v>16440.427190067003</v>
      </c>
      <c r="T332" s="30">
        <v>16745.939168303797</v>
      </c>
      <c r="U332" s="30">
        <v>16111.414290427379</v>
      </c>
      <c r="V332" s="30">
        <v>15165.246759165599</v>
      </c>
      <c r="W332" s="30">
        <v>13929.915716729862</v>
      </c>
      <c r="X332" s="30">
        <v>12669.04019450844</v>
      </c>
      <c r="Y332" s="30">
        <v>11288.61650689001</v>
      </c>
      <c r="Z332" s="28"/>
      <c r="AA332" s="50">
        <f t="shared" si="4"/>
        <v>16876.726904806506</v>
      </c>
    </row>
    <row r="333" spans="1:27" ht="12" x14ac:dyDescent="0.25">
      <c r="A333" s="29">
        <v>43057</v>
      </c>
      <c r="B333" s="30">
        <v>10200.421668019821</v>
      </c>
      <c r="C333" s="30">
        <v>9495.3940259349074</v>
      </c>
      <c r="D333" s="30">
        <v>9008.0053516240332</v>
      </c>
      <c r="E333" s="30">
        <v>8756.6476705328914</v>
      </c>
      <c r="F333" s="30">
        <v>8817.9544220185362</v>
      </c>
      <c r="G333" s="30">
        <v>9378.9111981121841</v>
      </c>
      <c r="H333" s="30">
        <v>10757.291327347757</v>
      </c>
      <c r="I333" s="30">
        <v>11540.995967172579</v>
      </c>
      <c r="J333" s="30">
        <v>12173.477286666146</v>
      </c>
      <c r="K333" s="30">
        <v>12881.57026632534</v>
      </c>
      <c r="L333" s="30">
        <v>13354.65403195623</v>
      </c>
      <c r="M333" s="30">
        <v>13443.548821610415</v>
      </c>
      <c r="N333" s="30">
        <v>13216.713841113529</v>
      </c>
      <c r="O333" s="30">
        <v>12969.443276788097</v>
      </c>
      <c r="P333" s="30">
        <v>12636.343260382762</v>
      </c>
      <c r="Q333" s="30">
        <v>12303.243243977427</v>
      </c>
      <c r="R333" s="30">
        <v>12318.569931848839</v>
      </c>
      <c r="S333" s="30">
        <v>12982.726406276654</v>
      </c>
      <c r="T333" s="30">
        <v>13649.948218278751</v>
      </c>
      <c r="U333" s="30">
        <v>13442.527042418988</v>
      </c>
      <c r="V333" s="30">
        <v>12935.724563470993</v>
      </c>
      <c r="W333" s="30">
        <v>12149.976365263316</v>
      </c>
      <c r="X333" s="30">
        <v>11103.674473241648</v>
      </c>
      <c r="Y333" s="30">
        <v>10109.483319982781</v>
      </c>
      <c r="Z333" s="28"/>
      <c r="AA333" s="50">
        <f t="shared" ref="AA333:AA376" si="5">MAX(B333:Y333)</f>
        <v>13649.948218278751</v>
      </c>
    </row>
    <row r="334" spans="1:27" ht="12" x14ac:dyDescent="0.25">
      <c r="A334" s="29">
        <v>43058</v>
      </c>
      <c r="B334" s="30">
        <v>9400.3685611321598</v>
      </c>
      <c r="C334" s="30">
        <v>9081.5734534068069</v>
      </c>
      <c r="D334" s="30">
        <v>8951.8074960955273</v>
      </c>
      <c r="E334" s="30">
        <v>8970.1995215412207</v>
      </c>
      <c r="F334" s="30">
        <v>9273.6679413951606</v>
      </c>
      <c r="G334" s="30">
        <v>10178.964304999845</v>
      </c>
      <c r="H334" s="30">
        <v>11939.489851829268</v>
      </c>
      <c r="I334" s="30">
        <v>12703.780687016972</v>
      </c>
      <c r="J334" s="30">
        <v>13011.336223636621</v>
      </c>
      <c r="K334" s="30">
        <v>13160.515985585023</v>
      </c>
      <c r="L334" s="30">
        <v>13079.795429462258</v>
      </c>
      <c r="M334" s="30">
        <v>12769.174555268324</v>
      </c>
      <c r="N334" s="30">
        <v>12392.138033631611</v>
      </c>
      <c r="O334" s="30">
        <v>12111.148755989074</v>
      </c>
      <c r="P334" s="30">
        <v>11890.444450640754</v>
      </c>
      <c r="Q334" s="30">
        <v>11807.680336135134</v>
      </c>
      <c r="R334" s="30">
        <v>11946.64230616926</v>
      </c>
      <c r="S334" s="30">
        <v>12741.586517099786</v>
      </c>
      <c r="T334" s="30">
        <v>13533.465390456027</v>
      </c>
      <c r="U334" s="30">
        <v>13406.764770719028</v>
      </c>
      <c r="V334" s="30">
        <v>13015.423340402331</v>
      </c>
      <c r="W334" s="30">
        <v>12247.04538844892</v>
      </c>
      <c r="X334" s="30">
        <v>11250.810676807196</v>
      </c>
      <c r="Y334" s="30">
        <v>10223.922589422651</v>
      </c>
      <c r="Z334" s="28"/>
      <c r="AA334" s="50">
        <f t="shared" si="5"/>
        <v>13533.465390456027</v>
      </c>
    </row>
    <row r="335" spans="1:27" ht="12" x14ac:dyDescent="0.25">
      <c r="A335" s="29">
        <v>43059</v>
      </c>
      <c r="B335" s="30">
        <v>9481.0891172549236</v>
      </c>
      <c r="C335" s="30">
        <v>9108.1397123839197</v>
      </c>
      <c r="D335" s="30">
        <v>9016.1795851554525</v>
      </c>
      <c r="E335" s="30">
        <v>9055.0071944296942</v>
      </c>
      <c r="F335" s="30">
        <v>9372.7805229636197</v>
      </c>
      <c r="G335" s="30">
        <v>10266.837315462601</v>
      </c>
      <c r="H335" s="30">
        <v>11841.399049452239</v>
      </c>
      <c r="I335" s="30">
        <v>12472.858589754376</v>
      </c>
      <c r="J335" s="30">
        <v>12328.787723763113</v>
      </c>
      <c r="K335" s="30">
        <v>12326.744165380258</v>
      </c>
      <c r="L335" s="30">
        <v>12273.611647426033</v>
      </c>
      <c r="M335" s="30">
        <v>12208.217779174678</v>
      </c>
      <c r="N335" s="30">
        <v>12105.018080840509</v>
      </c>
      <c r="O335" s="30">
        <v>11999.774824123486</v>
      </c>
      <c r="P335" s="30">
        <v>11828.115919963682</v>
      </c>
      <c r="Q335" s="30">
        <v>11744.330026266634</v>
      </c>
      <c r="R335" s="30">
        <v>11782.135856349449</v>
      </c>
      <c r="S335" s="30">
        <v>12517.816874177182</v>
      </c>
      <c r="T335" s="30">
        <v>13314.804643490561</v>
      </c>
      <c r="U335" s="30">
        <v>13195.256478093554</v>
      </c>
      <c r="V335" s="30">
        <v>12756.913204971197</v>
      </c>
      <c r="W335" s="30">
        <v>12004.883720080623</v>
      </c>
      <c r="X335" s="30">
        <v>11031.128150650304</v>
      </c>
      <c r="Y335" s="30">
        <v>10002.196504882902</v>
      </c>
      <c r="Z335" s="28"/>
      <c r="AA335" s="50">
        <f t="shared" si="5"/>
        <v>13314.804643490561</v>
      </c>
    </row>
    <row r="336" spans="1:27" ht="12" x14ac:dyDescent="0.25">
      <c r="A336" s="29">
        <v>43060</v>
      </c>
      <c r="B336" s="30">
        <v>9197.0345020381046</v>
      </c>
      <c r="C336" s="30">
        <v>8696.3626982386741</v>
      </c>
      <c r="D336" s="30">
        <v>8522.6602356960157</v>
      </c>
      <c r="E336" s="30">
        <v>8418.4387581704195</v>
      </c>
      <c r="F336" s="30">
        <v>8565.574961735967</v>
      </c>
      <c r="G336" s="30">
        <v>9511.742492997746</v>
      </c>
      <c r="H336" s="30">
        <v>10820.641637216257</v>
      </c>
      <c r="I336" s="30">
        <v>11570.627563723974</v>
      </c>
      <c r="J336" s="30">
        <v>11832.203036729392</v>
      </c>
      <c r="K336" s="30">
        <v>12084.582497011961</v>
      </c>
      <c r="L336" s="30">
        <v>12296.090789637436</v>
      </c>
      <c r="M336" s="30">
        <v>12344.114411634524</v>
      </c>
      <c r="N336" s="30">
        <v>12172.455507474719</v>
      </c>
      <c r="O336" s="30">
        <v>12051.885562886284</v>
      </c>
      <c r="P336" s="30">
        <v>11904.749359320738</v>
      </c>
      <c r="Q336" s="30">
        <v>11770.896285243747</v>
      </c>
      <c r="R336" s="30">
        <v>11849.573282983658</v>
      </c>
      <c r="S336" s="30">
        <v>12438.118097245844</v>
      </c>
      <c r="T336" s="30">
        <v>12804.936826968284</v>
      </c>
      <c r="U336" s="30">
        <v>12476.945706520086</v>
      </c>
      <c r="V336" s="30">
        <v>12037.5806542063</v>
      </c>
      <c r="W336" s="30">
        <v>11427.578476924138</v>
      </c>
      <c r="X336" s="30">
        <v>10713.354822116378</v>
      </c>
      <c r="Y336" s="30">
        <v>9885.7136770601774</v>
      </c>
      <c r="Z336" s="28"/>
      <c r="AA336" s="50">
        <f t="shared" si="5"/>
        <v>12804.936826968284</v>
      </c>
    </row>
    <row r="337" spans="1:27" ht="12" x14ac:dyDescent="0.25">
      <c r="A337" s="29">
        <v>43061</v>
      </c>
      <c r="B337" s="30">
        <v>9077.4863366410973</v>
      </c>
      <c r="C337" s="30">
        <v>8555.3571698216929</v>
      </c>
      <c r="D337" s="30">
        <v>8264.1501002648802</v>
      </c>
      <c r="E337" s="30">
        <v>8160.9504019307124</v>
      </c>
      <c r="F337" s="30">
        <v>8198.7562320135257</v>
      </c>
      <c r="G337" s="30">
        <v>8434.7872252332581</v>
      </c>
      <c r="H337" s="30">
        <v>8978.3737550726401</v>
      </c>
      <c r="I337" s="30">
        <v>9707.9240977518093</v>
      </c>
      <c r="J337" s="30">
        <v>10928.950231507562</v>
      </c>
      <c r="K337" s="30">
        <v>11986.491694634929</v>
      </c>
      <c r="L337" s="30">
        <v>12592.406755151384</v>
      </c>
      <c r="M337" s="30">
        <v>12918.354317216726</v>
      </c>
      <c r="N337" s="30">
        <v>12935.724563470993</v>
      </c>
      <c r="O337" s="30">
        <v>12915.288979642444</v>
      </c>
      <c r="P337" s="30">
        <v>12813.111060499703</v>
      </c>
      <c r="Q337" s="30">
        <v>12638.386818765617</v>
      </c>
      <c r="R337" s="30">
        <v>12606.711663831367</v>
      </c>
      <c r="S337" s="30">
        <v>13105.339909247943</v>
      </c>
      <c r="T337" s="30">
        <v>13488.507106033221</v>
      </c>
      <c r="U337" s="30">
        <v>13231.018749793513</v>
      </c>
      <c r="V337" s="30">
        <v>12853.982228156799</v>
      </c>
      <c r="W337" s="30">
        <v>12292.003672871726</v>
      </c>
      <c r="X337" s="30">
        <v>11650.326340655312</v>
      </c>
      <c r="Y337" s="30">
        <v>10768.530898453459</v>
      </c>
      <c r="Z337" s="28"/>
      <c r="AA337" s="50">
        <f t="shared" si="5"/>
        <v>13488.507106033221</v>
      </c>
    </row>
    <row r="338" spans="1:27" ht="12" x14ac:dyDescent="0.25">
      <c r="A338" s="29">
        <v>43062</v>
      </c>
      <c r="B338" s="30">
        <v>9920.4541695687094</v>
      </c>
      <c r="C338" s="30">
        <v>9367.6716270064826</v>
      </c>
      <c r="D338" s="30">
        <v>8934.4372498412613</v>
      </c>
      <c r="E338" s="30">
        <v>8687.1666855158273</v>
      </c>
      <c r="F338" s="30">
        <v>8641.1866219015938</v>
      </c>
      <c r="G338" s="30">
        <v>8789.3446046585686</v>
      </c>
      <c r="H338" s="30">
        <v>9099.9654788525004</v>
      </c>
      <c r="I338" s="30">
        <v>9809.0802377031232</v>
      </c>
      <c r="J338" s="30">
        <v>11427.578476924138</v>
      </c>
      <c r="K338" s="30">
        <v>13018.488677976613</v>
      </c>
      <c r="L338" s="30">
        <v>14050.485661318295</v>
      </c>
      <c r="M338" s="30">
        <v>14715.663914937539</v>
      </c>
      <c r="N338" s="30">
        <v>15135.615162614204</v>
      </c>
      <c r="O338" s="30">
        <v>15440.105361659571</v>
      </c>
      <c r="P338" s="30">
        <v>15495.281437996651</v>
      </c>
      <c r="Q338" s="30">
        <v>15392.081739662483</v>
      </c>
      <c r="R338" s="30">
        <v>14999.718530154358</v>
      </c>
      <c r="S338" s="30">
        <v>15157.072525634179</v>
      </c>
      <c r="T338" s="30">
        <v>15646.504758327908</v>
      </c>
      <c r="U338" s="30">
        <v>15317.491858688281</v>
      </c>
      <c r="V338" s="30">
        <v>14736.099498766087</v>
      </c>
      <c r="W338" s="30">
        <v>13873.717861201354</v>
      </c>
      <c r="X338" s="30">
        <v>12914.267200451017</v>
      </c>
      <c r="Y338" s="30">
        <v>11953.794760509252</v>
      </c>
      <c r="Z338" s="28"/>
      <c r="AA338" s="50">
        <f t="shared" si="5"/>
        <v>15646.504758327908</v>
      </c>
    </row>
    <row r="339" spans="1:27" ht="12" x14ac:dyDescent="0.25">
      <c r="A339" s="29">
        <v>43063</v>
      </c>
      <c r="B339" s="30">
        <v>10734.812185136354</v>
      </c>
      <c r="C339" s="30">
        <v>9991.9787129686283</v>
      </c>
      <c r="D339" s="30">
        <v>9571.005686100536</v>
      </c>
      <c r="E339" s="30">
        <v>9408.5427946635791</v>
      </c>
      <c r="F339" s="30">
        <v>9538.3087519748588</v>
      </c>
      <c r="G339" s="30">
        <v>10191.225655296974</v>
      </c>
      <c r="H339" s="30">
        <v>11383.641971692759</v>
      </c>
      <c r="I339" s="30">
        <v>12215.37023351467</v>
      </c>
      <c r="J339" s="30">
        <v>13293.347280470585</v>
      </c>
      <c r="K339" s="30">
        <v>14481.676480100661</v>
      </c>
      <c r="L339" s="30">
        <v>15553.522851908014</v>
      </c>
      <c r="M339" s="30">
        <v>16658.066157841044</v>
      </c>
      <c r="N339" s="30">
        <v>17504.099328342938</v>
      </c>
      <c r="O339" s="30">
        <v>17932.224809551022</v>
      </c>
      <c r="P339" s="30">
        <v>18133.515310262221</v>
      </c>
      <c r="Q339" s="30">
        <v>18057.903650096592</v>
      </c>
      <c r="R339" s="30">
        <v>17580.732767699992</v>
      </c>
      <c r="S339" s="30">
        <v>17404.986746774477</v>
      </c>
      <c r="T339" s="30">
        <v>17757.500567816933</v>
      </c>
      <c r="U339" s="30">
        <v>17159.759740831898</v>
      </c>
      <c r="V339" s="30">
        <v>16367.880867475658</v>
      </c>
      <c r="W339" s="30">
        <v>15177.508109462728</v>
      </c>
      <c r="X339" s="30">
        <v>14090.335049783964</v>
      </c>
      <c r="Y339" s="30">
        <v>12723.194491654092</v>
      </c>
      <c r="Z339" s="28"/>
      <c r="AA339" s="50">
        <f t="shared" si="5"/>
        <v>18133.515310262221</v>
      </c>
    </row>
    <row r="340" spans="1:27" ht="12" x14ac:dyDescent="0.25">
      <c r="A340" s="29">
        <v>43064</v>
      </c>
      <c r="B340" s="30">
        <v>11529.756396066878</v>
      </c>
      <c r="C340" s="30">
        <v>10704.158809393532</v>
      </c>
      <c r="D340" s="30">
        <v>10240.27105648549</v>
      </c>
      <c r="E340" s="30">
        <v>10058.39436041141</v>
      </c>
      <c r="F340" s="30">
        <v>10103.352644834216</v>
      </c>
      <c r="G340" s="30">
        <v>10745.029977050628</v>
      </c>
      <c r="H340" s="30">
        <v>11929.272059914994</v>
      </c>
      <c r="I340" s="30">
        <v>12728.303387611229</v>
      </c>
      <c r="J340" s="30">
        <v>13788.910188312879</v>
      </c>
      <c r="K340" s="30">
        <v>14894.475273437334</v>
      </c>
      <c r="L340" s="30">
        <v>15854.947713379099</v>
      </c>
      <c r="M340" s="30">
        <v>16490.494370446948</v>
      </c>
      <c r="N340" s="30">
        <v>16850.160645829394</v>
      </c>
      <c r="O340" s="30">
        <v>17109.692560451957</v>
      </c>
      <c r="P340" s="30">
        <v>17078.017405517709</v>
      </c>
      <c r="Q340" s="30">
        <v>16903.293163783619</v>
      </c>
      <c r="R340" s="30">
        <v>16525.23486295548</v>
      </c>
      <c r="S340" s="30">
        <v>16648.870145118195</v>
      </c>
      <c r="T340" s="30">
        <v>16993.209732629231</v>
      </c>
      <c r="U340" s="30">
        <v>16535.452654869754</v>
      </c>
      <c r="V340" s="30">
        <v>15779.33605321347</v>
      </c>
      <c r="W340" s="30">
        <v>14882.213923140205</v>
      </c>
      <c r="X340" s="30">
        <v>13794.019084270016</v>
      </c>
      <c r="Y340" s="30">
        <v>12713.998478931246</v>
      </c>
      <c r="Z340" s="28"/>
      <c r="AA340" s="50">
        <f t="shared" si="5"/>
        <v>17109.692560451957</v>
      </c>
    </row>
    <row r="341" spans="1:27" ht="12" x14ac:dyDescent="0.25">
      <c r="A341" s="29">
        <v>43065</v>
      </c>
      <c r="B341" s="30">
        <v>11653.391678229595</v>
      </c>
      <c r="C341" s="30">
        <v>10930.993789890417</v>
      </c>
      <c r="D341" s="30">
        <v>10457.910024259527</v>
      </c>
      <c r="E341" s="30">
        <v>10210.639459934095</v>
      </c>
      <c r="F341" s="30">
        <v>10212.68301831695</v>
      </c>
      <c r="G341" s="30">
        <v>10582.567085613671</v>
      </c>
      <c r="H341" s="30">
        <v>11379.55485492705</v>
      </c>
      <c r="I341" s="30">
        <v>12135.671456583332</v>
      </c>
      <c r="J341" s="30">
        <v>13034.837145039452</v>
      </c>
      <c r="K341" s="30">
        <v>13669.362022915871</v>
      </c>
      <c r="L341" s="30">
        <v>13712.276748955823</v>
      </c>
      <c r="M341" s="30">
        <v>13564.11876619885</v>
      </c>
      <c r="N341" s="30">
        <v>13333.196668936254</v>
      </c>
      <c r="O341" s="30">
        <v>12971.486835170952</v>
      </c>
      <c r="P341" s="30">
        <v>12535.187120431448</v>
      </c>
      <c r="Q341" s="30">
        <v>12108.083418414792</v>
      </c>
      <c r="R341" s="30">
        <v>11876.139541960771</v>
      </c>
      <c r="S341" s="30">
        <v>12352.288645165941</v>
      </c>
      <c r="T341" s="30">
        <v>12875.439591176775</v>
      </c>
      <c r="U341" s="30">
        <v>12575.036508897118</v>
      </c>
      <c r="V341" s="30">
        <v>12077.430042671969</v>
      </c>
      <c r="W341" s="30">
        <v>11557.344434235418</v>
      </c>
      <c r="X341" s="30">
        <v>10865.599921639063</v>
      </c>
      <c r="Y341" s="30">
        <v>9984.8262586286364</v>
      </c>
      <c r="Z341" s="28"/>
      <c r="AA341" s="50">
        <f t="shared" si="5"/>
        <v>13712.276748955823</v>
      </c>
    </row>
    <row r="342" spans="1:27" ht="12" x14ac:dyDescent="0.25">
      <c r="A342" s="29">
        <v>43066</v>
      </c>
      <c r="B342" s="30">
        <v>9175.5771390181289</v>
      </c>
      <c r="C342" s="30">
        <v>8639.1430635187389</v>
      </c>
      <c r="D342" s="30">
        <v>8366.3280194076215</v>
      </c>
      <c r="E342" s="30">
        <v>8296.8470343905574</v>
      </c>
      <c r="F342" s="30">
        <v>8369.3933569819037</v>
      </c>
      <c r="G342" s="30">
        <v>8698.4062566215289</v>
      </c>
      <c r="H342" s="30">
        <v>9315.5608882436845</v>
      </c>
      <c r="I342" s="30">
        <v>10215.748355891232</v>
      </c>
      <c r="J342" s="30">
        <v>11246.723560041486</v>
      </c>
      <c r="K342" s="30">
        <v>11921.097826383577</v>
      </c>
      <c r="L342" s="30">
        <v>12320.613490231694</v>
      </c>
      <c r="M342" s="30">
        <v>12476.945706520086</v>
      </c>
      <c r="N342" s="30">
        <v>12466.727914605812</v>
      </c>
      <c r="O342" s="30">
        <v>12253.176063597484</v>
      </c>
      <c r="P342" s="30">
        <v>12008.970836846333</v>
      </c>
      <c r="Q342" s="30">
        <v>11626.825419252482</v>
      </c>
      <c r="R342" s="30">
        <v>11125.131836261624</v>
      </c>
      <c r="S342" s="30">
        <v>10917.710660401861</v>
      </c>
      <c r="T342" s="30">
        <v>11066.890422350263</v>
      </c>
      <c r="U342" s="30">
        <v>10672.483654459282</v>
      </c>
      <c r="V342" s="30">
        <v>10401.712168731019</v>
      </c>
      <c r="W342" s="30">
        <v>10157.506941979869</v>
      </c>
      <c r="X342" s="30">
        <v>9772.2961868117363</v>
      </c>
      <c r="Y342" s="30">
        <v>9211.3394107180884</v>
      </c>
      <c r="Z342" s="28"/>
      <c r="AA342" s="50">
        <f t="shared" si="5"/>
        <v>12476.945706520086</v>
      </c>
    </row>
    <row r="343" spans="1:27" ht="12" x14ac:dyDescent="0.25">
      <c r="A343" s="29">
        <v>43067</v>
      </c>
      <c r="B343" s="30">
        <v>8674.9053352186984</v>
      </c>
      <c r="C343" s="30">
        <v>8355.0884483019199</v>
      </c>
      <c r="D343" s="30">
        <v>8226.3442701820659</v>
      </c>
      <c r="E343" s="30">
        <v>8270.2807754134446</v>
      </c>
      <c r="F343" s="30">
        <v>8501.20287267604</v>
      </c>
      <c r="G343" s="30">
        <v>8985.5262094126319</v>
      </c>
      <c r="H343" s="30">
        <v>9757.9912781317526</v>
      </c>
      <c r="I343" s="30">
        <v>10571.32751450797</v>
      </c>
      <c r="J343" s="30">
        <v>11341.749024844235</v>
      </c>
      <c r="K343" s="30">
        <v>11776.005181200884</v>
      </c>
      <c r="L343" s="30">
        <v>11834.246595112247</v>
      </c>
      <c r="M343" s="30">
        <v>11641.130327932466</v>
      </c>
      <c r="N343" s="30">
        <v>11402.033997138453</v>
      </c>
      <c r="O343" s="30">
        <v>11185.416808555841</v>
      </c>
      <c r="P343" s="30">
        <v>10984.126307844643</v>
      </c>
      <c r="Q343" s="30">
        <v>10853.338571341934</v>
      </c>
      <c r="R343" s="30">
        <v>10863.556363256208</v>
      </c>
      <c r="S343" s="30">
        <v>11528.73461687545</v>
      </c>
      <c r="T343" s="30">
        <v>12285.872997723161</v>
      </c>
      <c r="U343" s="30">
        <v>12071.299367523405</v>
      </c>
      <c r="V343" s="30">
        <v>11740.242909500925</v>
      </c>
      <c r="W343" s="30">
        <v>11536.90885040687</v>
      </c>
      <c r="X343" s="30">
        <v>10851.295012959079</v>
      </c>
      <c r="Y343" s="30">
        <v>10072.699269091394</v>
      </c>
      <c r="Z343" s="28"/>
      <c r="AA343" s="50">
        <f t="shared" si="5"/>
        <v>12285.872997723161</v>
      </c>
    </row>
    <row r="344" spans="1:27" ht="12" x14ac:dyDescent="0.25">
      <c r="A344" s="29">
        <v>43068</v>
      </c>
      <c r="B344" s="30">
        <v>9371.7587437721922</v>
      </c>
      <c r="C344" s="30">
        <v>8991.6568845611964</v>
      </c>
      <c r="D344" s="30">
        <v>8789.3446046585686</v>
      </c>
      <c r="E344" s="30">
        <v>8763.8001248728833</v>
      </c>
      <c r="F344" s="30">
        <v>8883.3482902698906</v>
      </c>
      <c r="G344" s="30">
        <v>9133.684192169605</v>
      </c>
      <c r="H344" s="30">
        <v>9680.3360595832692</v>
      </c>
      <c r="I344" s="30">
        <v>10374.124130562479</v>
      </c>
      <c r="J344" s="30">
        <v>11111.848706773068</v>
      </c>
      <c r="K344" s="30">
        <v>11449.035839944114</v>
      </c>
      <c r="L344" s="30">
        <v>11491.950565984065</v>
      </c>
      <c r="M344" s="30">
        <v>11464.362527815525</v>
      </c>
      <c r="N344" s="30">
        <v>11365.249946247066</v>
      </c>
      <c r="O344" s="30">
        <v>11254.897793572905</v>
      </c>
      <c r="P344" s="30">
        <v>11120.022940304487</v>
      </c>
      <c r="Q344" s="30">
        <v>10986.169866227498</v>
      </c>
      <c r="R344" s="30">
        <v>10867.643480021918</v>
      </c>
      <c r="S344" s="30">
        <v>11328.465895355679</v>
      </c>
      <c r="T344" s="30">
        <v>11922.119605575004</v>
      </c>
      <c r="U344" s="30">
        <v>11655.435236612449</v>
      </c>
      <c r="V344" s="30">
        <v>11240.592884892922</v>
      </c>
      <c r="W344" s="30">
        <v>10767.509119262031</v>
      </c>
      <c r="X344" s="30">
        <v>10128.897124619902</v>
      </c>
      <c r="Y344" s="30">
        <v>9350.3013807522166</v>
      </c>
      <c r="Z344" s="28"/>
      <c r="AA344" s="50">
        <f t="shared" si="5"/>
        <v>11922.119605575004</v>
      </c>
    </row>
    <row r="345" spans="1:27" ht="12" x14ac:dyDescent="0.25">
      <c r="A345" s="29">
        <v>43069</v>
      </c>
      <c r="B345" s="30">
        <v>8579.879870415949</v>
      </c>
      <c r="C345" s="30">
        <v>8079.2080666165193</v>
      </c>
      <c r="D345" s="30">
        <v>7826.8286063339501</v>
      </c>
      <c r="E345" s="30">
        <v>7730.7813623397733</v>
      </c>
      <c r="F345" s="30">
        <v>7777.7832051454343</v>
      </c>
      <c r="G345" s="30">
        <v>7978.0519266652063</v>
      </c>
      <c r="H345" s="30">
        <v>8363.2626818333392</v>
      </c>
      <c r="I345" s="30">
        <v>8972.2430799240756</v>
      </c>
      <c r="J345" s="30">
        <v>10002.196504882902</v>
      </c>
      <c r="K345" s="30">
        <v>10784.879365516297</v>
      </c>
      <c r="L345" s="30">
        <v>11268.180923061462</v>
      </c>
      <c r="M345" s="30">
        <v>11583.910693212531</v>
      </c>
      <c r="N345" s="30">
        <v>11813.811011283698</v>
      </c>
      <c r="O345" s="30">
        <v>11931.315618297849</v>
      </c>
      <c r="P345" s="30">
        <v>11954.81653970068</v>
      </c>
      <c r="Q345" s="30">
        <v>11876.139541960771</v>
      </c>
      <c r="R345" s="30">
        <v>11760.678493329473</v>
      </c>
      <c r="S345" s="30">
        <v>12221.500908663234</v>
      </c>
      <c r="T345" s="30">
        <v>13031.771807465169</v>
      </c>
      <c r="U345" s="30">
        <v>12750.782529822633</v>
      </c>
      <c r="V345" s="30">
        <v>12281.785880957452</v>
      </c>
      <c r="W345" s="30">
        <v>11567.562226149692</v>
      </c>
      <c r="X345" s="30">
        <v>10704.158809393532</v>
      </c>
      <c r="Y345" s="30">
        <v>9610.8550745662051</v>
      </c>
      <c r="Z345" s="28"/>
      <c r="AA345" s="50">
        <f t="shared" si="5"/>
        <v>13031.771807465169</v>
      </c>
    </row>
    <row r="346" spans="1:27" ht="12" x14ac:dyDescent="0.25">
      <c r="A346" s="29">
        <v>43070</v>
      </c>
      <c r="B346" s="30">
        <v>8760.7347872986011</v>
      </c>
      <c r="C346" s="30">
        <v>8204.8869071620902</v>
      </c>
      <c r="D346" s="30">
        <v>7927.9847462852631</v>
      </c>
      <c r="E346" s="30">
        <v>7840.1117358225065</v>
      </c>
      <c r="F346" s="30">
        <v>7989.2914977709079</v>
      </c>
      <c r="G346" s="30">
        <v>8717.8200612586497</v>
      </c>
      <c r="H346" s="30">
        <v>10059.416139602838</v>
      </c>
      <c r="I346" s="30">
        <v>10800.206053387708</v>
      </c>
      <c r="J346" s="30">
        <v>11432.687372881275</v>
      </c>
      <c r="K346" s="30">
        <v>12126.475443860485</v>
      </c>
      <c r="L346" s="30">
        <v>12850.916890582517</v>
      </c>
      <c r="M346" s="30">
        <v>13412.895445867593</v>
      </c>
      <c r="N346" s="30">
        <v>13673.449139681581</v>
      </c>
      <c r="O346" s="30">
        <v>13771.539942058613</v>
      </c>
      <c r="P346" s="30">
        <v>13648.926439087323</v>
      </c>
      <c r="Q346" s="30">
        <v>13426.178575356149</v>
      </c>
      <c r="R346" s="30">
        <v>13217.735620304957</v>
      </c>
      <c r="S346" s="30">
        <v>13692.862944318702</v>
      </c>
      <c r="T346" s="30">
        <v>14466.34979222925</v>
      </c>
      <c r="U346" s="30">
        <v>14228.275240626665</v>
      </c>
      <c r="V346" s="30">
        <v>13668.340243724444</v>
      </c>
      <c r="W346" s="30">
        <v>12763.043880119762</v>
      </c>
      <c r="X346" s="30">
        <v>11687.110391546699</v>
      </c>
      <c r="Y346" s="30">
        <v>10431.343765282414</v>
      </c>
      <c r="Z346" s="28"/>
      <c r="AA346" s="50">
        <f t="shared" si="5"/>
        <v>14466.34979222925</v>
      </c>
    </row>
    <row r="347" spans="1:27" ht="12" x14ac:dyDescent="0.25">
      <c r="A347" s="29">
        <v>43071</v>
      </c>
      <c r="B347" s="30">
        <v>9363.5845102407729</v>
      </c>
      <c r="C347" s="30">
        <v>8696.3626982386741</v>
      </c>
      <c r="D347" s="30">
        <v>8271.3025546048721</v>
      </c>
      <c r="E347" s="30">
        <v>8103.7307672107772</v>
      </c>
      <c r="F347" s="30">
        <v>8219.191815842074</v>
      </c>
      <c r="G347" s="30">
        <v>8881.3047318870358</v>
      </c>
      <c r="H347" s="30">
        <v>10262.750198696891</v>
      </c>
      <c r="I347" s="30">
        <v>10969.821399164659</v>
      </c>
      <c r="J347" s="30">
        <v>11476.623878112654</v>
      </c>
      <c r="K347" s="30">
        <v>12205.152441600396</v>
      </c>
      <c r="L347" s="30">
        <v>12900.98407096246</v>
      </c>
      <c r="M347" s="30">
        <v>13325.022435404835</v>
      </c>
      <c r="N347" s="30">
        <v>13569.227662155987</v>
      </c>
      <c r="O347" s="30">
        <v>13721.472761678669</v>
      </c>
      <c r="P347" s="30">
        <v>13669.362022915871</v>
      </c>
      <c r="Q347" s="30">
        <v>13491.572443607503</v>
      </c>
      <c r="R347" s="30">
        <v>13249.410775239206</v>
      </c>
      <c r="S347" s="30">
        <v>13768.47460448433</v>
      </c>
      <c r="T347" s="30">
        <v>14524.591206140612</v>
      </c>
      <c r="U347" s="30">
        <v>14250.754382838068</v>
      </c>
      <c r="V347" s="30">
        <v>13697.971840275839</v>
      </c>
      <c r="W347" s="30">
        <v>12831.503085945396</v>
      </c>
      <c r="X347" s="30">
        <v>11705.502416992393</v>
      </c>
      <c r="Y347" s="30">
        <v>10442.583336388116</v>
      </c>
      <c r="Z347" s="28"/>
      <c r="AA347" s="50">
        <f t="shared" si="5"/>
        <v>14524.591206140612</v>
      </c>
    </row>
    <row r="348" spans="1:27" ht="12" x14ac:dyDescent="0.25">
      <c r="A348" s="29">
        <v>43072</v>
      </c>
      <c r="B348" s="30">
        <v>9349.2796015607892</v>
      </c>
      <c r="C348" s="30">
        <v>8637.0995051358841</v>
      </c>
      <c r="D348" s="30">
        <v>8256.9976459248883</v>
      </c>
      <c r="E348" s="30">
        <v>8076.1427290422371</v>
      </c>
      <c r="F348" s="30">
        <v>8153.7979475907205</v>
      </c>
      <c r="G348" s="30">
        <v>8824.0850971671007</v>
      </c>
      <c r="H348" s="30">
        <v>10326.100508565391</v>
      </c>
      <c r="I348" s="30">
        <v>10970.843178356086</v>
      </c>
      <c r="J348" s="30">
        <v>11597.193822701087</v>
      </c>
      <c r="K348" s="30">
        <v>12481.032823285796</v>
      </c>
      <c r="L348" s="30">
        <v>13154.385310436459</v>
      </c>
      <c r="M348" s="30">
        <v>13697.971840275839</v>
      </c>
      <c r="N348" s="30">
        <v>14104.639958463948</v>
      </c>
      <c r="O348" s="30">
        <v>14294.690888069446</v>
      </c>
      <c r="P348" s="30">
        <v>14441.827091634992</v>
      </c>
      <c r="Q348" s="30">
        <v>14510.286297460629</v>
      </c>
      <c r="R348" s="30">
        <v>14175.142722672439</v>
      </c>
      <c r="S348" s="30">
        <v>14332.496718152261</v>
      </c>
      <c r="T348" s="30">
        <v>14997.674971771503</v>
      </c>
      <c r="U348" s="30">
        <v>14642.095813154765</v>
      </c>
      <c r="V348" s="30">
        <v>14004.505597704063</v>
      </c>
      <c r="W348" s="30">
        <v>13066.512299973701</v>
      </c>
      <c r="X348" s="30">
        <v>11918.032488809295</v>
      </c>
      <c r="Y348" s="30">
        <v>10579.501748039389</v>
      </c>
      <c r="Z348" s="28"/>
      <c r="AA348" s="50">
        <f t="shared" si="5"/>
        <v>14997.674971771503</v>
      </c>
    </row>
    <row r="349" spans="1:27" ht="12" x14ac:dyDescent="0.25">
      <c r="A349" s="29">
        <v>43073</v>
      </c>
      <c r="B349" s="30">
        <v>9469.8495461492221</v>
      </c>
      <c r="C349" s="30">
        <v>8788.3228254671412</v>
      </c>
      <c r="D349" s="30">
        <v>8395.9596159590164</v>
      </c>
      <c r="E349" s="30">
        <v>8227.3660493734933</v>
      </c>
      <c r="F349" s="30">
        <v>8325.4568517505249</v>
      </c>
      <c r="G349" s="30">
        <v>9015.1578059640251</v>
      </c>
      <c r="H349" s="30">
        <v>10360.841001073923</v>
      </c>
      <c r="I349" s="30">
        <v>11096.522018901656</v>
      </c>
      <c r="J349" s="30">
        <v>11703.458858609538</v>
      </c>
      <c r="K349" s="30">
        <v>12564.818716982843</v>
      </c>
      <c r="L349" s="30">
        <v>13249.410775239206</v>
      </c>
      <c r="M349" s="30">
        <v>13818.541784864274</v>
      </c>
      <c r="N349" s="30">
        <v>14257.90683717806</v>
      </c>
      <c r="O349" s="30">
        <v>14452.044883549266</v>
      </c>
      <c r="P349" s="30">
        <v>14580.78906166912</v>
      </c>
      <c r="Q349" s="30">
        <v>14628.812683666209</v>
      </c>
      <c r="R349" s="30">
        <v>14267.102849900906</v>
      </c>
      <c r="S349" s="30">
        <v>14439.783533252137</v>
      </c>
      <c r="T349" s="30">
        <v>15140.724058571341</v>
      </c>
      <c r="U349" s="30">
        <v>14842.364534674538</v>
      </c>
      <c r="V349" s="30">
        <v>14254.841499603777</v>
      </c>
      <c r="W349" s="30">
        <v>13391.438082847617</v>
      </c>
      <c r="X349" s="30">
        <v>12196.978208068977</v>
      </c>
      <c r="Y349" s="30">
        <v>10894.20973899903</v>
      </c>
      <c r="Z349" s="28"/>
      <c r="AA349" s="50">
        <f t="shared" si="5"/>
        <v>15140.724058571341</v>
      </c>
    </row>
    <row r="350" spans="1:27" ht="12" x14ac:dyDescent="0.25">
      <c r="A350" s="29">
        <v>43074</v>
      </c>
      <c r="B350" s="30">
        <v>9767.1872908545993</v>
      </c>
      <c r="C350" s="30">
        <v>8992.6786637526238</v>
      </c>
      <c r="D350" s="30">
        <v>8571.7056368845315</v>
      </c>
      <c r="E350" s="30">
        <v>8399.0249535332987</v>
      </c>
      <c r="F350" s="30">
        <v>8466.4623801675079</v>
      </c>
      <c r="G350" s="30">
        <v>9132.6624129781776</v>
      </c>
      <c r="H350" s="30">
        <v>10482.432724853785</v>
      </c>
      <c r="I350" s="30">
        <v>11224.244417830083</v>
      </c>
      <c r="J350" s="30">
        <v>11958.903656466389</v>
      </c>
      <c r="K350" s="30">
        <v>12977.617510319516</v>
      </c>
      <c r="L350" s="30">
        <v>13731.690553592944</v>
      </c>
      <c r="M350" s="30">
        <v>14237.471253349511</v>
      </c>
      <c r="N350" s="30">
        <v>14514.373414226338</v>
      </c>
      <c r="O350" s="30">
        <v>14488.828934440653</v>
      </c>
      <c r="P350" s="30">
        <v>14461.240896272113</v>
      </c>
      <c r="Q350" s="30">
        <v>14562.397036223427</v>
      </c>
      <c r="R350" s="30">
        <v>14426.500403763583</v>
      </c>
      <c r="S350" s="30">
        <v>14605.311762263378</v>
      </c>
      <c r="T350" s="30">
        <v>14985.413621474374</v>
      </c>
      <c r="U350" s="30">
        <v>14520.504089374903</v>
      </c>
      <c r="V350" s="30">
        <v>13916.632587241305</v>
      </c>
      <c r="W350" s="30">
        <v>13159.494206393596</v>
      </c>
      <c r="X350" s="30">
        <v>12284.851218531734</v>
      </c>
      <c r="Y350" s="30">
        <v>11193.591042087261</v>
      </c>
      <c r="Z350" s="28"/>
      <c r="AA350" s="50">
        <f t="shared" si="5"/>
        <v>14985.413621474374</v>
      </c>
    </row>
    <row r="351" spans="1:27" ht="12" x14ac:dyDescent="0.25">
      <c r="A351" s="29">
        <v>43075</v>
      </c>
      <c r="B351" s="30">
        <v>10105.396203217071</v>
      </c>
      <c r="C351" s="30">
        <v>9334.9746928808054</v>
      </c>
      <c r="D351" s="30">
        <v>8851.6731353356408</v>
      </c>
      <c r="E351" s="30">
        <v>8549.2264946731284</v>
      </c>
      <c r="F351" s="30">
        <v>8426.6129917018388</v>
      </c>
      <c r="G351" s="30">
        <v>8562.5096241616848</v>
      </c>
      <c r="H351" s="30">
        <v>8989.6133261783416</v>
      </c>
      <c r="I351" s="30">
        <v>9670.118267668995</v>
      </c>
      <c r="J351" s="30">
        <v>11068.933980733118</v>
      </c>
      <c r="K351" s="30">
        <v>12429.943863714425</v>
      </c>
      <c r="L351" s="30">
        <v>13422.091458590439</v>
      </c>
      <c r="M351" s="30">
        <v>14073.986582721125</v>
      </c>
      <c r="N351" s="30">
        <v>14512.329855843484</v>
      </c>
      <c r="O351" s="30">
        <v>14782.079562380321</v>
      </c>
      <c r="P351" s="30">
        <v>14902.649506968753</v>
      </c>
      <c r="Q351" s="30">
        <v>14805.580483783151</v>
      </c>
      <c r="R351" s="30">
        <v>14365.193652277938</v>
      </c>
      <c r="S351" s="30">
        <v>14176.164501863866</v>
      </c>
      <c r="T351" s="30">
        <v>14475.545804952097</v>
      </c>
      <c r="U351" s="30">
        <v>13781.757733972887</v>
      </c>
      <c r="V351" s="30">
        <v>13104.318130056516</v>
      </c>
      <c r="W351" s="30">
        <v>12394.181592014465</v>
      </c>
      <c r="X351" s="30">
        <v>11501.146578706912</v>
      </c>
      <c r="Y351" s="30">
        <v>10446.670453153825</v>
      </c>
      <c r="Z351" s="28"/>
      <c r="AA351" s="50">
        <f t="shared" si="5"/>
        <v>14902.649506968753</v>
      </c>
    </row>
    <row r="352" spans="1:27" ht="12" x14ac:dyDescent="0.25">
      <c r="A352" s="29">
        <v>43076</v>
      </c>
      <c r="B352" s="30">
        <v>9359.4973934750633</v>
      </c>
      <c r="C352" s="30">
        <v>8675.9271144101258</v>
      </c>
      <c r="D352" s="30">
        <v>8225.3224909906385</v>
      </c>
      <c r="E352" s="30">
        <v>7932.0718630509728</v>
      </c>
      <c r="F352" s="30">
        <v>7850.3295277367797</v>
      </c>
      <c r="G352" s="30">
        <v>7965.7905763680774</v>
      </c>
      <c r="H352" s="30">
        <v>8266.193658647735</v>
      </c>
      <c r="I352" s="30">
        <v>8812.8455260613991</v>
      </c>
      <c r="J352" s="30">
        <v>10108.461540791353</v>
      </c>
      <c r="K352" s="30">
        <v>11389.772646841324</v>
      </c>
      <c r="L352" s="30">
        <v>12206.174220791823</v>
      </c>
      <c r="M352" s="30">
        <v>12734.434062759794</v>
      </c>
      <c r="N352" s="30">
        <v>13010.314444445194</v>
      </c>
      <c r="O352" s="30">
        <v>13161.537764776451</v>
      </c>
      <c r="P352" s="30">
        <v>13206.496049199255</v>
      </c>
      <c r="Q352" s="30">
        <v>13010.314444445194</v>
      </c>
      <c r="R352" s="30">
        <v>12741.586517099786</v>
      </c>
      <c r="S352" s="30">
        <v>13057.316287250855</v>
      </c>
      <c r="T352" s="30">
        <v>13864.521848478507</v>
      </c>
      <c r="U352" s="30">
        <v>13335.240227319109</v>
      </c>
      <c r="V352" s="30">
        <v>12765.087438502615</v>
      </c>
      <c r="W352" s="30">
        <v>11936.424514254986</v>
      </c>
      <c r="X352" s="30">
        <v>10856.403908916216</v>
      </c>
      <c r="Y352" s="30">
        <v>9662.9658133290031</v>
      </c>
      <c r="Z352" s="28"/>
      <c r="AA352" s="50">
        <f t="shared" si="5"/>
        <v>13864.521848478507</v>
      </c>
    </row>
    <row r="353" spans="1:27" ht="12" x14ac:dyDescent="0.25">
      <c r="A353" s="29">
        <v>43077</v>
      </c>
      <c r="B353" s="30">
        <v>8645.2737386673034</v>
      </c>
      <c r="C353" s="30">
        <v>8026.0755486622948</v>
      </c>
      <c r="D353" s="30">
        <v>7715.4546744683621</v>
      </c>
      <c r="E353" s="30">
        <v>7607.1460801770572</v>
      </c>
      <c r="F353" s="30">
        <v>7731.8031415312007</v>
      </c>
      <c r="G353" s="30">
        <v>8419.4605373618469</v>
      </c>
      <c r="H353" s="30">
        <v>9745.7299278346236</v>
      </c>
      <c r="I353" s="30">
        <v>10477.323828896648</v>
      </c>
      <c r="J353" s="30">
        <v>10958.581828058957</v>
      </c>
      <c r="K353" s="30">
        <v>11521.582162535458</v>
      </c>
      <c r="L353" s="30">
        <v>12007.949057654905</v>
      </c>
      <c r="M353" s="30">
        <v>12324.700606997403</v>
      </c>
      <c r="N353" s="30">
        <v>12530.078224474311</v>
      </c>
      <c r="O353" s="30">
        <v>12695.606453485552</v>
      </c>
      <c r="P353" s="30">
        <v>12772.239892842606</v>
      </c>
      <c r="Q353" s="30">
        <v>12864.200020071074</v>
      </c>
      <c r="R353" s="30">
        <v>12828.437748371114</v>
      </c>
      <c r="S353" s="30">
        <v>13275.977034216319</v>
      </c>
      <c r="T353" s="30">
        <v>14139.38045097248</v>
      </c>
      <c r="U353" s="30">
        <v>13895.17522422133</v>
      </c>
      <c r="V353" s="30">
        <v>13213.648503539247</v>
      </c>
      <c r="W353" s="30">
        <v>12257.263180363194</v>
      </c>
      <c r="X353" s="30">
        <v>11122.066498687342</v>
      </c>
      <c r="Y353" s="30">
        <v>9786.6010954917201</v>
      </c>
      <c r="Z353" s="28"/>
      <c r="AA353" s="50">
        <f t="shared" si="5"/>
        <v>14139.38045097248</v>
      </c>
    </row>
    <row r="354" spans="1:27" ht="12" x14ac:dyDescent="0.25">
      <c r="A354" s="29">
        <v>43078</v>
      </c>
      <c r="B354" s="30">
        <v>8714.7547236843675</v>
      </c>
      <c r="C354" s="30">
        <v>8143.5801556764463</v>
      </c>
      <c r="D354" s="30">
        <v>7855.4384236939168</v>
      </c>
      <c r="E354" s="30">
        <v>7774.7178675711521</v>
      </c>
      <c r="F354" s="30">
        <v>7906.5273832652874</v>
      </c>
      <c r="G354" s="30">
        <v>8664.6875433044243</v>
      </c>
      <c r="H354" s="30">
        <v>10222.900810231224</v>
      </c>
      <c r="I354" s="30">
        <v>10945.298698570401</v>
      </c>
      <c r="J354" s="30">
        <v>11314.160986675695</v>
      </c>
      <c r="K354" s="30">
        <v>11612.520510572498</v>
      </c>
      <c r="L354" s="30">
        <v>11789.288310689441</v>
      </c>
      <c r="M354" s="30">
        <v>11827.094140772255</v>
      </c>
      <c r="N354" s="30">
        <v>11811.767452900844</v>
      </c>
      <c r="O354" s="30">
        <v>11744.330026266634</v>
      </c>
      <c r="P354" s="30">
        <v>11637.043211166756</v>
      </c>
      <c r="Q354" s="30">
        <v>11479.689215686936</v>
      </c>
      <c r="R354" s="30">
        <v>11557.344434235418</v>
      </c>
      <c r="S354" s="30">
        <v>12368.63711222878</v>
      </c>
      <c r="T354" s="30">
        <v>13402.677653953318</v>
      </c>
      <c r="U354" s="30">
        <v>13290.281942896303</v>
      </c>
      <c r="V354" s="30">
        <v>12852.960448965372</v>
      </c>
      <c r="W354" s="30">
        <v>12116.257651946211</v>
      </c>
      <c r="X354" s="30">
        <v>11053.607292861707</v>
      </c>
      <c r="Y354" s="30">
        <v>9937.8244158229754</v>
      </c>
      <c r="Z354" s="28"/>
      <c r="AA354" s="50">
        <f t="shared" si="5"/>
        <v>13402.677653953318</v>
      </c>
    </row>
    <row r="355" spans="1:27" ht="12" x14ac:dyDescent="0.25">
      <c r="A355" s="29">
        <v>43079</v>
      </c>
      <c r="B355" s="30">
        <v>9076.4645574496699</v>
      </c>
      <c r="C355" s="30">
        <v>8699.4280358129563</v>
      </c>
      <c r="D355" s="30">
        <v>8522.6602356960157</v>
      </c>
      <c r="E355" s="30">
        <v>8626.88171322161</v>
      </c>
      <c r="F355" s="30">
        <v>8924.2194579269872</v>
      </c>
      <c r="G355" s="30">
        <v>10046.133010114281</v>
      </c>
      <c r="H355" s="30">
        <v>11937.446293446414</v>
      </c>
      <c r="I355" s="30">
        <v>12980.682847893799</v>
      </c>
      <c r="J355" s="30">
        <v>12886.679162282477</v>
      </c>
      <c r="K355" s="30">
        <v>12565.840496174271</v>
      </c>
      <c r="L355" s="30">
        <v>12312.439256700274</v>
      </c>
      <c r="M355" s="30">
        <v>12002.840161697768</v>
      </c>
      <c r="N355" s="30">
        <v>11738.19935111807</v>
      </c>
      <c r="O355" s="30">
        <v>11556.32265504399</v>
      </c>
      <c r="P355" s="30">
        <v>11332.553012121389</v>
      </c>
      <c r="Q355" s="30">
        <v>11246.723560041486</v>
      </c>
      <c r="R355" s="30">
        <v>11368.315283821348</v>
      </c>
      <c r="S355" s="30">
        <v>12318.569931848839</v>
      </c>
      <c r="T355" s="30">
        <v>13595.7939211331</v>
      </c>
      <c r="U355" s="30">
        <v>13594.772141941672</v>
      </c>
      <c r="V355" s="30">
        <v>13411.873666676165</v>
      </c>
      <c r="W355" s="30">
        <v>12777.348788799743</v>
      </c>
      <c r="X355" s="30">
        <v>11797.46254422086</v>
      </c>
      <c r="Y355" s="30">
        <v>10709.267705350669</v>
      </c>
      <c r="Z355" s="28"/>
      <c r="AA355" s="50">
        <f t="shared" si="5"/>
        <v>13595.7939211331</v>
      </c>
    </row>
    <row r="356" spans="1:27" ht="12" x14ac:dyDescent="0.25">
      <c r="A356" s="29">
        <v>43080</v>
      </c>
      <c r="B356" s="30">
        <v>9989.9351545857735</v>
      </c>
      <c r="C356" s="30">
        <v>9648.6609046490194</v>
      </c>
      <c r="D356" s="30">
        <v>9568.9621277176811</v>
      </c>
      <c r="E356" s="30">
        <v>9595.5283866947939</v>
      </c>
      <c r="F356" s="30">
        <v>9950.0857661201044</v>
      </c>
      <c r="G356" s="30">
        <v>11053.607292861707</v>
      </c>
      <c r="H356" s="30">
        <v>13018.488677976613</v>
      </c>
      <c r="I356" s="30">
        <v>13926.85037915558</v>
      </c>
      <c r="J356" s="30">
        <v>13542.661403178874</v>
      </c>
      <c r="K356" s="30">
        <v>13150.298193670749</v>
      </c>
      <c r="L356" s="30">
        <v>12662.909519359875</v>
      </c>
      <c r="M356" s="30">
        <v>12336.961957294532</v>
      </c>
      <c r="N356" s="30">
        <v>12013.057953612042</v>
      </c>
      <c r="O356" s="30">
        <v>11767.830947669465</v>
      </c>
      <c r="P356" s="30">
        <v>11536.90885040687</v>
      </c>
      <c r="Q356" s="30">
        <v>11439.839827221267</v>
      </c>
      <c r="R356" s="30">
        <v>11568.584005341119</v>
      </c>
      <c r="S356" s="30">
        <v>12466.727914605812</v>
      </c>
      <c r="T356" s="30">
        <v>13530.400052881745</v>
      </c>
      <c r="U356" s="30">
        <v>13447.635938376125</v>
      </c>
      <c r="V356" s="30">
        <v>13191.169361327844</v>
      </c>
      <c r="W356" s="30">
        <v>12549.492029111432</v>
      </c>
      <c r="X356" s="30">
        <v>11478.667436495509</v>
      </c>
      <c r="Y356" s="30">
        <v>10404.777506305301</v>
      </c>
      <c r="Z356" s="28"/>
      <c r="AA356" s="50">
        <f t="shared" si="5"/>
        <v>13926.85037915558</v>
      </c>
    </row>
    <row r="357" spans="1:27" ht="12" x14ac:dyDescent="0.25">
      <c r="A357" s="29">
        <v>43081</v>
      </c>
      <c r="B357" s="30">
        <v>9620.0510872890518</v>
      </c>
      <c r="C357" s="30">
        <v>9213.3829691009432</v>
      </c>
      <c r="D357" s="30">
        <v>9070.3338823011054</v>
      </c>
      <c r="E357" s="30">
        <v>9052.9636360468394</v>
      </c>
      <c r="F357" s="30">
        <v>9408.5427946635791</v>
      </c>
      <c r="G357" s="30">
        <v>10470.171374556656</v>
      </c>
      <c r="H357" s="30">
        <v>12222.522687854662</v>
      </c>
      <c r="I357" s="30">
        <v>13066.512299973701</v>
      </c>
      <c r="J357" s="30">
        <v>13125.775493076491</v>
      </c>
      <c r="K357" s="30">
        <v>13114.53592197079</v>
      </c>
      <c r="L357" s="30">
        <v>12910.180083685307</v>
      </c>
      <c r="M357" s="30">
        <v>12647.582831488464</v>
      </c>
      <c r="N357" s="30">
        <v>12329.80950295454</v>
      </c>
      <c r="O357" s="30">
        <v>12060.059796417703</v>
      </c>
      <c r="P357" s="30">
        <v>11782.135856349449</v>
      </c>
      <c r="Q357" s="30">
        <v>11684.045053972417</v>
      </c>
      <c r="R357" s="30">
        <v>11838.333711877956</v>
      </c>
      <c r="S357" s="30">
        <v>12806.980385351138</v>
      </c>
      <c r="T357" s="30">
        <v>13711.254969764395</v>
      </c>
      <c r="U357" s="30">
        <v>13545.726740753156</v>
      </c>
      <c r="V357" s="30">
        <v>13344.436240041956</v>
      </c>
      <c r="W357" s="30">
        <v>12849.89511139109</v>
      </c>
      <c r="X357" s="30">
        <v>12120.344768711921</v>
      </c>
      <c r="Y357" s="30">
        <v>11237.527547318639</v>
      </c>
      <c r="Z357" s="28"/>
      <c r="AA357" s="50">
        <f t="shared" si="5"/>
        <v>13711.254969764395</v>
      </c>
    </row>
    <row r="358" spans="1:27" ht="12" x14ac:dyDescent="0.25">
      <c r="A358" s="29">
        <v>43082</v>
      </c>
      <c r="B358" s="30">
        <v>10432.365544473842</v>
      </c>
      <c r="C358" s="30">
        <v>10080.873502622813</v>
      </c>
      <c r="D358" s="30">
        <v>9914.3234944201449</v>
      </c>
      <c r="E358" s="30">
        <v>9934.7590782486932</v>
      </c>
      <c r="F358" s="30">
        <v>10125.831787045619</v>
      </c>
      <c r="G358" s="30">
        <v>10641.830278716461</v>
      </c>
      <c r="H358" s="30">
        <v>11434.73093126413</v>
      </c>
      <c r="I358" s="30">
        <v>12374.767787377345</v>
      </c>
      <c r="J358" s="30">
        <v>12928.572109131001</v>
      </c>
      <c r="K358" s="30">
        <v>12895.875175005323</v>
      </c>
      <c r="L358" s="30">
        <v>12505.555523880053</v>
      </c>
      <c r="M358" s="30">
        <v>12144.867469306178</v>
      </c>
      <c r="N358" s="30">
        <v>11876.139541960771</v>
      </c>
      <c r="O358" s="30">
        <v>11609.455172998216</v>
      </c>
      <c r="P358" s="30">
        <v>11372.402400587058</v>
      </c>
      <c r="Q358" s="30">
        <v>11247.745339232913</v>
      </c>
      <c r="R358" s="30">
        <v>11213.004846724381</v>
      </c>
      <c r="S358" s="30">
        <v>11839.355491069384</v>
      </c>
      <c r="T358" s="30">
        <v>12597.515651108521</v>
      </c>
      <c r="U358" s="30">
        <v>12355.353982740224</v>
      </c>
      <c r="V358" s="30">
        <v>12095.822068117663</v>
      </c>
      <c r="W358" s="30">
        <v>11711.633092140957</v>
      </c>
      <c r="X358" s="30">
        <v>11129.218953027334</v>
      </c>
      <c r="Y358" s="30">
        <v>10484.47628323664</v>
      </c>
      <c r="Z358" s="28"/>
      <c r="AA358" s="50">
        <f t="shared" si="5"/>
        <v>12928.572109131001</v>
      </c>
    </row>
    <row r="359" spans="1:27" ht="12" x14ac:dyDescent="0.25">
      <c r="A359" s="29">
        <v>43083</v>
      </c>
      <c r="B359" s="30">
        <v>9822.3633671916796</v>
      </c>
      <c r="C359" s="30">
        <v>9407.5210154721517</v>
      </c>
      <c r="D359" s="30">
        <v>9264.4719286723139</v>
      </c>
      <c r="E359" s="30">
        <v>9276.7332789694428</v>
      </c>
      <c r="F359" s="30">
        <v>9420.8041449607063</v>
      </c>
      <c r="G359" s="30">
        <v>9833.6029382973811</v>
      </c>
      <c r="H359" s="30">
        <v>10584.610643996526</v>
      </c>
      <c r="I359" s="30">
        <v>11514.429708195466</v>
      </c>
      <c r="J359" s="30">
        <v>12358.419320314506</v>
      </c>
      <c r="K359" s="30">
        <v>12453.444785117255</v>
      </c>
      <c r="L359" s="30">
        <v>12115.235872754783</v>
      </c>
      <c r="M359" s="30">
        <v>11857.747516515077</v>
      </c>
      <c r="N359" s="30">
        <v>11657.478794995304</v>
      </c>
      <c r="O359" s="30">
        <v>11491.950565984065</v>
      </c>
      <c r="P359" s="30">
        <v>11380.576634118477</v>
      </c>
      <c r="Q359" s="30">
        <v>11281.464052550018</v>
      </c>
      <c r="R359" s="30">
        <v>11285.551169315728</v>
      </c>
      <c r="S359" s="30">
        <v>11942.555189403551</v>
      </c>
      <c r="T359" s="30">
        <v>13022.575794742323</v>
      </c>
      <c r="U359" s="30">
        <v>12889.744499856759</v>
      </c>
      <c r="V359" s="30">
        <v>12583.210742428537</v>
      </c>
      <c r="W359" s="30">
        <v>12016.123291186324</v>
      </c>
      <c r="X359" s="30">
        <v>11051.563734478852</v>
      </c>
      <c r="Y359" s="30">
        <v>10105.396203217071</v>
      </c>
      <c r="Z359" s="28"/>
      <c r="AA359" s="50">
        <f t="shared" si="5"/>
        <v>13022.575794742323</v>
      </c>
    </row>
    <row r="360" spans="1:27" ht="12" x14ac:dyDescent="0.25">
      <c r="A360" s="29">
        <v>43084</v>
      </c>
      <c r="B360" s="30">
        <v>9392.1943276007405</v>
      </c>
      <c r="C360" s="30">
        <v>9030.4844938354363</v>
      </c>
      <c r="D360" s="30">
        <v>9002.8964556668961</v>
      </c>
      <c r="E360" s="30">
        <v>9080.5516742153795</v>
      </c>
      <c r="F360" s="30">
        <v>9499.4811427006171</v>
      </c>
      <c r="G360" s="30">
        <v>10567.24039774226</v>
      </c>
      <c r="H360" s="30">
        <v>12467.749693797239</v>
      </c>
      <c r="I360" s="30">
        <v>13442.527042418988</v>
      </c>
      <c r="J360" s="30">
        <v>13360.784707104795</v>
      </c>
      <c r="K360" s="30">
        <v>12883.613824708194</v>
      </c>
      <c r="L360" s="30">
        <v>12532.121782857166</v>
      </c>
      <c r="M360" s="30">
        <v>12251.132505214629</v>
      </c>
      <c r="N360" s="30">
        <v>12184.716857771848</v>
      </c>
      <c r="O360" s="30">
        <v>12078.451821863397</v>
      </c>
      <c r="P360" s="30">
        <v>11950.72942293497</v>
      </c>
      <c r="Q360" s="30">
        <v>11931.315618297849</v>
      </c>
      <c r="R360" s="30">
        <v>11961.968994040672</v>
      </c>
      <c r="S360" s="30">
        <v>12674.149090465577</v>
      </c>
      <c r="T360" s="30">
        <v>13775.627058824322</v>
      </c>
      <c r="U360" s="30">
        <v>13665.274906150162</v>
      </c>
      <c r="V360" s="30">
        <v>13237.149424942078</v>
      </c>
      <c r="W360" s="30">
        <v>12455.48834350011</v>
      </c>
      <c r="X360" s="30">
        <v>11380.576634118477</v>
      </c>
      <c r="Y360" s="30">
        <v>10244.358173251199</v>
      </c>
      <c r="Z360" s="28"/>
      <c r="AA360" s="50">
        <f t="shared" si="5"/>
        <v>13775.627058824322</v>
      </c>
    </row>
    <row r="361" spans="1:27" ht="12" x14ac:dyDescent="0.25">
      <c r="A361" s="29">
        <v>43085</v>
      </c>
      <c r="B361" s="30">
        <v>9379.9329773036116</v>
      </c>
      <c r="C361" s="30">
        <v>8969.1777423497933</v>
      </c>
      <c r="D361" s="30">
        <v>8818.9762012099636</v>
      </c>
      <c r="E361" s="30">
        <v>8873.1304983556165</v>
      </c>
      <c r="F361" s="30">
        <v>9172.5118014438467</v>
      </c>
      <c r="G361" s="30">
        <v>10174.877188234135</v>
      </c>
      <c r="H361" s="30">
        <v>12009.99261603776</v>
      </c>
      <c r="I361" s="30">
        <v>12851.938669773945</v>
      </c>
      <c r="J361" s="30">
        <v>12764.065659311189</v>
      </c>
      <c r="K361" s="30">
        <v>12433.009201288707</v>
      </c>
      <c r="L361" s="30">
        <v>12213.326675131815</v>
      </c>
      <c r="M361" s="30">
        <v>12100.9309640748</v>
      </c>
      <c r="N361" s="30">
        <v>12063.125133991985</v>
      </c>
      <c r="O361" s="30">
        <v>12080.495380246251</v>
      </c>
      <c r="P361" s="30">
        <v>12060.059796417703</v>
      </c>
      <c r="Q361" s="30">
        <v>12086.626055394816</v>
      </c>
      <c r="R361" s="30">
        <v>12101.952743266227</v>
      </c>
      <c r="S361" s="30">
        <v>12644.517493914182</v>
      </c>
      <c r="T361" s="30">
        <v>13630.53441364163</v>
      </c>
      <c r="U361" s="30">
        <v>13449.679496758979</v>
      </c>
      <c r="V361" s="30">
        <v>12919.376096408154</v>
      </c>
      <c r="W361" s="30">
        <v>12021.232187143461</v>
      </c>
      <c r="X361" s="30">
        <v>10951.429373718966</v>
      </c>
      <c r="Y361" s="30">
        <v>9774.3397451945912</v>
      </c>
      <c r="Z361" s="28"/>
      <c r="AA361" s="50">
        <f t="shared" si="5"/>
        <v>13630.53441364163</v>
      </c>
    </row>
    <row r="362" spans="1:27" ht="12" x14ac:dyDescent="0.25">
      <c r="A362" s="29">
        <v>43086</v>
      </c>
      <c r="B362" s="30">
        <v>8793.4317214242783</v>
      </c>
      <c r="C362" s="30">
        <v>8277.4332297534365</v>
      </c>
      <c r="D362" s="30">
        <v>8073.0773914679548</v>
      </c>
      <c r="E362" s="30">
        <v>8049.5764700651252</v>
      </c>
      <c r="F362" s="30">
        <v>8314.2172806448234</v>
      </c>
      <c r="G362" s="30">
        <v>9201.1216188038143</v>
      </c>
      <c r="H362" s="30">
        <v>10786.922923899152</v>
      </c>
      <c r="I362" s="30">
        <v>11637.043211166756</v>
      </c>
      <c r="J362" s="30">
        <v>11721.850884055231</v>
      </c>
      <c r="K362" s="30">
        <v>11820.96346562369</v>
      </c>
      <c r="L362" s="30">
        <v>11909.858255277875</v>
      </c>
      <c r="M362" s="30">
        <v>11961.968994040672</v>
      </c>
      <c r="N362" s="30">
        <v>12066.190471566268</v>
      </c>
      <c r="O362" s="30">
        <v>12193.912870494694</v>
      </c>
      <c r="P362" s="30">
        <v>12327.765944571685</v>
      </c>
      <c r="Q362" s="30">
        <v>12462.640797840102</v>
      </c>
      <c r="R362" s="30">
        <v>12396.22515039732</v>
      </c>
      <c r="S362" s="30">
        <v>12882.592045516767</v>
      </c>
      <c r="T362" s="30">
        <v>13740.88656631579</v>
      </c>
      <c r="U362" s="30">
        <v>13470.115080587528</v>
      </c>
      <c r="V362" s="30">
        <v>12894.853395813896</v>
      </c>
      <c r="W362" s="30">
        <v>12128.51900224334</v>
      </c>
      <c r="X362" s="30">
        <v>11038.280604990296</v>
      </c>
      <c r="Y362" s="30">
        <v>9806.014900128841</v>
      </c>
      <c r="Z362" s="28"/>
      <c r="AA362" s="50">
        <f t="shared" si="5"/>
        <v>13740.88656631579</v>
      </c>
    </row>
    <row r="363" spans="1:27" ht="12" x14ac:dyDescent="0.25">
      <c r="A363" s="29">
        <v>43087</v>
      </c>
      <c r="B363" s="30">
        <v>8840.4335642299393</v>
      </c>
      <c r="C363" s="30">
        <v>8310.1301638791138</v>
      </c>
      <c r="D363" s="30">
        <v>8092.4911961050757</v>
      </c>
      <c r="E363" s="30">
        <v>8081.2516249993741</v>
      </c>
      <c r="F363" s="30">
        <v>8328.5221893248072</v>
      </c>
      <c r="G363" s="30">
        <v>9162.2940095295726</v>
      </c>
      <c r="H363" s="30">
        <v>10768.530898453459</v>
      </c>
      <c r="I363" s="30">
        <v>11651.34811984674</v>
      </c>
      <c r="J363" s="30">
        <v>11957.881877274962</v>
      </c>
      <c r="K363" s="30">
        <v>12138.736794157614</v>
      </c>
      <c r="L363" s="30">
        <v>12214.348454323243</v>
      </c>
      <c r="M363" s="30">
        <v>12152.01992364617</v>
      </c>
      <c r="N363" s="30">
        <v>12141.802131731896</v>
      </c>
      <c r="O363" s="30">
        <v>12333.89661972025</v>
      </c>
      <c r="P363" s="30">
        <v>12451.401226734401</v>
      </c>
      <c r="Q363" s="30">
        <v>12481.032823285796</v>
      </c>
      <c r="R363" s="30">
        <v>12420.747850991578</v>
      </c>
      <c r="S363" s="30">
        <v>12868.287136836783</v>
      </c>
      <c r="T363" s="30">
        <v>13730.668774401516</v>
      </c>
      <c r="U363" s="30">
        <v>13462.962626247536</v>
      </c>
      <c r="V363" s="30">
        <v>13027.68469069946</v>
      </c>
      <c r="W363" s="30">
        <v>12238.8711549175</v>
      </c>
      <c r="X363" s="30">
        <v>11207.895950767244</v>
      </c>
      <c r="Y363" s="30">
        <v>10041.024114157144</v>
      </c>
      <c r="Z363" s="28"/>
      <c r="AA363" s="50">
        <f t="shared" si="5"/>
        <v>13730.668774401516</v>
      </c>
    </row>
    <row r="364" spans="1:27" ht="12" x14ac:dyDescent="0.25">
      <c r="A364" s="29">
        <v>43088</v>
      </c>
      <c r="B364" s="30">
        <v>9106.0961540010649</v>
      </c>
      <c r="C364" s="30">
        <v>8597.250116670215</v>
      </c>
      <c r="D364" s="30">
        <v>8349.9795523447829</v>
      </c>
      <c r="E364" s="30">
        <v>8311.1519430705412</v>
      </c>
      <c r="F364" s="30">
        <v>8532.8780276102898</v>
      </c>
      <c r="G364" s="30">
        <v>9338.0400304550876</v>
      </c>
      <c r="H364" s="30">
        <v>10789.988261473434</v>
      </c>
      <c r="I364" s="30">
        <v>11729.003338395223</v>
      </c>
      <c r="J364" s="30">
        <v>12052.907342077711</v>
      </c>
      <c r="K364" s="30">
        <v>12236.827596534646</v>
      </c>
      <c r="L364" s="30">
        <v>12398.268708780175</v>
      </c>
      <c r="M364" s="30">
        <v>12461.619018648675</v>
      </c>
      <c r="N364" s="30">
        <v>12454.466564308683</v>
      </c>
      <c r="O364" s="30">
        <v>12512.707978220045</v>
      </c>
      <c r="P364" s="30">
        <v>12511.686199028618</v>
      </c>
      <c r="Q364" s="30">
        <v>12488.185277625787</v>
      </c>
      <c r="R364" s="30">
        <v>12370.680670611635</v>
      </c>
      <c r="S364" s="30">
        <v>12720.12915407981</v>
      </c>
      <c r="T364" s="30">
        <v>13453.766613524689</v>
      </c>
      <c r="U364" s="30">
        <v>13069.577637547984</v>
      </c>
      <c r="V364" s="30">
        <v>12547.448470728577</v>
      </c>
      <c r="W364" s="30">
        <v>11892.488009023609</v>
      </c>
      <c r="X364" s="30">
        <v>11138.41496575018</v>
      </c>
      <c r="Y364" s="30">
        <v>10142.180254108458</v>
      </c>
      <c r="Z364" s="28"/>
      <c r="AA364" s="50">
        <f t="shared" si="5"/>
        <v>13453.766613524689</v>
      </c>
    </row>
    <row r="365" spans="1:27" ht="12" x14ac:dyDescent="0.25">
      <c r="A365" s="29">
        <v>43089</v>
      </c>
      <c r="B365" s="30">
        <v>9245.058124035193</v>
      </c>
      <c r="C365" s="30">
        <v>8647.3172970501582</v>
      </c>
      <c r="D365" s="30">
        <v>8339.7617604305087</v>
      </c>
      <c r="E365" s="30">
        <v>8198.7562320135257</v>
      </c>
      <c r="F365" s="30">
        <v>8184.4513233335429</v>
      </c>
      <c r="G365" s="30">
        <v>8486.8979639960562</v>
      </c>
      <c r="H365" s="30">
        <v>9066.2467655353958</v>
      </c>
      <c r="I365" s="30">
        <v>9835.6464966802341</v>
      </c>
      <c r="J365" s="30">
        <v>10838.011883470523</v>
      </c>
      <c r="K365" s="30">
        <v>11604.346277041079</v>
      </c>
      <c r="L365" s="30">
        <v>12026.341083100599</v>
      </c>
      <c r="M365" s="30">
        <v>12101.952743266227</v>
      </c>
      <c r="N365" s="30">
        <v>12405.421163120167</v>
      </c>
      <c r="O365" s="30">
        <v>12441.183434820126</v>
      </c>
      <c r="P365" s="30">
        <v>12476.945706520086</v>
      </c>
      <c r="Q365" s="30">
        <v>12487.16349843436</v>
      </c>
      <c r="R365" s="30">
        <v>12372.72422899449</v>
      </c>
      <c r="S365" s="30">
        <v>12682.323323996996</v>
      </c>
      <c r="T365" s="30">
        <v>13335.240227319109</v>
      </c>
      <c r="U365" s="30">
        <v>12850.916890582517</v>
      </c>
      <c r="V365" s="30">
        <v>12312.439256700274</v>
      </c>
      <c r="W365" s="30">
        <v>11698.349962652401</v>
      </c>
      <c r="X365" s="30">
        <v>10929.97201069899</v>
      </c>
      <c r="Y365" s="30">
        <v>9980.7391418629268</v>
      </c>
      <c r="Z365" s="28"/>
      <c r="AA365" s="50">
        <f t="shared" si="5"/>
        <v>13335.240227319109</v>
      </c>
    </row>
    <row r="366" spans="1:27" ht="12" x14ac:dyDescent="0.25">
      <c r="A366" s="29">
        <v>43090</v>
      </c>
      <c r="B366" s="30">
        <v>9019.2449227297348</v>
      </c>
      <c r="C366" s="30">
        <v>8342.827098004791</v>
      </c>
      <c r="D366" s="30">
        <v>7927.9847462852631</v>
      </c>
      <c r="E366" s="30">
        <v>7735.8902582969104</v>
      </c>
      <c r="F366" s="30">
        <v>7709.3239993197976</v>
      </c>
      <c r="G366" s="30">
        <v>7849.3077485453523</v>
      </c>
      <c r="H366" s="30">
        <v>8217.1482574592192</v>
      </c>
      <c r="I366" s="30">
        <v>8831.2375515070926</v>
      </c>
      <c r="J366" s="30">
        <v>10033.871659817152</v>
      </c>
      <c r="K366" s="30">
        <v>11224.244417830083</v>
      </c>
      <c r="L366" s="30">
        <v>11949.707643743543</v>
      </c>
      <c r="M366" s="30">
        <v>12325.722386188831</v>
      </c>
      <c r="N366" s="30">
        <v>12713.998478931246</v>
      </c>
      <c r="O366" s="30">
        <v>12829.459527562542</v>
      </c>
      <c r="P366" s="30">
        <v>12742.608296291213</v>
      </c>
      <c r="Q366" s="30">
        <v>12581.167184045682</v>
      </c>
      <c r="R366" s="30">
        <v>12449.357668351546</v>
      </c>
      <c r="S366" s="30">
        <v>12952.073030533831</v>
      </c>
      <c r="T366" s="30">
        <v>13725.559878444379</v>
      </c>
      <c r="U366" s="30">
        <v>13413.91722505902</v>
      </c>
      <c r="V366" s="30">
        <v>12974.552172745234</v>
      </c>
      <c r="W366" s="30">
        <v>12327.765944571685</v>
      </c>
      <c r="X366" s="30">
        <v>11424.513139349856</v>
      </c>
      <c r="Y366" s="30">
        <v>10262.750198696891</v>
      </c>
      <c r="Z366" s="28"/>
      <c r="AA366" s="50">
        <f t="shared" si="5"/>
        <v>13725.559878444379</v>
      </c>
    </row>
    <row r="367" spans="1:27" ht="12" x14ac:dyDescent="0.25">
      <c r="A367" s="29">
        <v>43091</v>
      </c>
      <c r="B367" s="30">
        <v>9201.1216188038143</v>
      </c>
      <c r="C367" s="30">
        <v>8497.1157559103303</v>
      </c>
      <c r="D367" s="30">
        <v>8074.0991706593823</v>
      </c>
      <c r="E367" s="30">
        <v>7864.6344364167635</v>
      </c>
      <c r="F367" s="30">
        <v>7927.9847462852631</v>
      </c>
      <c r="G367" s="30">
        <v>8433.7654460418307</v>
      </c>
      <c r="H367" s="30">
        <v>9317.6044466265394</v>
      </c>
      <c r="I367" s="30">
        <v>10198.378109636966</v>
      </c>
      <c r="J367" s="30">
        <v>11368.315283821348</v>
      </c>
      <c r="K367" s="30">
        <v>12485.119940051505</v>
      </c>
      <c r="L367" s="30">
        <v>13407.786549910456</v>
      </c>
      <c r="M367" s="30">
        <v>13991.222468215507</v>
      </c>
      <c r="N367" s="30">
        <v>14382.563898532204</v>
      </c>
      <c r="O367" s="30">
        <v>14671.72740970616</v>
      </c>
      <c r="P367" s="30">
        <v>14873.017910417359</v>
      </c>
      <c r="Q367" s="30">
        <v>14772.883549657474</v>
      </c>
      <c r="R367" s="30">
        <v>14425.478624572155</v>
      </c>
      <c r="S367" s="30">
        <v>14628.812683666209</v>
      </c>
      <c r="T367" s="30">
        <v>15397.19063561962</v>
      </c>
      <c r="U367" s="30">
        <v>14981.326504708664</v>
      </c>
      <c r="V367" s="30">
        <v>14359.062977129373</v>
      </c>
      <c r="W367" s="30">
        <v>13610.098829813081</v>
      </c>
      <c r="X367" s="30">
        <v>12592.406755151384</v>
      </c>
      <c r="Y367" s="30">
        <v>11207.895950767244</v>
      </c>
      <c r="Z367" s="28"/>
      <c r="AA367" s="50">
        <f t="shared" si="5"/>
        <v>15397.19063561962</v>
      </c>
    </row>
    <row r="368" spans="1:27" ht="12" x14ac:dyDescent="0.25">
      <c r="A368" s="29">
        <v>43092</v>
      </c>
      <c r="B368" s="30">
        <v>10006.283621648612</v>
      </c>
      <c r="C368" s="30">
        <v>9163.315788721</v>
      </c>
      <c r="D368" s="30">
        <v>8625.8599340301826</v>
      </c>
      <c r="E368" s="30">
        <v>8356.1102274933473</v>
      </c>
      <c r="F368" s="30">
        <v>8392.8942783847342</v>
      </c>
      <c r="G368" s="30">
        <v>8894.5878613755922</v>
      </c>
      <c r="H368" s="30">
        <v>9749.8170446003332</v>
      </c>
      <c r="I368" s="30">
        <v>10614.242240547921</v>
      </c>
      <c r="J368" s="30">
        <v>11853.660399749368</v>
      </c>
      <c r="K368" s="30">
        <v>13104.318130056516</v>
      </c>
      <c r="L368" s="30">
        <v>14025.962960724037</v>
      </c>
      <c r="M368" s="30">
        <v>14677.858084854724</v>
      </c>
      <c r="N368" s="30">
        <v>15147.876512911333</v>
      </c>
      <c r="O368" s="30">
        <v>15333.84032575112</v>
      </c>
      <c r="P368" s="30">
        <v>14915.93263645731</v>
      </c>
      <c r="Q368" s="30">
        <v>14466.34979222925</v>
      </c>
      <c r="R368" s="30">
        <v>14066.834128381133</v>
      </c>
      <c r="S368" s="30">
        <v>14223.166344669527</v>
      </c>
      <c r="T368" s="30">
        <v>14937.389999477286</v>
      </c>
      <c r="U368" s="30">
        <v>14532.765439672032</v>
      </c>
      <c r="V368" s="30">
        <v>13950.35130055841</v>
      </c>
      <c r="W368" s="30">
        <v>13501.790235521778</v>
      </c>
      <c r="X368" s="30">
        <v>12843.764436242525</v>
      </c>
      <c r="Y368" s="30">
        <v>11988.535253017784</v>
      </c>
      <c r="Z368" s="28"/>
      <c r="AA368" s="50">
        <f t="shared" si="5"/>
        <v>15333.84032575112</v>
      </c>
    </row>
    <row r="369" spans="1:27" ht="12" x14ac:dyDescent="0.25">
      <c r="A369" s="29">
        <v>43093</v>
      </c>
      <c r="B369" s="30">
        <v>10945.298698570401</v>
      </c>
      <c r="C369" s="30">
        <v>10137.071358151321</v>
      </c>
      <c r="D369" s="30">
        <v>9610.8550745662051</v>
      </c>
      <c r="E369" s="30">
        <v>9378.9111981121841</v>
      </c>
      <c r="F369" s="30">
        <v>9325.7786801579587</v>
      </c>
      <c r="G369" s="30">
        <v>9640.4866711176001</v>
      </c>
      <c r="H369" s="30">
        <v>10226.987926996933</v>
      </c>
      <c r="I369" s="30">
        <v>10969.821399164659</v>
      </c>
      <c r="J369" s="30">
        <v>12378.854904143054</v>
      </c>
      <c r="K369" s="30">
        <v>13948.307742175555</v>
      </c>
      <c r="L369" s="30">
        <v>15158.094304825607</v>
      </c>
      <c r="M369" s="30">
        <v>15964.278086861832</v>
      </c>
      <c r="N369" s="30">
        <v>16382.185776155642</v>
      </c>
      <c r="O369" s="30">
        <v>16454.732098746987</v>
      </c>
      <c r="P369" s="30">
        <v>16508.886395892641</v>
      </c>
      <c r="Q369" s="30">
        <v>16312.704791138578</v>
      </c>
      <c r="R369" s="30">
        <v>16100.174719321678</v>
      </c>
      <c r="S369" s="30">
        <v>16293.290986501457</v>
      </c>
      <c r="T369" s="30">
        <v>16473.12412419268</v>
      </c>
      <c r="U369" s="30">
        <v>15541.261501610885</v>
      </c>
      <c r="V369" s="30">
        <v>14664.574955366168</v>
      </c>
      <c r="W369" s="30">
        <v>13923.785041581297</v>
      </c>
      <c r="X369" s="30">
        <v>13202.408932433545</v>
      </c>
      <c r="Y369" s="30">
        <v>12170.411949091864</v>
      </c>
      <c r="Z369" s="28"/>
      <c r="AA369" s="50">
        <f t="shared" si="5"/>
        <v>16508.886395892641</v>
      </c>
    </row>
    <row r="370" spans="1:27" ht="12" x14ac:dyDescent="0.25">
      <c r="A370" s="29">
        <v>43094</v>
      </c>
      <c r="B370" s="30">
        <v>11120.022940304487</v>
      </c>
      <c r="C370" s="30">
        <v>10307.708483119697</v>
      </c>
      <c r="D370" s="30">
        <v>9581.2234780148101</v>
      </c>
      <c r="E370" s="30">
        <v>9022.310260304017</v>
      </c>
      <c r="F370" s="30">
        <v>8638.1212843273115</v>
      </c>
      <c r="G370" s="30">
        <v>8569.6620785016767</v>
      </c>
      <c r="H370" s="30">
        <v>8729.0596323643513</v>
      </c>
      <c r="I370" s="30">
        <v>9172.5118014438467</v>
      </c>
      <c r="J370" s="30">
        <v>10222.900810231224</v>
      </c>
      <c r="K370" s="30">
        <v>11292.70362365572</v>
      </c>
      <c r="L370" s="30">
        <v>11964.012552423526</v>
      </c>
      <c r="M370" s="30">
        <v>12301.199685594573</v>
      </c>
      <c r="N370" s="30">
        <v>12418.704292608723</v>
      </c>
      <c r="O370" s="30">
        <v>12333.89661972025</v>
      </c>
      <c r="P370" s="30">
        <v>12153.041702837598</v>
      </c>
      <c r="Q370" s="30">
        <v>11771.918064435175</v>
      </c>
      <c r="R370" s="30">
        <v>11365.249946247066</v>
      </c>
      <c r="S370" s="30">
        <v>11539.974187981152</v>
      </c>
      <c r="T370" s="30">
        <v>12022.253966334889</v>
      </c>
      <c r="U370" s="30">
        <v>11771.918064435175</v>
      </c>
      <c r="V370" s="30">
        <v>11568.584005341119</v>
      </c>
      <c r="W370" s="30">
        <v>11249.788897615768</v>
      </c>
      <c r="X370" s="30">
        <v>10669.418316885001</v>
      </c>
      <c r="Y370" s="30">
        <v>9843.8207302116534</v>
      </c>
      <c r="Z370" s="28"/>
      <c r="AA370" s="50">
        <f t="shared" si="5"/>
        <v>12418.704292608723</v>
      </c>
    </row>
    <row r="371" spans="1:27" ht="12" x14ac:dyDescent="0.25">
      <c r="A371" s="29">
        <v>43095</v>
      </c>
      <c r="B371" s="30">
        <v>8986.5479886040594</v>
      </c>
      <c r="C371" s="30">
        <v>8389.828940810452</v>
      </c>
      <c r="D371" s="30">
        <v>8117.0138966993336</v>
      </c>
      <c r="E371" s="30">
        <v>7972.9430307080693</v>
      </c>
      <c r="F371" s="30">
        <v>8040.3804573422785</v>
      </c>
      <c r="G371" s="30">
        <v>8405.1556286818632</v>
      </c>
      <c r="H371" s="30">
        <v>9028.4409354525815</v>
      </c>
      <c r="I371" s="30">
        <v>9751.8606029831881</v>
      </c>
      <c r="J371" s="30">
        <v>10660.222304162155</v>
      </c>
      <c r="K371" s="30">
        <v>11505.233695472622</v>
      </c>
      <c r="L371" s="30">
        <v>12153.041702837598</v>
      </c>
      <c r="M371" s="30">
        <v>12419.726071800151</v>
      </c>
      <c r="N371" s="30">
        <v>12412.573617460159</v>
      </c>
      <c r="O371" s="30">
        <v>12256.241401171766</v>
      </c>
      <c r="P371" s="30">
        <v>12160.19415717759</v>
      </c>
      <c r="Q371" s="30">
        <v>12091.734951351953</v>
      </c>
      <c r="R371" s="30">
        <v>12152.01992364617</v>
      </c>
      <c r="S371" s="30">
        <v>12840.699098668243</v>
      </c>
      <c r="T371" s="30">
        <v>13573.314778921696</v>
      </c>
      <c r="U371" s="30">
        <v>13309.695747533424</v>
      </c>
      <c r="V371" s="30">
        <v>12817.198177265413</v>
      </c>
      <c r="W371" s="30">
        <v>12207.195999983251</v>
      </c>
      <c r="X371" s="30">
        <v>11470.49320296409</v>
      </c>
      <c r="Y371" s="30">
        <v>10482.432724853785</v>
      </c>
      <c r="Z371" s="28"/>
      <c r="AA371" s="50">
        <f t="shared" si="5"/>
        <v>13573.314778921696</v>
      </c>
    </row>
    <row r="372" spans="1:27" ht="12" x14ac:dyDescent="0.25">
      <c r="A372" s="29">
        <v>43096</v>
      </c>
      <c r="B372" s="30">
        <v>9485.1762340206333</v>
      </c>
      <c r="C372" s="30">
        <v>8760.7347872986011</v>
      </c>
      <c r="D372" s="30">
        <v>8283.563904902001</v>
      </c>
      <c r="E372" s="30">
        <v>8064.9031579365355</v>
      </c>
      <c r="F372" s="30">
        <v>8065.9249371279629</v>
      </c>
      <c r="G372" s="30">
        <v>8227.3660493734933</v>
      </c>
      <c r="H372" s="30">
        <v>8651.4044138158679</v>
      </c>
      <c r="I372" s="30">
        <v>9123.4664002553309</v>
      </c>
      <c r="J372" s="30">
        <v>10229.031485379788</v>
      </c>
      <c r="K372" s="30">
        <v>11552.235538278281</v>
      </c>
      <c r="L372" s="30">
        <v>12575.036508897118</v>
      </c>
      <c r="M372" s="30">
        <v>13233.062308176368</v>
      </c>
      <c r="N372" s="30">
        <v>13641.773984747331</v>
      </c>
      <c r="O372" s="30">
        <v>13774.605279632895</v>
      </c>
      <c r="P372" s="30">
        <v>13779.714175590032</v>
      </c>
      <c r="Q372" s="30">
        <v>13564.11876619885</v>
      </c>
      <c r="R372" s="30">
        <v>13301.521514002005</v>
      </c>
      <c r="S372" s="30">
        <v>13604.989933855944</v>
      </c>
      <c r="T372" s="30">
        <v>14282.429537772317</v>
      </c>
      <c r="U372" s="30">
        <v>13856.347614947088</v>
      </c>
      <c r="V372" s="30">
        <v>13242.258320899215</v>
      </c>
      <c r="W372" s="30">
        <v>12582.188963237109</v>
      </c>
      <c r="X372" s="30">
        <v>11713.676650523812</v>
      </c>
      <c r="Y372" s="30">
        <v>10615.264019739348</v>
      </c>
      <c r="Z372" s="28"/>
      <c r="AA372" s="50">
        <f t="shared" si="5"/>
        <v>14282.429537772317</v>
      </c>
    </row>
    <row r="373" spans="1:27" ht="12" x14ac:dyDescent="0.25">
      <c r="A373" s="29">
        <v>43097</v>
      </c>
      <c r="B373" s="30">
        <v>9577.1363612491004</v>
      </c>
      <c r="C373" s="30">
        <v>8804.6712925299798</v>
      </c>
      <c r="D373" s="30">
        <v>8315.2390598362508</v>
      </c>
      <c r="E373" s="30">
        <v>8035.2715613851415</v>
      </c>
      <c r="F373" s="30">
        <v>7897.3313705424407</v>
      </c>
      <c r="G373" s="30">
        <v>7960.6816804109403</v>
      </c>
      <c r="H373" s="30">
        <v>8275.3896713705817</v>
      </c>
      <c r="I373" s="30">
        <v>8685.1231271329725</v>
      </c>
      <c r="J373" s="30">
        <v>10053.285464454273</v>
      </c>
      <c r="K373" s="30">
        <v>11532.82173364116</v>
      </c>
      <c r="L373" s="30">
        <v>12615.907676554214</v>
      </c>
      <c r="M373" s="30">
        <v>13423.113237781867</v>
      </c>
      <c r="N373" s="30">
        <v>13983.048234684087</v>
      </c>
      <c r="O373" s="30">
        <v>14374.389665000785</v>
      </c>
      <c r="P373" s="30">
        <v>14580.78906166912</v>
      </c>
      <c r="Q373" s="30">
        <v>14573.636607329128</v>
      </c>
      <c r="R373" s="30">
        <v>14349.866964406527</v>
      </c>
      <c r="S373" s="30">
        <v>14284.473096155172</v>
      </c>
      <c r="T373" s="30">
        <v>14920.01975322302</v>
      </c>
      <c r="U373" s="30">
        <v>14424.456845380728</v>
      </c>
      <c r="V373" s="30">
        <v>13743.951903890073</v>
      </c>
      <c r="W373" s="30">
        <v>12961.269043256678</v>
      </c>
      <c r="X373" s="30">
        <v>11956.860098083534</v>
      </c>
      <c r="Y373" s="30">
        <v>10699.049913436394</v>
      </c>
      <c r="Z373" s="28"/>
      <c r="AA373" s="50">
        <f t="shared" si="5"/>
        <v>14920.01975322302</v>
      </c>
    </row>
    <row r="374" spans="1:27" ht="12" x14ac:dyDescent="0.25">
      <c r="A374" s="29">
        <v>43098</v>
      </c>
      <c r="B374" s="30">
        <v>9621.0728664804792</v>
      </c>
      <c r="C374" s="30">
        <v>8881.3047318870358</v>
      </c>
      <c r="D374" s="30">
        <v>8434.7872252332581</v>
      </c>
      <c r="E374" s="30">
        <v>8238.6056204791948</v>
      </c>
      <c r="F374" s="30">
        <v>8260.0629834991705</v>
      </c>
      <c r="G374" s="30">
        <v>8651.4044138158679</v>
      </c>
      <c r="H374" s="30">
        <v>9464.740650192085</v>
      </c>
      <c r="I374" s="30">
        <v>10230.053264571216</v>
      </c>
      <c r="J374" s="30">
        <v>11469.471423772662</v>
      </c>
      <c r="K374" s="30">
        <v>12868.287136836783</v>
      </c>
      <c r="L374" s="30">
        <v>13975.895780344095</v>
      </c>
      <c r="M374" s="30">
        <v>14692.162993534708</v>
      </c>
      <c r="N374" s="30">
        <v>15065.112398405712</v>
      </c>
      <c r="O374" s="30">
        <v>15231.66240660838</v>
      </c>
      <c r="P374" s="30">
        <v>15354.275909579668</v>
      </c>
      <c r="Q374" s="30">
        <v>15416.60444025674</v>
      </c>
      <c r="R374" s="30">
        <v>15171.377434314163</v>
      </c>
      <c r="S374" s="30">
        <v>15101.896449297099</v>
      </c>
      <c r="T374" s="30">
        <v>15805.902312190583</v>
      </c>
      <c r="U374" s="30">
        <v>15271.51179507405</v>
      </c>
      <c r="V374" s="30">
        <v>14546.048569160588</v>
      </c>
      <c r="W374" s="30">
        <v>13562.075207815995</v>
      </c>
      <c r="X374" s="30">
        <v>12486.141719242933</v>
      </c>
      <c r="Y374" s="30">
        <v>11142.50208251589</v>
      </c>
      <c r="Z374" s="28"/>
      <c r="AA374" s="50">
        <f t="shared" si="5"/>
        <v>15805.902312190583</v>
      </c>
    </row>
    <row r="375" spans="1:27" ht="12" x14ac:dyDescent="0.25">
      <c r="A375" s="29">
        <v>43099</v>
      </c>
      <c r="B375" s="30">
        <v>9925.5630655258465</v>
      </c>
      <c r="C375" s="30">
        <v>9128.5752962124679</v>
      </c>
      <c r="D375" s="30">
        <v>8644.251959475876</v>
      </c>
      <c r="E375" s="30">
        <v>8380.6329280876053</v>
      </c>
      <c r="F375" s="30">
        <v>8355.0884483019199</v>
      </c>
      <c r="G375" s="30">
        <v>8747.4516578100447</v>
      </c>
      <c r="H375" s="30">
        <v>9505.6118178491815</v>
      </c>
      <c r="I375" s="30">
        <v>10247.423510825482</v>
      </c>
      <c r="J375" s="30">
        <v>11326.422336972824</v>
      </c>
      <c r="K375" s="30">
        <v>12525.991107708602</v>
      </c>
      <c r="L375" s="30">
        <v>13598.859258707382</v>
      </c>
      <c r="M375" s="30">
        <v>14470.43690899496</v>
      </c>
      <c r="N375" s="30">
        <v>15013.001659642914</v>
      </c>
      <c r="O375" s="30">
        <v>15393.10351885391</v>
      </c>
      <c r="P375" s="30">
        <v>15496.303217188079</v>
      </c>
      <c r="Q375" s="30">
        <v>15369.602597451079</v>
      </c>
      <c r="R375" s="30">
        <v>15072.264852745704</v>
      </c>
      <c r="S375" s="30">
        <v>15069.199515171422</v>
      </c>
      <c r="T375" s="30">
        <v>15764.009365342059</v>
      </c>
      <c r="U375" s="30">
        <v>15236.771302565518</v>
      </c>
      <c r="V375" s="30">
        <v>14582.832620051975</v>
      </c>
      <c r="W375" s="30">
        <v>13646.882880704468</v>
      </c>
      <c r="X375" s="30">
        <v>12638.386818765617</v>
      </c>
      <c r="Y375" s="30">
        <v>11399.990438755598</v>
      </c>
      <c r="Z375" s="28"/>
      <c r="AA375" s="50">
        <f t="shared" si="5"/>
        <v>15764.009365342059</v>
      </c>
    </row>
    <row r="376" spans="1:27" ht="12" x14ac:dyDescent="0.25">
      <c r="A376" s="29">
        <v>43100</v>
      </c>
      <c r="B376" s="30">
        <v>10248.445290016909</v>
      </c>
      <c r="C376" s="30">
        <v>9419.7823657692788</v>
      </c>
      <c r="D376" s="30">
        <v>8914.001666012713</v>
      </c>
      <c r="E376" s="30">
        <v>8641.1866219015938</v>
      </c>
      <c r="F376" s="30">
        <v>8617.6857004987633</v>
      </c>
      <c r="G376" s="30">
        <v>8961.003508818374</v>
      </c>
      <c r="H376" s="30">
        <v>9662.9658133290031</v>
      </c>
      <c r="I376" s="30">
        <v>10452.80112830239</v>
      </c>
      <c r="J376" s="30">
        <v>11491.950565984065</v>
      </c>
      <c r="K376" s="30">
        <v>12555.622704259997</v>
      </c>
      <c r="L376" s="30">
        <v>13401.655874761891</v>
      </c>
      <c r="M376" s="30">
        <v>13892.109886647047</v>
      </c>
      <c r="N376" s="30">
        <v>14008.592714469773</v>
      </c>
      <c r="O376" s="30">
        <v>14084.204374635399</v>
      </c>
      <c r="P376" s="30">
        <v>14060.703453232569</v>
      </c>
      <c r="Q376" s="30">
        <v>13913.567249667023</v>
      </c>
      <c r="R376" s="30">
        <v>13955.460196515547</v>
      </c>
      <c r="S376" s="30">
        <v>14680.923422429007</v>
      </c>
      <c r="T376" s="30">
        <v>15303.186950008298</v>
      </c>
      <c r="U376" s="30">
        <v>14570.571269754846</v>
      </c>
      <c r="V376" s="30">
        <v>13692.862944318702</v>
      </c>
      <c r="W376" s="30">
        <v>12732.390504376939</v>
      </c>
      <c r="X376" s="30">
        <v>11753.526038989481</v>
      </c>
      <c r="Y376" s="30">
        <v>10948.364036144683</v>
      </c>
      <c r="Z376" s="28"/>
      <c r="AA376" s="50">
        <f t="shared" si="5"/>
        <v>15303.186950008298</v>
      </c>
    </row>
    <row r="377" spans="1:27" ht="12" x14ac:dyDescent="0.25">
      <c r="A377" s="29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28"/>
      <c r="AA377" s="50"/>
    </row>
    <row r="378" spans="1:27" ht="12" x14ac:dyDescent="0.25">
      <c r="A378" s="29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28"/>
      <c r="AA378" s="50"/>
    </row>
    <row r="379" spans="1:27" x14ac:dyDescent="0.2">
      <c r="A379" s="29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28"/>
      <c r="AA379" s="28"/>
    </row>
    <row r="380" spans="1:27" ht="12.6" thickBot="1" x14ac:dyDescent="0.3">
      <c r="A380" s="52" t="s">
        <v>78</v>
      </c>
      <c r="B380" s="53">
        <f>MAX(B12:B378)</f>
        <v>16143.089445361627</v>
      </c>
      <c r="C380" s="53">
        <f t="shared" ref="C380:Y380" si="6">MAX(C12:C378)</f>
        <v>14323.300705429414</v>
      </c>
      <c r="D380" s="53">
        <f t="shared" si="6"/>
        <v>13543.683182370301</v>
      </c>
      <c r="E380" s="53">
        <f t="shared" si="6"/>
        <v>13064.468741590847</v>
      </c>
      <c r="F380" s="53">
        <f t="shared" si="6"/>
        <v>13194.234698902126</v>
      </c>
      <c r="G380" s="53">
        <f t="shared" si="6"/>
        <v>14525.61298533204</v>
      </c>
      <c r="H380" s="53">
        <f t="shared" si="6"/>
        <v>16781.701440003759</v>
      </c>
      <c r="I380" s="53">
        <f t="shared" si="6"/>
        <v>17871.939837256803</v>
      </c>
      <c r="J380" s="53">
        <f t="shared" si="6"/>
        <v>17252.741647251794</v>
      </c>
      <c r="K380" s="53">
        <f t="shared" si="6"/>
        <v>17280.329685420333</v>
      </c>
      <c r="L380" s="53">
        <f t="shared" si="6"/>
        <v>18777.236200861487</v>
      </c>
      <c r="M380" s="53">
        <f t="shared" si="6"/>
        <v>20137.224304651369</v>
      </c>
      <c r="N380" s="53">
        <f t="shared" si="6"/>
        <v>21219.288468372994</v>
      </c>
      <c r="O380" s="53">
        <f t="shared" si="6"/>
        <v>22150.129311763365</v>
      </c>
      <c r="P380" s="53">
        <f t="shared" si="6"/>
        <v>22670.214920199913</v>
      </c>
      <c r="Q380" s="53">
        <f t="shared" si="6"/>
        <v>23196.431203785029</v>
      </c>
      <c r="R380" s="53">
        <f t="shared" si="6"/>
        <v>23214.823229230722</v>
      </c>
      <c r="S380" s="53">
        <f t="shared" si="6"/>
        <v>23000.249599030969</v>
      </c>
      <c r="T380" s="53">
        <f t="shared" si="6"/>
        <v>22558.840988334327</v>
      </c>
      <c r="U380" s="53">
        <f t="shared" si="6"/>
        <v>21685.219779663894</v>
      </c>
      <c r="V380" s="53">
        <f t="shared" si="6"/>
        <v>21147.763924973075</v>
      </c>
      <c r="W380" s="53">
        <f t="shared" si="6"/>
        <v>20269.033820345503</v>
      </c>
      <c r="X380" s="53">
        <f t="shared" si="6"/>
        <v>18648.492022741633</v>
      </c>
      <c r="Y380" s="53">
        <f t="shared" si="6"/>
        <v>16929.859422760732</v>
      </c>
      <c r="Z380" s="28"/>
      <c r="AA380" s="53">
        <f>SUM(AA12:AA379)</f>
        <v>6261156.3513097297</v>
      </c>
    </row>
    <row r="381" spans="1:27" ht="12" thickTop="1" x14ac:dyDescent="0.2"/>
    <row r="385" spans="5:5" x14ac:dyDescent="0.2">
      <c r="E385" s="45" t="s">
        <v>1</v>
      </c>
    </row>
  </sheetData>
  <mergeCells count="2">
    <mergeCell ref="A6:AA6"/>
    <mergeCell ref="A5:AA5"/>
  </mergeCells>
  <phoneticPr fontId="5" type="noConversion"/>
  <conditionalFormatting sqref="B12:Y376 B378:Y378 B377:W377">
    <cfRule type="cellIs" dxfId="7" priority="9" stopIfTrue="1" operator="equal">
      <formula>$C$8</formula>
    </cfRule>
  </conditionalFormatting>
  <conditionalFormatting sqref="B380:Y380 AA380">
    <cfRule type="cellIs" dxfId="6" priority="10" stopIfTrue="1" operator="equal">
      <formula>$C$8</formula>
    </cfRule>
    <cfRule type="cellIs" dxfId="5" priority="11" stopIfTrue="1" operator="equal">
      <formula>$C$8</formula>
    </cfRule>
  </conditionalFormatting>
  <conditionalFormatting sqref="AA12:AA377">
    <cfRule type="cellIs" dxfId="4" priority="12" stopIfTrue="1" operator="equal">
      <formula>$C$8</formula>
    </cfRule>
  </conditionalFormatting>
  <conditionalFormatting sqref="AA378">
    <cfRule type="cellIs" dxfId="3" priority="2" stopIfTrue="1" operator="equal">
      <formula>$C$8</formula>
    </cfRule>
  </conditionalFormatting>
  <conditionalFormatting sqref="X377:Y377">
    <cfRule type="cellIs" dxfId="2" priority="1" stopIfTrue="1" operator="equal">
      <formula>$C$8</formula>
    </cfRule>
  </conditionalFormatting>
  <pageMargins left="0.75" right="0.75" top="1" bottom="1" header="0.5" footer="0.5"/>
  <pageSetup orientation="portrait" r:id="rId1"/>
  <headerFooter alignWithMargins="0"/>
  <ignoredErrors>
    <ignoredError sqref="AA12:AA376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385"/>
  <sheetViews>
    <sheetView showGridLines="0" zoomScale="80" zoomScaleNormal="80" workbookViewId="0">
      <selection sqref="A1:A2"/>
    </sheetView>
  </sheetViews>
  <sheetFormatPr defaultColWidth="9.109375" defaultRowHeight="11.4" x14ac:dyDescent="0.2"/>
  <cols>
    <col min="1" max="1" width="14.109375" style="28" customWidth="1"/>
    <col min="2" max="16384" width="9.109375" style="28"/>
  </cols>
  <sheetData>
    <row r="1" spans="1:27" ht="15.6" x14ac:dyDescent="0.3">
      <c r="A1" s="4" t="s">
        <v>124</v>
      </c>
    </row>
    <row r="2" spans="1:27" ht="15.6" x14ac:dyDescent="0.3">
      <c r="A2" s="4" t="s">
        <v>122</v>
      </c>
    </row>
    <row r="5" spans="1:27" ht="13.8" x14ac:dyDescent="0.25">
      <c r="A5" s="92" t="s">
        <v>88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7" ht="12" x14ac:dyDescent="0.25">
      <c r="A6" s="93" t="s">
        <v>98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</row>
    <row r="9" spans="1:27" ht="12" x14ac:dyDescent="0.25">
      <c r="A9" s="46" t="s">
        <v>0</v>
      </c>
      <c r="B9" s="46" t="s">
        <v>54</v>
      </c>
      <c r="C9" s="46" t="s">
        <v>55</v>
      </c>
      <c r="D9" s="46" t="s">
        <v>56</v>
      </c>
      <c r="E9" s="46" t="s">
        <v>57</v>
      </c>
      <c r="F9" s="46" t="s">
        <v>58</v>
      </c>
      <c r="G9" s="46" t="s">
        <v>59</v>
      </c>
      <c r="H9" s="46" t="s">
        <v>60</v>
      </c>
      <c r="I9" s="46" t="s">
        <v>61</v>
      </c>
      <c r="J9" s="46" t="s">
        <v>62</v>
      </c>
      <c r="K9" s="46" t="s">
        <v>63</v>
      </c>
      <c r="L9" s="46" t="s">
        <v>64</v>
      </c>
      <c r="M9" s="46" t="s">
        <v>65</v>
      </c>
      <c r="N9" s="46" t="s">
        <v>66</v>
      </c>
      <c r="O9" s="46" t="s">
        <v>67</v>
      </c>
      <c r="P9" s="46" t="s">
        <v>68</v>
      </c>
      <c r="Q9" s="46" t="s">
        <v>69</v>
      </c>
      <c r="R9" s="47" t="s">
        <v>70</v>
      </c>
      <c r="S9" s="46" t="s">
        <v>71</v>
      </c>
      <c r="T9" s="46" t="s">
        <v>72</v>
      </c>
      <c r="U9" s="46" t="s">
        <v>73</v>
      </c>
      <c r="V9" s="46" t="s">
        <v>74</v>
      </c>
      <c r="W9" s="46" t="s">
        <v>75</v>
      </c>
      <c r="X9" s="46" t="s">
        <v>76</v>
      </c>
      <c r="Y9" s="46" t="s">
        <v>77</v>
      </c>
      <c r="Z9" s="2"/>
      <c r="AA9" s="46" t="s">
        <v>78</v>
      </c>
    </row>
    <row r="10" spans="1:27" ht="14.25" customHeight="1" x14ac:dyDescent="0.2">
      <c r="AA10" s="2" t="s">
        <v>78</v>
      </c>
    </row>
    <row r="11" spans="1:27" x14ac:dyDescent="0.2">
      <c r="A11" s="29">
        <v>42736</v>
      </c>
      <c r="B11" s="32">
        <f>+'2017 Hourly Load - RC2016'!B12/'2017 Hourly Load - RC2016'!$C$8</f>
        <v>0.41083549918714762</v>
      </c>
      <c r="C11" s="32">
        <f>+'2017 Hourly Load - RC2016'!C12/'2017 Hourly Load - RC2016'!$C$8</f>
        <v>0.39588839262499897</v>
      </c>
      <c r="D11" s="32">
        <f>+'2017 Hourly Load - RC2016'!D12/'2017 Hourly Load - RC2016'!$C$8</f>
        <v>0.37539910048362662</v>
      </c>
      <c r="E11" s="32">
        <f>+'2017 Hourly Load - RC2016'!E12/'2017 Hourly Load - RC2016'!$C$8</f>
        <v>0.36141767777240336</v>
      </c>
      <c r="F11" s="32">
        <f>+'2017 Hourly Load - RC2016'!F12/'2017 Hourly Load - RC2016'!$C$8</f>
        <v>0.35532967088613487</v>
      </c>
      <c r="G11" s="32">
        <f>+'2017 Hourly Load - RC2016'!G12/'2017 Hourly Load - RC2016'!$C$8</f>
        <v>0.35831069494768703</v>
      </c>
      <c r="H11" s="32">
        <f>+'2017 Hourly Load - RC2016'!H12/'2017 Hourly Load - RC2016'!$C$8</f>
        <v>0.36763164342183596</v>
      </c>
      <c r="I11" s="32">
        <f>+'2017 Hourly Load - RC2016'!I12/'2017 Hourly Load - RC2016'!$C$8</f>
        <v>0.3753151279748505</v>
      </c>
      <c r="J11" s="32">
        <f>+'2017 Hourly Load - RC2016'!J12/'2017 Hourly Load - RC2016'!$C$8</f>
        <v>0.40936598028356558</v>
      </c>
      <c r="K11" s="32">
        <f>+'2017 Hourly Load - RC2016'!K12/'2017 Hourly Load - RC2016'!$C$8</f>
        <v>0.46315037215466787</v>
      </c>
      <c r="L11" s="32">
        <f>+'2017 Hourly Load - RC2016'!L12/'2017 Hourly Load - RC2016'!$C$8</f>
        <v>0.5134918911659494</v>
      </c>
      <c r="M11" s="32">
        <f>+'2017 Hourly Load - RC2016'!M12/'2017 Hourly Load - RC2016'!$C$8</f>
        <v>0.54796260601854507</v>
      </c>
      <c r="N11" s="32">
        <f>+'2017 Hourly Load - RC2016'!N12/'2017 Hourly Load - RC2016'!$C$8</f>
        <v>0.56836792565114125</v>
      </c>
      <c r="O11" s="32">
        <f>+'2017 Hourly Load - RC2016'!O12/'2017 Hourly Load - RC2016'!$C$8</f>
        <v>0.57638730023926033</v>
      </c>
      <c r="P11" s="32">
        <f>+'2017 Hourly Load - RC2016'!P12/'2017 Hourly Load - RC2016'!$C$8</f>
        <v>0.57399408373914107</v>
      </c>
      <c r="Q11" s="32">
        <f>+'2017 Hourly Load - RC2016'!Q12/'2017 Hourly Load - RC2016'!$C$8</f>
        <v>0.56664648922123084</v>
      </c>
      <c r="R11" s="32">
        <f>+'2017 Hourly Load - RC2016'!R12/'2017 Hourly Load - RC2016'!$C$8</f>
        <v>0.55904697717699237</v>
      </c>
      <c r="S11" s="32">
        <f>+'2017 Hourly Load - RC2016'!S12/'2017 Hourly Load - RC2016'!$C$8</f>
        <v>0.56555484660714139</v>
      </c>
      <c r="T11" s="32">
        <f>+'2017 Hourly Load - RC2016'!T12/'2017 Hourly Load - RC2016'!$C$8</f>
        <v>0.59301385697693132</v>
      </c>
      <c r="U11" s="32">
        <f>+'2017 Hourly Load - RC2016'!U12/'2017 Hourly Load - RC2016'!$C$8</f>
        <v>0.57668120401997669</v>
      </c>
      <c r="V11" s="32">
        <f>+'2017 Hourly Load - RC2016'!V12/'2017 Hourly Load - RC2016'!$C$8</f>
        <v>0.55195130018541061</v>
      </c>
      <c r="W11" s="32">
        <f>+'2017 Hourly Load - RC2016'!W12/'2017 Hourly Load - RC2016'!$C$8</f>
        <v>0.52440831730684456</v>
      </c>
      <c r="X11" s="32">
        <f>+'2017 Hourly Load - RC2016'!X12/'2017 Hourly Load - RC2016'!$C$8</f>
        <v>0.48779630348045799</v>
      </c>
      <c r="Y11" s="32">
        <f>+'2017 Hourly Load - RC2016'!Y12/'2017 Hourly Load - RC2016'!$C$8</f>
        <v>0.44169539616237025</v>
      </c>
      <c r="AA11" s="33">
        <f t="shared" ref="AA11:AA75" si="0">MAX(B11:Y11)</f>
        <v>0.59301385697693132</v>
      </c>
    </row>
    <row r="12" spans="1:27" x14ac:dyDescent="0.2">
      <c r="A12" s="29">
        <v>42737</v>
      </c>
      <c r="B12" s="32">
        <f>+'2017 Hourly Load - RC2016'!B13/'2017 Hourly Load - RC2016'!$C$8</f>
        <v>0.39853352665144665</v>
      </c>
      <c r="C12" s="32">
        <f>+'2017 Hourly Load - RC2016'!C13/'2017 Hourly Load - RC2016'!$C$8</f>
        <v>0.37086458500971636</v>
      </c>
      <c r="D12" s="32">
        <f>+'2017 Hourly Load - RC2016'!D13/'2017 Hourly Load - RC2016'!$C$8</f>
        <v>0.35226467431580671</v>
      </c>
      <c r="E12" s="32">
        <f>+'2017 Hourly Load - RC2016'!E13/'2017 Hourly Load - RC2016'!$C$8</f>
        <v>0.34336358838553838</v>
      </c>
      <c r="F12" s="32">
        <f>+'2017 Hourly Load - RC2016'!F13/'2017 Hourly Load - RC2016'!$C$8</f>
        <v>0.34084441312225489</v>
      </c>
      <c r="G12" s="32">
        <f>+'2017 Hourly Load - RC2016'!G13/'2017 Hourly Load - RC2016'!$C$8</f>
        <v>0.35117303170171721</v>
      </c>
      <c r="H12" s="32">
        <f>+'2017 Hourly Load - RC2016'!H13/'2017 Hourly Load - RC2016'!$C$8</f>
        <v>0.39068209708087975</v>
      </c>
      <c r="I12" s="32">
        <f>+'2017 Hourly Load - RC2016'!I13/'2017 Hourly Load - RC2016'!$C$8</f>
        <v>0.42275959543335606</v>
      </c>
      <c r="J12" s="32">
        <f>+'2017 Hourly Load - RC2016'!J13/'2017 Hourly Load - RC2016'!$C$8</f>
        <v>0.47041399416380197</v>
      </c>
      <c r="K12" s="32">
        <f>+'2017 Hourly Load - RC2016'!K13/'2017 Hourly Load - RC2016'!$C$8</f>
        <v>0.52646564377185934</v>
      </c>
      <c r="L12" s="32">
        <f>+'2017 Hourly Load - RC2016'!L13/'2017 Hourly Load - RC2016'!$C$8</f>
        <v>0.5715588809846337</v>
      </c>
      <c r="M12" s="32">
        <f>+'2017 Hourly Load - RC2016'!M13/'2017 Hourly Load - RC2016'!$C$8</f>
        <v>0.60246076421424433</v>
      </c>
      <c r="N12" s="32">
        <f>+'2017 Hourly Load - RC2016'!N13/'2017 Hourly Load - RC2016'!$C$8</f>
        <v>0.6245455340223629</v>
      </c>
      <c r="O12" s="32">
        <f>+'2017 Hourly Load - RC2016'!O13/'2017 Hourly Load - RC2016'!$C$8</f>
        <v>0.6399125031283921</v>
      </c>
      <c r="P12" s="32">
        <f>+'2017 Hourly Load - RC2016'!P13/'2017 Hourly Load - RC2016'!$C$8</f>
        <v>0.64679824884803361</v>
      </c>
      <c r="Q12" s="32">
        <f>+'2017 Hourly Load - RC2016'!Q13/'2017 Hourly Load - RC2016'!$C$8</f>
        <v>0.64331338973382479</v>
      </c>
      <c r="R12" s="32">
        <f>+'2017 Hourly Load - RC2016'!R13/'2017 Hourly Load - RC2016'!$C$8</f>
        <v>0.63033963712791485</v>
      </c>
      <c r="S12" s="32">
        <f>+'2017 Hourly Load - RC2016'!S13/'2017 Hourly Load - RC2016'!$C$8</f>
        <v>0.62483943780307927</v>
      </c>
      <c r="T12" s="32">
        <f>+'2017 Hourly Load - RC2016'!T13/'2017 Hourly Load - RC2016'!$C$8</f>
        <v>0.6480578364796753</v>
      </c>
      <c r="U12" s="32">
        <f>+'2017 Hourly Load - RC2016'!U13/'2017 Hourly Load - RC2016'!$C$8</f>
        <v>0.62336991889949722</v>
      </c>
      <c r="V12" s="32">
        <f>+'2017 Hourly Load - RC2016'!V13/'2017 Hourly Load - RC2016'!$C$8</f>
        <v>0.59015879167854335</v>
      </c>
      <c r="W12" s="32">
        <f>+'2017 Hourly Load - RC2016'!W13/'2017 Hourly Load - RC2016'!$C$8</f>
        <v>0.55312691530827618</v>
      </c>
      <c r="X12" s="32">
        <f>+'2017 Hourly Load - RC2016'!X13/'2017 Hourly Load - RC2016'!$C$8</f>
        <v>0.51164449597287487</v>
      </c>
      <c r="Y12" s="32">
        <f>+'2017 Hourly Load - RC2016'!Y13/'2017 Hourly Load - RC2016'!$C$8</f>
        <v>0.46306639964589175</v>
      </c>
      <c r="AA12" s="33">
        <f t="shared" si="0"/>
        <v>0.6480578364796753</v>
      </c>
    </row>
    <row r="13" spans="1:27" x14ac:dyDescent="0.2">
      <c r="A13" s="29">
        <v>42738</v>
      </c>
      <c r="B13" s="32">
        <f>+'2017 Hourly Load - RC2016'!B14/'2017 Hourly Load - RC2016'!$C$8</f>
        <v>0.41650364352953545</v>
      </c>
      <c r="C13" s="32">
        <f>+'2017 Hourly Load - RC2016'!C14/'2017 Hourly Load - RC2016'!$C$8</f>
        <v>0.38320854379980546</v>
      </c>
      <c r="D13" s="32">
        <f>+'2017 Hourly Load - RC2016'!D14/'2017 Hourly Load - RC2016'!$C$8</f>
        <v>0.36255130664088092</v>
      </c>
      <c r="E13" s="32">
        <f>+'2017 Hourly Load - RC2016'!E14/'2017 Hourly Load - RC2016'!$C$8</f>
        <v>0.35251659184213507</v>
      </c>
      <c r="F13" s="32">
        <f>+'2017 Hourly Load - RC2016'!F14/'2017 Hourly Load - RC2016'!$C$8</f>
        <v>0.35167686675437393</v>
      </c>
      <c r="G13" s="32">
        <f>+'2017 Hourly Load - RC2016'!G14/'2017 Hourly Load - RC2016'!$C$8</f>
        <v>0.36330705921986595</v>
      </c>
      <c r="H13" s="32">
        <f>+'2017 Hourly Load - RC2016'!H14/'2017 Hourly Load - RC2016'!$C$8</f>
        <v>0.39744188403735714</v>
      </c>
      <c r="I13" s="32">
        <f>+'2017 Hourly Load - RC2016'!I14/'2017 Hourly Load - RC2016'!$C$8</f>
        <v>0.42951938238983345</v>
      </c>
      <c r="J13" s="32">
        <f>+'2017 Hourly Load - RC2016'!J14/'2017 Hourly Load - RC2016'!$C$8</f>
        <v>0.4669291350495931</v>
      </c>
      <c r="K13" s="32">
        <f>+'2017 Hourly Load - RC2016'!K14/'2017 Hourly Load - RC2016'!$C$8</f>
        <v>0.49867074336696499</v>
      </c>
      <c r="L13" s="32">
        <f>+'2017 Hourly Load - RC2016'!L14/'2017 Hourly Load - RC2016'!$C$8</f>
        <v>0.51680880526260597</v>
      </c>
      <c r="M13" s="32">
        <f>+'2017 Hourly Load - RC2016'!M14/'2017 Hourly Load - RC2016'!$C$8</f>
        <v>0.52268688087693416</v>
      </c>
      <c r="N13" s="32">
        <f>+'2017 Hourly Load - RC2016'!N14/'2017 Hourly Load - RC2016'!$C$8</f>
        <v>0.52272886713132227</v>
      </c>
      <c r="O13" s="32">
        <f>+'2017 Hourly Load - RC2016'!O14/'2017 Hourly Load - RC2016'!$C$8</f>
        <v>0.51790044787669554</v>
      </c>
      <c r="P13" s="32">
        <f>+'2017 Hourly Load - RC2016'!P14/'2017 Hourly Load - RC2016'!$C$8</f>
        <v>0.51303004236768079</v>
      </c>
      <c r="Q13" s="32">
        <f>+'2017 Hourly Load - RC2016'!Q14/'2017 Hourly Load - RC2016'!$C$8</f>
        <v>0.51000703205174058</v>
      </c>
      <c r="R13" s="32">
        <f>+'2017 Hourly Load - RC2016'!R14/'2017 Hourly Load - RC2016'!$C$8</f>
        <v>0.50845354063938242</v>
      </c>
      <c r="S13" s="32">
        <f>+'2017 Hourly Load - RC2016'!S14/'2017 Hourly Load - RC2016'!$C$8</f>
        <v>0.53276358193006812</v>
      </c>
      <c r="T13" s="32">
        <f>+'2017 Hourly Load - RC2016'!T14/'2017 Hourly Load - RC2016'!$C$8</f>
        <v>0.56937559575645469</v>
      </c>
      <c r="U13" s="32">
        <f>+'2017 Hourly Load - RC2016'!U14/'2017 Hourly Load - RC2016'!$C$8</f>
        <v>0.55942485346648485</v>
      </c>
      <c r="V13" s="32">
        <f>+'2017 Hourly Load - RC2016'!V14/'2017 Hourly Load - RC2016'!$C$8</f>
        <v>0.53901953383388879</v>
      </c>
      <c r="W13" s="32">
        <f>+'2017 Hourly Load - RC2016'!W14/'2017 Hourly Load - RC2016'!$C$8</f>
        <v>0.5143316162537106</v>
      </c>
      <c r="X13" s="32">
        <f>+'2017 Hourly Load - RC2016'!X14/'2017 Hourly Load - RC2016'!$C$8</f>
        <v>0.48086857150642837</v>
      </c>
      <c r="Y13" s="32">
        <f>+'2017 Hourly Load - RC2016'!Y14/'2017 Hourly Load - RC2016'!$C$8</f>
        <v>0.44219923121502691</v>
      </c>
      <c r="AA13" s="33">
        <f t="shared" si="0"/>
        <v>0.56937559575645469</v>
      </c>
    </row>
    <row r="14" spans="1:27" x14ac:dyDescent="0.2">
      <c r="A14" s="29">
        <v>42739</v>
      </c>
      <c r="B14" s="32">
        <f>+'2017 Hourly Load - RC2016'!B15/'2017 Hourly Load - RC2016'!$C$8</f>
        <v>0.40764454385365517</v>
      </c>
      <c r="C14" s="32">
        <f>+'2017 Hourly Load - RC2016'!C15/'2017 Hourly Load - RC2016'!$C$8</f>
        <v>0.38451011768583526</v>
      </c>
      <c r="D14" s="32">
        <f>+'2017 Hourly Load - RC2016'!D15/'2017 Hourly Load - RC2016'!$C$8</f>
        <v>0.37065465373777606</v>
      </c>
      <c r="E14" s="32">
        <f>+'2017 Hourly Load - RC2016'!E15/'2017 Hourly Load - RC2016'!$C$8</f>
        <v>0.36465061936028381</v>
      </c>
      <c r="F14" s="32">
        <f>+'2017 Hourly Load - RC2016'!F15/'2017 Hourly Load - RC2016'!$C$8</f>
        <v>0.36540637193926884</v>
      </c>
      <c r="G14" s="32">
        <f>+'2017 Hourly Load - RC2016'!G15/'2017 Hourly Load - RC2016'!$C$8</f>
        <v>0.37447540288708936</v>
      </c>
      <c r="H14" s="32">
        <f>+'2017 Hourly Load - RC2016'!H15/'2017 Hourly Load - RC2016'!$C$8</f>
        <v>0.39383106615998409</v>
      </c>
      <c r="I14" s="32">
        <f>+'2017 Hourly Load - RC2016'!I15/'2017 Hourly Load - RC2016'!$C$8</f>
        <v>0.41935870882792342</v>
      </c>
      <c r="J14" s="32">
        <f>+'2017 Hourly Load - RC2016'!J15/'2017 Hourly Load - RC2016'!$C$8</f>
        <v>0.45869982918953373</v>
      </c>
      <c r="K14" s="32">
        <f>+'2017 Hourly Load - RC2016'!K15/'2017 Hourly Load - RC2016'!$C$8</f>
        <v>0.49346444782284576</v>
      </c>
      <c r="L14" s="32">
        <f>+'2017 Hourly Load - RC2016'!L15/'2017 Hourly Load - RC2016'!$C$8</f>
        <v>0.51378579494666587</v>
      </c>
      <c r="M14" s="32">
        <f>+'2017 Hourly Load - RC2016'!M15/'2017 Hourly Load - RC2016'!$C$8</f>
        <v>0.51823633791180002</v>
      </c>
      <c r="N14" s="32">
        <f>+'2017 Hourly Load - RC2016'!N15/'2017 Hourly Load - RC2016'!$C$8</f>
        <v>0.51403771247299423</v>
      </c>
      <c r="O14" s="32">
        <f>+'2017 Hourly Load - RC2016'!O15/'2017 Hourly Load - RC2016'!$C$8</f>
        <v>0.50731991177090496</v>
      </c>
      <c r="P14" s="32">
        <f>+'2017 Hourly Load - RC2016'!P15/'2017 Hourly Load - RC2016'!$C$8</f>
        <v>0.49871272962135305</v>
      </c>
      <c r="Q14" s="32">
        <f>+'2017 Hourly Load - RC2016'!Q15/'2017 Hourly Load - RC2016'!$C$8</f>
        <v>0.49069335503323391</v>
      </c>
      <c r="R14" s="32">
        <f>+'2017 Hourly Load - RC2016'!R15/'2017 Hourly Load - RC2016'!$C$8</f>
        <v>0.49237280520875626</v>
      </c>
      <c r="S14" s="32">
        <f>+'2017 Hourly Load - RC2016'!S15/'2017 Hourly Load - RC2016'!$C$8</f>
        <v>0.51718668155209857</v>
      </c>
      <c r="T14" s="32">
        <f>+'2017 Hourly Load - RC2016'!T15/'2017 Hourly Load - RC2016'!$C$8</f>
        <v>0.53889357507072455</v>
      </c>
      <c r="U14" s="32">
        <f>+'2017 Hourly Load - RC2016'!U15/'2017 Hourly Load - RC2016'!$C$8</f>
        <v>0.52424037228929232</v>
      </c>
      <c r="V14" s="32">
        <f>+'2017 Hourly Load - RC2016'!V15/'2017 Hourly Load - RC2016'!$C$8</f>
        <v>0.50555648908660655</v>
      </c>
      <c r="W14" s="32">
        <f>+'2017 Hourly Load - RC2016'!W15/'2017 Hourly Load - RC2016'!$C$8</f>
        <v>0.48263199419072683</v>
      </c>
      <c r="X14" s="32">
        <f>+'2017 Hourly Load - RC2016'!X15/'2017 Hourly Load - RC2016'!$C$8</f>
        <v>0.4538714099349071</v>
      </c>
      <c r="Y14" s="32">
        <f>+'2017 Hourly Load - RC2016'!Y15/'2017 Hourly Load - RC2016'!$C$8</f>
        <v>0.41990453013496815</v>
      </c>
      <c r="AA14" s="33">
        <f t="shared" si="0"/>
        <v>0.53889357507072455</v>
      </c>
    </row>
    <row r="15" spans="1:27" x14ac:dyDescent="0.2">
      <c r="A15" s="29">
        <v>42740</v>
      </c>
      <c r="B15" s="32">
        <f>+'2017 Hourly Load - RC2016'!B16/'2017 Hourly Load - RC2016'!$C$8</f>
        <v>0.38518189775604422</v>
      </c>
      <c r="C15" s="32">
        <f>+'2017 Hourly Load - RC2016'!C16/'2017 Hourly Load - RC2016'!$C$8</f>
        <v>0.36028404890392579</v>
      </c>
      <c r="D15" s="32">
        <f>+'2017 Hourly Load - RC2016'!D16/'2017 Hourly Load - RC2016'!$C$8</f>
        <v>0.34458118976279206</v>
      </c>
      <c r="E15" s="32">
        <f>+'2017 Hourly Load - RC2016'!E16/'2017 Hourly Load - RC2016'!$C$8</f>
        <v>0.3355541450693596</v>
      </c>
      <c r="F15" s="32">
        <f>+'2017 Hourly Load - RC2016'!F16/'2017 Hourly Load - RC2016'!$C$8</f>
        <v>0.33370674987628507</v>
      </c>
      <c r="G15" s="32">
        <f>+'2017 Hourly Load - RC2016'!G16/'2017 Hourly Load - RC2016'!$C$8</f>
        <v>0.34151619319246385</v>
      </c>
      <c r="H15" s="32">
        <f>+'2017 Hourly Load - RC2016'!H16/'2017 Hourly Load - RC2016'!$C$8</f>
        <v>0.35999014512320937</v>
      </c>
      <c r="I15" s="32">
        <f>+'2017 Hourly Load - RC2016'!I16/'2017 Hourly Load - RC2016'!$C$8</f>
        <v>0.38131916235234287</v>
      </c>
      <c r="J15" s="32">
        <f>+'2017 Hourly Load - RC2016'!J16/'2017 Hourly Load - RC2016'!$C$8</f>
        <v>0.42280158168774412</v>
      </c>
      <c r="K15" s="32">
        <f>+'2017 Hourly Load - RC2016'!K16/'2017 Hourly Load - RC2016'!$C$8</f>
        <v>0.46319235840905593</v>
      </c>
      <c r="L15" s="32">
        <f>+'2017 Hourly Load - RC2016'!L16/'2017 Hourly Load - RC2016'!$C$8</f>
        <v>0.50698402173580048</v>
      </c>
      <c r="M15" s="32">
        <f>+'2017 Hourly Load - RC2016'!M16/'2017 Hourly Load - RC2016'!$C$8</f>
        <v>0.53402316956170981</v>
      </c>
      <c r="N15" s="32">
        <f>+'2017 Hourly Load - RC2016'!N16/'2017 Hourly Load - RC2016'!$C$8</f>
        <v>0.54804657852732119</v>
      </c>
      <c r="O15" s="32">
        <f>+'2017 Hourly Load - RC2016'!O16/'2017 Hourly Load - RC2016'!$C$8</f>
        <v>0.55245513523806733</v>
      </c>
      <c r="P15" s="32">
        <f>+'2017 Hourly Load - RC2016'!P16/'2017 Hourly Load - RC2016'!$C$8</f>
        <v>0.55207725894857473</v>
      </c>
      <c r="Q15" s="32">
        <f>+'2017 Hourly Load - RC2016'!Q16/'2017 Hourly Load - RC2016'!$C$8</f>
        <v>0.54691294965884363</v>
      </c>
      <c r="R15" s="32">
        <f>+'2017 Hourly Load - RC2016'!R16/'2017 Hourly Load - RC2016'!$C$8</f>
        <v>0.53977528641287376</v>
      </c>
      <c r="S15" s="32">
        <f>+'2017 Hourly Load - RC2016'!S16/'2017 Hourly Load - RC2016'!$C$8</f>
        <v>0.54577932079036606</v>
      </c>
      <c r="T15" s="32">
        <f>+'2017 Hourly Load - RC2016'!T16/'2017 Hourly Load - RC2016'!$C$8</f>
        <v>0.57920037928326018</v>
      </c>
      <c r="U15" s="32">
        <f>+'2017 Hourly Load - RC2016'!U16/'2017 Hourly Load - RC2016'!$C$8</f>
        <v>0.5621959462560967</v>
      </c>
      <c r="V15" s="32">
        <f>+'2017 Hourly Load - RC2016'!V16/'2017 Hourly Load - RC2016'!$C$8</f>
        <v>0.53838974001806783</v>
      </c>
      <c r="W15" s="32">
        <f>+'2017 Hourly Load - RC2016'!W16/'2017 Hourly Load - RC2016'!$C$8</f>
        <v>0.5023655337531141</v>
      </c>
      <c r="X15" s="32">
        <f>+'2017 Hourly Load - RC2016'!X16/'2017 Hourly Load - RC2016'!$C$8</f>
        <v>0.46021133434750383</v>
      </c>
      <c r="Y15" s="32">
        <f>+'2017 Hourly Load - RC2016'!Y16/'2017 Hourly Load - RC2016'!$C$8</f>
        <v>0.41495015211717728</v>
      </c>
      <c r="AA15" s="33">
        <f t="shared" si="0"/>
        <v>0.57920037928326018</v>
      </c>
    </row>
    <row r="16" spans="1:27" x14ac:dyDescent="0.2">
      <c r="A16" s="29">
        <v>42741</v>
      </c>
      <c r="B16" s="32">
        <f>+'2017 Hourly Load - RC2016'!B17/'2017 Hourly Load - RC2016'!$C$8</f>
        <v>0.36952102486929855</v>
      </c>
      <c r="C16" s="32">
        <f>+'2017 Hourly Load - RC2016'!C17/'2017 Hourly Load - RC2016'!$C$8</f>
        <v>0.34449721725401594</v>
      </c>
      <c r="D16" s="32">
        <f>+'2017 Hourly Load - RC2016'!D17/'2017 Hourly Load - RC2016'!$C$8</f>
        <v>0.32959209694625535</v>
      </c>
      <c r="E16" s="32">
        <f>+'2017 Hourly Load - RC2016'!E17/'2017 Hourly Load - RC2016'!$C$8</f>
        <v>0.32425984263897201</v>
      </c>
      <c r="F16" s="32">
        <f>+'2017 Hourly Load - RC2016'!F17/'2017 Hourly Load - RC2016'!$C$8</f>
        <v>0.32850045433216585</v>
      </c>
      <c r="G16" s="32">
        <f>+'2017 Hourly Load - RC2016'!G17/'2017 Hourly Load - RC2016'!$C$8</f>
        <v>0.35306241314917974</v>
      </c>
      <c r="H16" s="32">
        <f>+'2017 Hourly Load - RC2016'!H17/'2017 Hourly Load - RC2016'!$C$8</f>
        <v>0.40386578095872999</v>
      </c>
      <c r="I16" s="32">
        <f>+'2017 Hourly Load - RC2016'!I17/'2017 Hourly Load - RC2016'!$C$8</f>
        <v>0.4359432793112063</v>
      </c>
      <c r="J16" s="32">
        <f>+'2017 Hourly Load - RC2016'!J17/'2017 Hourly Load - RC2016'!$C$8</f>
        <v>0.46503975360213051</v>
      </c>
      <c r="K16" s="32">
        <f>+'2017 Hourly Load - RC2016'!K17/'2017 Hourly Load - RC2016'!$C$8</f>
        <v>0.50412895643741251</v>
      </c>
      <c r="L16" s="32">
        <f>+'2017 Hourly Load - RC2016'!L17/'2017 Hourly Load - RC2016'!$C$8</f>
        <v>0.54439377439556014</v>
      </c>
      <c r="M16" s="32">
        <f>+'2017 Hourly Load - RC2016'!M17/'2017 Hourly Load - RC2016'!$C$8</f>
        <v>0.56992141706349941</v>
      </c>
      <c r="N16" s="32">
        <f>+'2017 Hourly Load - RC2016'!N17/'2017 Hourly Load - RC2016'!$C$8</f>
        <v>0.58999084666099111</v>
      </c>
      <c r="O16" s="32">
        <f>+'2017 Hourly Load - RC2016'!O17/'2017 Hourly Load - RC2016'!$C$8</f>
        <v>0.60069734152994592</v>
      </c>
      <c r="P16" s="32">
        <f>+'2017 Hourly Load - RC2016'!P17/'2017 Hourly Load - RC2016'!$C$8</f>
        <v>0.59738042743328934</v>
      </c>
      <c r="Q16" s="32">
        <f>+'2017 Hourly Load - RC2016'!Q17/'2017 Hourly Load - RC2016'!$C$8</f>
        <v>0.58465859235370776</v>
      </c>
      <c r="R16" s="32">
        <f>+'2017 Hourly Load - RC2016'!R17/'2017 Hourly Load - RC2016'!$C$8</f>
        <v>0.57260853734433514</v>
      </c>
      <c r="S16" s="32">
        <f>+'2017 Hourly Load - RC2016'!S17/'2017 Hourly Load - RC2016'!$C$8</f>
        <v>0.59066262673120007</v>
      </c>
      <c r="T16" s="32">
        <f>+'2017 Hourly Load - RC2016'!T17/'2017 Hourly Load - RC2016'!$C$8</f>
        <v>0.62089272989060185</v>
      </c>
      <c r="U16" s="32">
        <f>+'2017 Hourly Load - RC2016'!U17/'2017 Hourly Load - RC2016'!$C$8</f>
        <v>0.60351042057394577</v>
      </c>
      <c r="V16" s="32">
        <f>+'2017 Hourly Load - RC2016'!V17/'2017 Hourly Load - RC2016'!$C$8</f>
        <v>0.56475710777376831</v>
      </c>
      <c r="W16" s="32">
        <f>+'2017 Hourly Load - RC2016'!W17/'2017 Hourly Load - RC2016'!$C$8</f>
        <v>0.51706072278893433</v>
      </c>
      <c r="X16" s="32">
        <f>+'2017 Hourly Load - RC2016'!X17/'2017 Hourly Load - RC2016'!$C$8</f>
        <v>0.47696384984833895</v>
      </c>
      <c r="Y16" s="32">
        <f>+'2017 Hourly Load - RC2016'!Y17/'2017 Hourly Load - RC2016'!$C$8</f>
        <v>0.43266835146893778</v>
      </c>
      <c r="AA16" s="33">
        <f t="shared" si="0"/>
        <v>0.62089272989060185</v>
      </c>
    </row>
    <row r="17" spans="1:27" x14ac:dyDescent="0.2">
      <c r="A17" s="29">
        <v>42742</v>
      </c>
      <c r="B17" s="32">
        <f>+'2017 Hourly Load - RC2016'!B18/'2017 Hourly Load - RC2016'!$C$8</f>
        <v>0.39878544417777495</v>
      </c>
      <c r="C17" s="32">
        <f>+'2017 Hourly Load - RC2016'!C18/'2017 Hourly Load - RC2016'!$C$8</f>
        <v>0.38001758846631306</v>
      </c>
      <c r="D17" s="32">
        <f>+'2017 Hourly Load - RC2016'!D18/'2017 Hourly Load - RC2016'!$C$8</f>
        <v>0.37523115546607438</v>
      </c>
      <c r="E17" s="32">
        <f>+'2017 Hourly Load - RC2016'!E18/'2017 Hourly Load - RC2016'!$C$8</f>
        <v>0.37905190461538768</v>
      </c>
      <c r="F17" s="32">
        <f>+'2017 Hourly Load - RC2016'!F18/'2017 Hourly Load - RC2016'!$C$8</f>
        <v>0.39693804898470042</v>
      </c>
      <c r="G17" s="32">
        <f>+'2017 Hourly Load - RC2016'!G18/'2017 Hourly Load - RC2016'!$C$8</f>
        <v>0.43737081196040029</v>
      </c>
      <c r="H17" s="32">
        <f>+'2017 Hourly Load - RC2016'!H18/'2017 Hourly Load - RC2016'!$C$8</f>
        <v>0.51290408360451667</v>
      </c>
      <c r="I17" s="32">
        <f>+'2017 Hourly Load - RC2016'!I18/'2017 Hourly Load - RC2016'!$C$8</f>
        <v>0.5664785442036786</v>
      </c>
      <c r="J17" s="32">
        <f>+'2017 Hourly Load - RC2016'!J18/'2017 Hourly Load - RC2016'!$C$8</f>
        <v>0.59015879167854335</v>
      </c>
      <c r="K17" s="32">
        <f>+'2017 Hourly Load - RC2016'!K18/'2017 Hourly Load - RC2016'!$C$8</f>
        <v>0.60418220064415473</v>
      </c>
      <c r="L17" s="32">
        <f>+'2017 Hourly Load - RC2016'!L18/'2017 Hourly Load - RC2016'!$C$8</f>
        <v>0.59864001506493103</v>
      </c>
      <c r="M17" s="32">
        <f>+'2017 Hourly Load - RC2016'!M18/'2017 Hourly Load - RC2016'!$C$8</f>
        <v>0.58306311468696159</v>
      </c>
      <c r="N17" s="32">
        <f>+'2017 Hourly Load - RC2016'!N18/'2017 Hourly Load - RC2016'!$C$8</f>
        <v>0.56811600812481289</v>
      </c>
      <c r="O17" s="32">
        <f>+'2017 Hourly Load - RC2016'!O18/'2017 Hourly Load - RC2016'!$C$8</f>
        <v>0.55329486032582842</v>
      </c>
      <c r="P17" s="32">
        <f>+'2017 Hourly Load - RC2016'!P18/'2017 Hourly Load - RC2016'!$C$8</f>
        <v>0.5416226816059484</v>
      </c>
      <c r="Q17" s="32">
        <f>+'2017 Hourly Load - RC2016'!Q18/'2017 Hourly Load - RC2016'!$C$8</f>
        <v>0.54086692902696332</v>
      </c>
      <c r="R17" s="32">
        <f>+'2017 Hourly Load - RC2016'!R18/'2017 Hourly Load - RC2016'!$C$8</f>
        <v>0.55682170569442535</v>
      </c>
      <c r="S17" s="32">
        <f>+'2017 Hourly Load - RC2016'!S18/'2017 Hourly Load - RC2016'!$C$8</f>
        <v>0.60783500477591579</v>
      </c>
      <c r="T17" s="32">
        <f>+'2017 Hourly Load - RC2016'!T18/'2017 Hourly Load - RC2016'!$C$8</f>
        <v>0.6655661045594955</v>
      </c>
      <c r="U17" s="32">
        <f>+'2017 Hourly Load - RC2016'!U18/'2017 Hourly Load - RC2016'!$C$8</f>
        <v>0.66951281247197303</v>
      </c>
      <c r="V17" s="32">
        <f>+'2017 Hourly Load - RC2016'!V18/'2017 Hourly Load - RC2016'!$C$8</f>
        <v>0.65498556845370492</v>
      </c>
      <c r="W17" s="32">
        <f>+'2017 Hourly Load - RC2016'!W18/'2017 Hourly Load - RC2016'!$C$8</f>
        <v>0.61749184328516915</v>
      </c>
      <c r="X17" s="32">
        <f>+'2017 Hourly Load - RC2016'!X18/'2017 Hourly Load - RC2016'!$C$8</f>
        <v>0.57063518338809638</v>
      </c>
      <c r="Y17" s="32">
        <f>+'2017 Hourly Load - RC2016'!Y18/'2017 Hourly Load - RC2016'!$C$8</f>
        <v>0.52432434479806844</v>
      </c>
      <c r="AA17" s="33">
        <f t="shared" si="0"/>
        <v>0.66951281247197303</v>
      </c>
    </row>
    <row r="18" spans="1:27" x14ac:dyDescent="0.2">
      <c r="A18" s="29">
        <v>42743</v>
      </c>
      <c r="B18" s="32">
        <f>+'2017 Hourly Load - RC2016'!B19/'2017 Hourly Load - RC2016'!$C$8</f>
        <v>0.48872000107699526</v>
      </c>
      <c r="C18" s="32">
        <f>+'2017 Hourly Load - RC2016'!C19/'2017 Hourly Load - RC2016'!$C$8</f>
        <v>0.47007810412869749</v>
      </c>
      <c r="D18" s="32">
        <f>+'2017 Hourly Load - RC2016'!D19/'2017 Hourly Load - RC2016'!$C$8</f>
        <v>0.46340228968099623</v>
      </c>
      <c r="E18" s="32">
        <f>+'2017 Hourly Load - RC2016'!E19/'2017 Hourly Load - RC2016'!$C$8</f>
        <v>0.46042126561944408</v>
      </c>
      <c r="F18" s="32">
        <f>+'2017 Hourly Load - RC2016'!F19/'2017 Hourly Load - RC2016'!$C$8</f>
        <v>0.467558928865414</v>
      </c>
      <c r="G18" s="32">
        <f>+'2017 Hourly Load - RC2016'!G19/'2017 Hourly Load - RC2016'!$C$8</f>
        <v>0.49955245470911419</v>
      </c>
      <c r="H18" s="32">
        <f>+'2017 Hourly Load - RC2016'!H19/'2017 Hourly Load - RC2016'!$C$8</f>
        <v>0.55942485346648485</v>
      </c>
      <c r="I18" s="32">
        <f>+'2017 Hourly Load - RC2016'!I19/'2017 Hourly Load - RC2016'!$C$8</f>
        <v>0.58835338273985693</v>
      </c>
      <c r="J18" s="32">
        <f>+'2017 Hourly Load - RC2016'!J19/'2017 Hourly Load - RC2016'!$C$8</f>
        <v>0.58545633118708085</v>
      </c>
      <c r="K18" s="32">
        <f>+'2017 Hourly Load - RC2016'!K19/'2017 Hourly Load - RC2016'!$C$8</f>
        <v>0.58545633118708085</v>
      </c>
      <c r="L18" s="32">
        <f>+'2017 Hourly Load - RC2016'!L19/'2017 Hourly Load - RC2016'!$C$8</f>
        <v>0.58184551330970791</v>
      </c>
      <c r="M18" s="32">
        <f>+'2017 Hourly Load - RC2016'!M19/'2017 Hourly Load - RC2016'!$C$8</f>
        <v>0.56715032427388756</v>
      </c>
      <c r="N18" s="32">
        <f>+'2017 Hourly Load - RC2016'!N19/'2017 Hourly Load - RC2016'!$C$8</f>
        <v>0.54703890842200775</v>
      </c>
      <c r="O18" s="32">
        <f>+'2017 Hourly Load - RC2016'!O19/'2017 Hourly Load - RC2016'!$C$8</f>
        <v>0.52797714892982939</v>
      </c>
      <c r="P18" s="32">
        <f>+'2017 Hourly Load - RC2016'!P19/'2017 Hourly Load - RC2016'!$C$8</f>
        <v>0.51156052346409875</v>
      </c>
      <c r="Q18" s="32">
        <f>+'2017 Hourly Load - RC2016'!Q19/'2017 Hourly Load - RC2016'!$C$8</f>
        <v>0.50509464028833784</v>
      </c>
      <c r="R18" s="32">
        <f>+'2017 Hourly Load - RC2016'!R19/'2017 Hourly Load - RC2016'!$C$8</f>
        <v>0.50983908703418834</v>
      </c>
      <c r="S18" s="32">
        <f>+'2017 Hourly Load - RC2016'!S19/'2017 Hourly Load - RC2016'!$C$8</f>
        <v>0.53809583623735147</v>
      </c>
      <c r="T18" s="32">
        <f>+'2017 Hourly Load - RC2016'!T19/'2017 Hourly Load - RC2016'!$C$8</f>
        <v>0.57101305967758897</v>
      </c>
      <c r="U18" s="32">
        <f>+'2017 Hourly Load - RC2016'!U19/'2017 Hourly Load - RC2016'!$C$8</f>
        <v>0.56060046858935053</v>
      </c>
      <c r="V18" s="32">
        <f>+'2017 Hourly Load - RC2016'!V19/'2017 Hourly Load - RC2016'!$C$8</f>
        <v>0.53637439980744106</v>
      </c>
      <c r="W18" s="32">
        <f>+'2017 Hourly Load - RC2016'!W19/'2017 Hourly Load - RC2016'!$C$8</f>
        <v>0.49711725195460682</v>
      </c>
      <c r="X18" s="32">
        <f>+'2017 Hourly Load - RC2016'!X19/'2017 Hourly Load - RC2016'!$C$8</f>
        <v>0.45156216594356391</v>
      </c>
      <c r="Y18" s="32">
        <f>+'2017 Hourly Load - RC2016'!Y19/'2017 Hourly Load - RC2016'!$C$8</f>
        <v>0.40348790466923751</v>
      </c>
      <c r="AA18" s="33">
        <f t="shared" si="0"/>
        <v>0.58835338273985693</v>
      </c>
    </row>
    <row r="19" spans="1:27" x14ac:dyDescent="0.2">
      <c r="A19" s="29">
        <v>42744</v>
      </c>
      <c r="B19" s="32">
        <f>+'2017 Hourly Load - RC2016'!B20/'2017 Hourly Load - RC2016'!$C$8</f>
        <v>0.36439870183395545</v>
      </c>
      <c r="C19" s="32">
        <f>+'2017 Hourly Load - RC2016'!C20/'2017 Hourly Load - RC2016'!$C$8</f>
        <v>0.34420331347329958</v>
      </c>
      <c r="D19" s="32">
        <f>+'2017 Hourly Load - RC2016'!D20/'2017 Hourly Load - RC2016'!$C$8</f>
        <v>0.33467243372721039</v>
      </c>
      <c r="E19" s="32">
        <f>+'2017 Hourly Load - RC2016'!E20/'2017 Hourly Load - RC2016'!$C$8</f>
        <v>0.33118757461300158</v>
      </c>
      <c r="F19" s="32">
        <f>+'2017 Hourly Load - RC2016'!F20/'2017 Hourly Load - RC2016'!$C$8</f>
        <v>0.33807332033264303</v>
      </c>
      <c r="G19" s="32">
        <f>+'2017 Hourly Load - RC2016'!G20/'2017 Hourly Load - RC2016'!$C$8</f>
        <v>0.36662397331652258</v>
      </c>
      <c r="H19" s="32">
        <f>+'2017 Hourly Load - RC2016'!H20/'2017 Hourly Load - RC2016'!$C$8</f>
        <v>0.42477493564398283</v>
      </c>
      <c r="I19" s="32">
        <f>+'2017 Hourly Load - RC2016'!I20/'2017 Hourly Load - RC2016'!$C$8</f>
        <v>0.46289845462833956</v>
      </c>
      <c r="J19" s="32">
        <f>+'2017 Hourly Load - RC2016'!J20/'2017 Hourly Load - RC2016'!$C$8</f>
        <v>0.47486453712893606</v>
      </c>
      <c r="K19" s="32">
        <f>+'2017 Hourly Load - RC2016'!K20/'2017 Hourly Load - RC2016'!$C$8</f>
        <v>0.49636149937562174</v>
      </c>
      <c r="L19" s="32">
        <f>+'2017 Hourly Load - RC2016'!L20/'2017 Hourly Load - RC2016'!$C$8</f>
        <v>0.51109867466583014</v>
      </c>
      <c r="M19" s="32">
        <f>+'2017 Hourly Load - RC2016'!M20/'2017 Hourly Load - RC2016'!$C$8</f>
        <v>0.51907606299956122</v>
      </c>
      <c r="N19" s="32">
        <f>+'2017 Hourly Load - RC2016'!N20/'2017 Hourly Load - RC2016'!$C$8</f>
        <v>0.51978982932415818</v>
      </c>
      <c r="O19" s="32">
        <f>+'2017 Hourly Load - RC2016'!O20/'2017 Hourly Load - RC2016'!$C$8</f>
        <v>0.51596908017484489</v>
      </c>
      <c r="P19" s="32">
        <f>+'2017 Hourly Load - RC2016'!P20/'2017 Hourly Load - RC2016'!$C$8</f>
        <v>0.51109867466583014</v>
      </c>
      <c r="Q19" s="32">
        <f>+'2017 Hourly Load - RC2016'!Q20/'2017 Hourly Load - RC2016'!$C$8</f>
        <v>0.50937723823591974</v>
      </c>
      <c r="R19" s="32">
        <f>+'2017 Hourly Load - RC2016'!R20/'2017 Hourly Load - RC2016'!$C$8</f>
        <v>0.51244223480624795</v>
      </c>
      <c r="S19" s="32">
        <f>+'2017 Hourly Load - RC2016'!S20/'2017 Hourly Load - RC2016'!$C$8</f>
        <v>0.53666830358815742</v>
      </c>
      <c r="T19" s="32">
        <f>+'2017 Hourly Load - RC2016'!T20/'2017 Hourly Load - RC2016'!$C$8</f>
        <v>0.57311237239699186</v>
      </c>
      <c r="U19" s="32">
        <f>+'2017 Hourly Load - RC2016'!U20/'2017 Hourly Load - RC2016'!$C$8</f>
        <v>0.56622662667735024</v>
      </c>
      <c r="V19" s="32">
        <f>+'2017 Hourly Load - RC2016'!V20/'2017 Hourly Load - RC2016'!$C$8</f>
        <v>0.54397391185167954</v>
      </c>
      <c r="W19" s="32">
        <f>+'2017 Hourly Load - RC2016'!W20/'2017 Hourly Load - RC2016'!$C$8</f>
        <v>0.50862148565693466</v>
      </c>
      <c r="X19" s="32">
        <f>+'2017 Hourly Load - RC2016'!X20/'2017 Hourly Load - RC2016'!$C$8</f>
        <v>0.4662573549793842</v>
      </c>
      <c r="Y19" s="32">
        <f>+'2017 Hourly Load - RC2016'!Y20/'2017 Hourly Load - RC2016'!$C$8</f>
        <v>0.41742734112607272</v>
      </c>
      <c r="AA19" s="33">
        <f t="shared" si="0"/>
        <v>0.57311237239699186</v>
      </c>
    </row>
    <row r="20" spans="1:27" x14ac:dyDescent="0.2">
      <c r="A20" s="29">
        <v>42745</v>
      </c>
      <c r="B20" s="32">
        <f>+'2017 Hourly Load - RC2016'!B21/'2017 Hourly Load - RC2016'!$C$8</f>
        <v>0.37418149910637294</v>
      </c>
      <c r="C20" s="32">
        <f>+'2017 Hourly Load - RC2016'!C21/'2017 Hourly Load - RC2016'!$C$8</f>
        <v>0.34684844749974719</v>
      </c>
      <c r="D20" s="32">
        <f>+'2017 Hourly Load - RC2016'!D21/'2017 Hourly Load - RC2016'!$C$8</f>
        <v>0.33114558835861352</v>
      </c>
      <c r="E20" s="32">
        <f>+'2017 Hourly Load - RC2016'!E21/'2017 Hourly Load - RC2016'!$C$8</f>
        <v>0.32522552648989733</v>
      </c>
      <c r="F20" s="32">
        <f>+'2017 Hourly Load - RC2016'!F21/'2017 Hourly Load - RC2016'!$C$8</f>
        <v>0.32875237185849421</v>
      </c>
      <c r="G20" s="32">
        <f>+'2017 Hourly Load - RC2016'!G21/'2017 Hourly Load - RC2016'!$C$8</f>
        <v>0.35323035816673198</v>
      </c>
      <c r="H20" s="32">
        <f>+'2017 Hourly Load - RC2016'!H21/'2017 Hourly Load - RC2016'!$C$8</f>
        <v>0.40840029643264025</v>
      </c>
      <c r="I20" s="32">
        <f>+'2017 Hourly Load - RC2016'!I21/'2017 Hourly Load - RC2016'!$C$8</f>
        <v>0.44526422778535518</v>
      </c>
      <c r="J20" s="32">
        <f>+'2017 Hourly Load - RC2016'!J21/'2017 Hourly Load - RC2016'!$C$8</f>
        <v>0.47314310069902565</v>
      </c>
      <c r="K20" s="32">
        <f>+'2017 Hourly Load - RC2016'!K21/'2017 Hourly Load - RC2016'!$C$8</f>
        <v>0.50685806297263636</v>
      </c>
      <c r="L20" s="32">
        <f>+'2017 Hourly Load - RC2016'!L21/'2017 Hourly Load - RC2016'!$C$8</f>
        <v>0.5335613207634412</v>
      </c>
      <c r="M20" s="32">
        <f>+'2017 Hourly Load - RC2016'!M21/'2017 Hourly Load - RC2016'!$C$8</f>
        <v>0.55056575379060468</v>
      </c>
      <c r="N20" s="32">
        <f>+'2017 Hourly Load - RC2016'!N21/'2017 Hourly Load - RC2016'!$C$8</f>
        <v>0.56001266102791769</v>
      </c>
      <c r="O20" s="32">
        <f>+'2017 Hourly Load - RC2016'!O21/'2017 Hourly Load - RC2016'!$C$8</f>
        <v>0.56710833801949956</v>
      </c>
      <c r="P20" s="32">
        <f>+'2017 Hourly Load - RC2016'!P21/'2017 Hourly Load - RC2016'!$C$8</f>
        <v>0.56736025554582792</v>
      </c>
      <c r="Q20" s="32">
        <f>+'2017 Hourly Load - RC2016'!Q21/'2017 Hourly Load - RC2016'!$C$8</f>
        <v>0.56580676413346975</v>
      </c>
      <c r="R20" s="32">
        <f>+'2017 Hourly Load - RC2016'!R21/'2017 Hourly Load - RC2016'!$C$8</f>
        <v>0.56362347890529063</v>
      </c>
      <c r="S20" s="32">
        <f>+'2017 Hourly Load - RC2016'!S21/'2017 Hourly Load - RC2016'!$C$8</f>
        <v>0.56698237925633532</v>
      </c>
      <c r="T20" s="32">
        <f>+'2017 Hourly Load - RC2016'!T21/'2017 Hourly Load - RC2016'!$C$8</f>
        <v>0.59683460612624462</v>
      </c>
      <c r="U20" s="32">
        <f>+'2017 Hourly Load - RC2016'!U21/'2017 Hourly Load - RC2016'!$C$8</f>
        <v>0.58016606313418551</v>
      </c>
      <c r="V20" s="32">
        <f>+'2017 Hourly Load - RC2016'!V21/'2017 Hourly Load - RC2016'!$C$8</f>
        <v>0.55367273661532102</v>
      </c>
      <c r="W20" s="32">
        <f>+'2017 Hourly Load - RC2016'!W21/'2017 Hourly Load - RC2016'!$C$8</f>
        <v>0.52058756815753127</v>
      </c>
      <c r="X20" s="32">
        <f>+'2017 Hourly Load - RC2016'!X21/'2017 Hourly Load - RC2016'!$C$8</f>
        <v>0.48620082581371177</v>
      </c>
      <c r="Y20" s="32">
        <f>+'2017 Hourly Load - RC2016'!Y21/'2017 Hourly Load - RC2016'!$C$8</f>
        <v>0.44685970545210141</v>
      </c>
      <c r="AA20" s="33">
        <f t="shared" si="0"/>
        <v>0.59683460612624462</v>
      </c>
    </row>
    <row r="21" spans="1:27" x14ac:dyDescent="0.2">
      <c r="A21" s="29">
        <v>42746</v>
      </c>
      <c r="B21" s="32">
        <f>+'2017 Hourly Load - RC2016'!B22/'2017 Hourly Load - RC2016'!$C$8</f>
        <v>0.4008847568971779</v>
      </c>
      <c r="C21" s="32">
        <f>+'2017 Hourly Load - RC2016'!C22/'2017 Hourly Load - RC2016'!$C$8</f>
        <v>0.37208218638697005</v>
      </c>
      <c r="D21" s="32">
        <f>+'2017 Hourly Load - RC2016'!D22/'2017 Hourly Load - RC2016'!$C$8</f>
        <v>0.35260056435091114</v>
      </c>
      <c r="E21" s="32">
        <f>+'2017 Hourly Load - RC2016'!E22/'2017 Hourly Load - RC2016'!$C$8</f>
        <v>0.34315365711359808</v>
      </c>
      <c r="F21" s="32">
        <f>+'2017 Hourly Load - RC2016'!F22/'2017 Hourly Load - RC2016'!$C$8</f>
        <v>0.34118030315735937</v>
      </c>
      <c r="G21" s="32">
        <f>+'2017 Hourly Load - RC2016'!G22/'2017 Hourly Load - RC2016'!$C$8</f>
        <v>0.35041727912273218</v>
      </c>
      <c r="H21" s="32">
        <f>+'2017 Hourly Load - RC2016'!H22/'2017 Hourly Load - RC2016'!$C$8</f>
        <v>0.37111650253604472</v>
      </c>
      <c r="I21" s="32">
        <f>+'2017 Hourly Load - RC2016'!I22/'2017 Hourly Load - RC2016'!$C$8</f>
        <v>0.39731592527419296</v>
      </c>
      <c r="J21" s="32">
        <f>+'2017 Hourly Load - RC2016'!J22/'2017 Hourly Load - RC2016'!$C$8</f>
        <v>0.45592873639992187</v>
      </c>
      <c r="K21" s="32">
        <f>+'2017 Hourly Load - RC2016'!K22/'2017 Hourly Load - RC2016'!$C$8</f>
        <v>0.51827832416618802</v>
      </c>
      <c r="L21" s="32">
        <f>+'2017 Hourly Load - RC2016'!L22/'2017 Hourly Load - RC2016'!$C$8</f>
        <v>0.56152416618588774</v>
      </c>
      <c r="M21" s="32">
        <f>+'2017 Hourly Load - RC2016'!M22/'2017 Hourly Load - RC2016'!$C$8</f>
        <v>0.58839536899424494</v>
      </c>
      <c r="N21" s="32">
        <f>+'2017 Hourly Load - RC2016'!N22/'2017 Hourly Load - RC2016'!$C$8</f>
        <v>0.60833883982857251</v>
      </c>
      <c r="O21" s="32">
        <f>+'2017 Hourly Load - RC2016'!O22/'2017 Hourly Load - RC2016'!$C$8</f>
        <v>0.62043088109233324</v>
      </c>
      <c r="P21" s="32">
        <f>+'2017 Hourly Load - RC2016'!P22/'2017 Hourly Load - RC2016'!$C$8</f>
        <v>0.62534327285573599</v>
      </c>
      <c r="Q21" s="32">
        <f>+'2017 Hourly Load - RC2016'!Q22/'2017 Hourly Load - RC2016'!$C$8</f>
        <v>0.62265615257490026</v>
      </c>
      <c r="R21" s="32">
        <f>+'2017 Hourly Load - RC2016'!R22/'2017 Hourly Load - RC2016'!$C$8</f>
        <v>0.60926253742510983</v>
      </c>
      <c r="S21" s="32">
        <f>+'2017 Hourly Load - RC2016'!S22/'2017 Hourly Load - RC2016'!$C$8</f>
        <v>0.59834611128421467</v>
      </c>
      <c r="T21" s="32">
        <f>+'2017 Hourly Load - RC2016'!T22/'2017 Hourly Load - RC2016'!$C$8</f>
        <v>0.61619026939913935</v>
      </c>
      <c r="U21" s="32">
        <f>+'2017 Hourly Load - RC2016'!U22/'2017 Hourly Load - RC2016'!$C$8</f>
        <v>0.59313981574009556</v>
      </c>
      <c r="V21" s="32">
        <f>+'2017 Hourly Load - RC2016'!V22/'2017 Hourly Load - RC2016'!$C$8</f>
        <v>0.56316163010702203</v>
      </c>
      <c r="W21" s="32">
        <f>+'2017 Hourly Load - RC2016'!W22/'2017 Hourly Load - RC2016'!$C$8</f>
        <v>0.52768324514911302</v>
      </c>
      <c r="X21" s="32">
        <f>+'2017 Hourly Load - RC2016'!X22/'2017 Hourly Load - RC2016'!$C$8</f>
        <v>0.49090328630517421</v>
      </c>
      <c r="Y21" s="32">
        <f>+'2017 Hourly Load - RC2016'!Y22/'2017 Hourly Load - RC2016'!$C$8</f>
        <v>0.44967278449610126</v>
      </c>
      <c r="AA21" s="33">
        <f t="shared" si="0"/>
        <v>0.62534327285573599</v>
      </c>
    </row>
    <row r="22" spans="1:27" x14ac:dyDescent="0.2">
      <c r="A22" s="29">
        <v>42747</v>
      </c>
      <c r="B22" s="32">
        <f>+'2017 Hourly Load - RC2016'!B23/'2017 Hourly Load - RC2016'!$C$8</f>
        <v>0.40529331360792392</v>
      </c>
      <c r="C22" s="32">
        <f>+'2017 Hourly Load - RC2016'!C23/'2017 Hourly Load - RC2016'!$C$8</f>
        <v>0.37384560907126846</v>
      </c>
      <c r="D22" s="32">
        <f>+'2017 Hourly Load - RC2016'!D23/'2017 Hourly Load - RC2016'!$C$8</f>
        <v>0.35419604201765731</v>
      </c>
      <c r="E22" s="32">
        <f>+'2017 Hourly Load - RC2016'!E23/'2017 Hourly Load - RC2016'!$C$8</f>
        <v>0.34277578082410559</v>
      </c>
      <c r="F22" s="32">
        <f>+'2017 Hourly Load - RC2016'!F23/'2017 Hourly Load - RC2016'!$C$8</f>
        <v>0.33706565022732965</v>
      </c>
      <c r="G22" s="32">
        <f>+'2017 Hourly Load - RC2016'!G23/'2017 Hourly Load - RC2016'!$C$8</f>
        <v>0.34055050934153847</v>
      </c>
      <c r="H22" s="32">
        <f>+'2017 Hourly Load - RC2016'!H23/'2017 Hourly Load - RC2016'!$C$8</f>
        <v>0.35436398703520955</v>
      </c>
      <c r="I22" s="32">
        <f>+'2017 Hourly Load - RC2016'!I23/'2017 Hourly Load - RC2016'!$C$8</f>
        <v>0.37266999394840283</v>
      </c>
      <c r="J22" s="32">
        <f>+'2017 Hourly Load - RC2016'!J23/'2017 Hourly Load - RC2016'!$C$8</f>
        <v>0.41738535487168466</v>
      </c>
      <c r="K22" s="32">
        <f>+'2017 Hourly Load - RC2016'!K23/'2017 Hourly Load - RC2016'!$C$8</f>
        <v>0.46331831717222011</v>
      </c>
      <c r="L22" s="32">
        <f>+'2017 Hourly Load - RC2016'!L23/'2017 Hourly Load - RC2016'!$C$8</f>
        <v>0.49589965057735313</v>
      </c>
      <c r="M22" s="32">
        <f>+'2017 Hourly Load - RC2016'!M23/'2017 Hourly Load - RC2016'!$C$8</f>
        <v>0.51454154752565084</v>
      </c>
      <c r="N22" s="32">
        <f>+'2017 Hourly Load - RC2016'!N23/'2017 Hourly Load - RC2016'!$C$8</f>
        <v>0.53095817299138159</v>
      </c>
      <c r="O22" s="32">
        <f>+'2017 Hourly Load - RC2016'!O23/'2017 Hourly Load - RC2016'!$C$8</f>
        <v>0.54132877782523192</v>
      </c>
      <c r="P22" s="32">
        <f>+'2017 Hourly Load - RC2016'!P23/'2017 Hourly Load - RC2016'!$C$8</f>
        <v>0.5442258293780079</v>
      </c>
      <c r="Q22" s="32">
        <f>+'2017 Hourly Load - RC2016'!Q23/'2017 Hourly Load - RC2016'!$C$8</f>
        <v>0.5408249427725752</v>
      </c>
      <c r="R22" s="32">
        <f>+'2017 Hourly Load - RC2016'!R23/'2017 Hourly Load - RC2016'!$C$8</f>
        <v>0.53288954069323224</v>
      </c>
      <c r="S22" s="32">
        <f>+'2017 Hourly Load - RC2016'!S23/'2017 Hourly Load - RC2016'!$C$8</f>
        <v>0.52734735511400854</v>
      </c>
      <c r="T22" s="32">
        <f>+'2017 Hourly Load - RC2016'!T23/'2017 Hourly Load - RC2016'!$C$8</f>
        <v>0.55824923834361928</v>
      </c>
      <c r="U22" s="32">
        <f>+'2017 Hourly Load - RC2016'!U23/'2017 Hourly Load - RC2016'!$C$8</f>
        <v>0.54741678471150035</v>
      </c>
      <c r="V22" s="32">
        <f>+'2017 Hourly Load - RC2016'!V23/'2017 Hourly Load - RC2016'!$C$8</f>
        <v>0.52260290836815804</v>
      </c>
      <c r="W22" s="32">
        <f>+'2017 Hourly Load - RC2016'!W23/'2017 Hourly Load - RC2016'!$C$8</f>
        <v>0.48783828973484605</v>
      </c>
      <c r="X22" s="32">
        <f>+'2017 Hourly Load - RC2016'!X23/'2017 Hourly Load - RC2016'!$C$8</f>
        <v>0.4483292243556834</v>
      </c>
      <c r="Y22" s="32">
        <f>+'2017 Hourly Load - RC2016'!Y23/'2017 Hourly Load - RC2016'!$C$8</f>
        <v>0.402396262055148</v>
      </c>
      <c r="AA22" s="33">
        <f t="shared" si="0"/>
        <v>0.55824923834361928</v>
      </c>
    </row>
    <row r="23" spans="1:27" x14ac:dyDescent="0.2">
      <c r="A23" s="29">
        <v>42748</v>
      </c>
      <c r="B23" s="32">
        <f>+'2017 Hourly Load - RC2016'!B24/'2017 Hourly Load - RC2016'!$C$8</f>
        <v>0.36439870183395545</v>
      </c>
      <c r="C23" s="32">
        <f>+'2017 Hourly Load - RC2016'!C24/'2017 Hourly Load - RC2016'!$C$8</f>
        <v>0.34332160213115032</v>
      </c>
      <c r="D23" s="32">
        <f>+'2017 Hourly Load - RC2016'!D24/'2017 Hourly Load - RC2016'!$C$8</f>
        <v>0.33349681860434477</v>
      </c>
      <c r="E23" s="32">
        <f>+'2017 Hourly Load - RC2016'!E24/'2017 Hourly Load - RC2016'!$C$8</f>
        <v>0.33248914849903133</v>
      </c>
      <c r="F23" s="32">
        <f>+'2017 Hourly Load - RC2016'!F24/'2017 Hourly Load - RC2016'!$C$8</f>
        <v>0.34160016570123997</v>
      </c>
      <c r="G23" s="32">
        <f>+'2017 Hourly Load - RC2016'!G24/'2017 Hourly Load - RC2016'!$C$8</f>
        <v>0.3759449217906714</v>
      </c>
      <c r="H23" s="32">
        <f>+'2017 Hourly Load - RC2016'!H24/'2017 Hourly Load - RC2016'!$C$8</f>
        <v>0.44051978103950462</v>
      </c>
      <c r="I23" s="32">
        <f>+'2017 Hourly Load - RC2016'!I24/'2017 Hourly Load - RC2016'!$C$8</f>
        <v>0.47914713507651796</v>
      </c>
      <c r="J23" s="32">
        <f>+'2017 Hourly Load - RC2016'!J24/'2017 Hourly Load - RC2016'!$C$8</f>
        <v>0.49443013167377109</v>
      </c>
      <c r="K23" s="32">
        <f>+'2017 Hourly Load - RC2016'!K24/'2017 Hourly Load - RC2016'!$C$8</f>
        <v>0.51483545130636732</v>
      </c>
      <c r="L23" s="32">
        <f>+'2017 Hourly Load - RC2016'!L24/'2017 Hourly Load - RC2016'!$C$8</f>
        <v>0.53284755443884413</v>
      </c>
      <c r="M23" s="32">
        <f>+'2017 Hourly Load - RC2016'!M24/'2017 Hourly Load - RC2016'!$C$8</f>
        <v>0.54628315584302278</v>
      </c>
      <c r="N23" s="32">
        <f>+'2017 Hourly Load - RC2016'!N24/'2017 Hourly Load - RC2016'!$C$8</f>
        <v>0.55854314212433576</v>
      </c>
      <c r="O23" s="32">
        <f>+'2017 Hourly Load - RC2016'!O24/'2017 Hourly Load - RC2016'!$C$8</f>
        <v>0.56799004936164876</v>
      </c>
      <c r="P23" s="32">
        <f>+'2017 Hourly Load - RC2016'!P24/'2017 Hourly Load - RC2016'!$C$8</f>
        <v>0.57403606999352907</v>
      </c>
      <c r="Q23" s="32">
        <f>+'2017 Hourly Load - RC2016'!Q24/'2017 Hourly Load - RC2016'!$C$8</f>
        <v>0.57836065419549909</v>
      </c>
      <c r="R23" s="32">
        <f>+'2017 Hourly Load - RC2016'!R24/'2017 Hourly Load - RC2016'!$C$8</f>
        <v>0.5758414789322156</v>
      </c>
      <c r="S23" s="32">
        <f>+'2017 Hourly Load - RC2016'!S24/'2017 Hourly Load - RC2016'!$C$8</f>
        <v>0.58092181571317059</v>
      </c>
      <c r="T23" s="32">
        <f>+'2017 Hourly Load - RC2016'!T24/'2017 Hourly Load - RC2016'!$C$8</f>
        <v>0.61694602197812431</v>
      </c>
      <c r="U23" s="32">
        <f>+'2017 Hourly Load - RC2016'!U24/'2017 Hourly Load - RC2016'!$C$8</f>
        <v>0.60896863364439335</v>
      </c>
      <c r="V23" s="32">
        <f>+'2017 Hourly Load - RC2016'!V24/'2017 Hourly Load - RC2016'!$C$8</f>
        <v>0.57739497034457365</v>
      </c>
      <c r="W23" s="32">
        <f>+'2017 Hourly Load - RC2016'!W24/'2017 Hourly Load - RC2016'!$C$8</f>
        <v>0.53360330701782921</v>
      </c>
      <c r="X23" s="32">
        <f>+'2017 Hourly Load - RC2016'!X24/'2017 Hourly Load - RC2016'!$C$8</f>
        <v>0.48565500450666699</v>
      </c>
      <c r="Y23" s="32">
        <f>+'2017 Hourly Load - RC2016'!Y24/'2017 Hourly Load - RC2016'!$C$8</f>
        <v>0.43149273634607216</v>
      </c>
      <c r="AA23" s="33">
        <f t="shared" si="0"/>
        <v>0.61694602197812431</v>
      </c>
    </row>
    <row r="24" spans="1:27" x14ac:dyDescent="0.2">
      <c r="A24" s="29">
        <v>42749</v>
      </c>
      <c r="B24" s="32">
        <f>+'2017 Hourly Load - RC2016'!B25/'2017 Hourly Load - RC2016'!$C$8</f>
        <v>0.38455210394022332</v>
      </c>
      <c r="C24" s="32">
        <f>+'2017 Hourly Load - RC2016'!C25/'2017 Hourly Load - RC2016'!$C$8</f>
        <v>0.35595946470195577</v>
      </c>
      <c r="D24" s="32">
        <f>+'2017 Hourly Load - RC2016'!D25/'2017 Hourly Load - RC2016'!$C$8</f>
        <v>0.34071845435909071</v>
      </c>
      <c r="E24" s="32">
        <f>+'2017 Hourly Load - RC2016'!E25/'2017 Hourly Load - RC2016'!$C$8</f>
        <v>0.33290901104291193</v>
      </c>
      <c r="F24" s="32">
        <f>+'2017 Hourly Load - RC2016'!F25/'2017 Hourly Load - RC2016'!$C$8</f>
        <v>0.33601599386762826</v>
      </c>
      <c r="G24" s="32">
        <f>+'2017 Hourly Load - RC2016'!G25/'2017 Hourly Load - RC2016'!$C$8</f>
        <v>0.36288719667598535</v>
      </c>
      <c r="H24" s="32">
        <f>+'2017 Hourly Load - RC2016'!H25/'2017 Hourly Load - RC2016'!$C$8</f>
        <v>0.42108014525783383</v>
      </c>
      <c r="I24" s="32">
        <f>+'2017 Hourly Load - RC2016'!I25/'2017 Hourly Load - RC2016'!$C$8</f>
        <v>0.45571880512798169</v>
      </c>
      <c r="J24" s="32">
        <f>+'2017 Hourly Load - RC2016'!J25/'2017 Hourly Load - RC2016'!$C$8</f>
        <v>0.48347171927848798</v>
      </c>
      <c r="K24" s="32">
        <f>+'2017 Hourly Load - RC2016'!K25/'2017 Hourly Load - RC2016'!$C$8</f>
        <v>0.52134332073651635</v>
      </c>
      <c r="L24" s="32">
        <f>+'2017 Hourly Load - RC2016'!L25/'2017 Hourly Load - RC2016'!$C$8</f>
        <v>0.55283301152755981</v>
      </c>
      <c r="M24" s="32">
        <f>+'2017 Hourly Load - RC2016'!M25/'2017 Hourly Load - RC2016'!$C$8</f>
        <v>0.5711390184407531</v>
      </c>
      <c r="N24" s="32">
        <f>+'2017 Hourly Load - RC2016'!N25/'2017 Hourly Load - RC2016'!$C$8</f>
        <v>0.58050195316928999</v>
      </c>
      <c r="O24" s="32">
        <f>+'2017 Hourly Load - RC2016'!O25/'2017 Hourly Load - RC2016'!$C$8</f>
        <v>0.58096380196755859</v>
      </c>
      <c r="P24" s="32">
        <f>+'2017 Hourly Load - RC2016'!P25/'2017 Hourly Load - RC2016'!$C$8</f>
        <v>0.57697510780069317</v>
      </c>
      <c r="Q24" s="32">
        <f>+'2017 Hourly Load - RC2016'!Q25/'2017 Hourly Load - RC2016'!$C$8</f>
        <v>0.56622662667735024</v>
      </c>
      <c r="R24" s="32">
        <f>+'2017 Hourly Load - RC2016'!R25/'2017 Hourly Load - RC2016'!$C$8</f>
        <v>0.56328758887018626</v>
      </c>
      <c r="S24" s="32">
        <f>+'2017 Hourly Load - RC2016'!S25/'2017 Hourly Load - RC2016'!$C$8</f>
        <v>0.57638730023926033</v>
      </c>
      <c r="T24" s="32">
        <f>+'2017 Hourly Load - RC2016'!T25/'2017 Hourly Load - RC2016'!$C$8</f>
        <v>0.61098397385502012</v>
      </c>
      <c r="U24" s="32">
        <f>+'2017 Hourly Load - RC2016'!U25/'2017 Hourly Load - RC2016'!$C$8</f>
        <v>0.6019149429071996</v>
      </c>
      <c r="V24" s="32">
        <f>+'2017 Hourly Load - RC2016'!V25/'2017 Hourly Load - RC2016'!$C$8</f>
        <v>0.57374216621281271</v>
      </c>
      <c r="W24" s="32">
        <f>+'2017 Hourly Load - RC2016'!W25/'2017 Hourly Load - RC2016'!$C$8</f>
        <v>0.53335138949150085</v>
      </c>
      <c r="X24" s="32">
        <f>+'2017 Hourly Load - RC2016'!X25/'2017 Hourly Load - RC2016'!$C$8</f>
        <v>0.4831358292433835</v>
      </c>
      <c r="Y24" s="32">
        <f>+'2017 Hourly Load - RC2016'!Y25/'2017 Hourly Load - RC2016'!$C$8</f>
        <v>0.42893157482840061</v>
      </c>
      <c r="AA24" s="33">
        <f t="shared" si="0"/>
        <v>0.61098397385502012</v>
      </c>
    </row>
    <row r="25" spans="1:27" x14ac:dyDescent="0.2">
      <c r="A25" s="29">
        <v>42750</v>
      </c>
      <c r="B25" s="32">
        <f>+'2017 Hourly Load - RC2016'!B26/'2017 Hourly Load - RC2016'!$C$8</f>
        <v>0.38241080496643237</v>
      </c>
      <c r="C25" s="32">
        <f>+'2017 Hourly Load - RC2016'!C26/'2017 Hourly Load - RC2016'!$C$8</f>
        <v>0.35642131350022443</v>
      </c>
      <c r="D25" s="32">
        <f>+'2017 Hourly Load - RC2016'!D26/'2017 Hourly Load - RC2016'!$C$8</f>
        <v>0.34181009697318021</v>
      </c>
      <c r="E25" s="32">
        <f>+'2017 Hourly Load - RC2016'!E26/'2017 Hourly Load - RC2016'!$C$8</f>
        <v>0.33685571895538935</v>
      </c>
      <c r="F25" s="32">
        <f>+'2017 Hourly Load - RC2016'!F26/'2017 Hourly Load - RC2016'!$C$8</f>
        <v>0.3402566055608221</v>
      </c>
      <c r="G25" s="32">
        <f>+'2017 Hourly Load - RC2016'!G26/'2017 Hourly Load - RC2016'!$C$8</f>
        <v>0.37006684617634322</v>
      </c>
      <c r="H25" s="32">
        <f>+'2017 Hourly Load - RC2016'!H26/'2017 Hourly Load - RC2016'!$C$8</f>
        <v>0.432080543907505</v>
      </c>
      <c r="I25" s="32">
        <f>+'2017 Hourly Load - RC2016'!I26/'2017 Hourly Load - RC2016'!$C$8</f>
        <v>0.46814673642684679</v>
      </c>
      <c r="J25" s="32">
        <f>+'2017 Hourly Load - RC2016'!J26/'2017 Hourly Load - RC2016'!$C$8</f>
        <v>0.48091055776081643</v>
      </c>
      <c r="K25" s="32">
        <f>+'2017 Hourly Load - RC2016'!K26/'2017 Hourly Load - RC2016'!$C$8</f>
        <v>0.49783101827920379</v>
      </c>
      <c r="L25" s="32">
        <f>+'2017 Hourly Load - RC2016'!L26/'2017 Hourly Load - RC2016'!$C$8</f>
        <v>0.506606145446308</v>
      </c>
      <c r="M25" s="32">
        <f>+'2017 Hourly Load - RC2016'!M26/'2017 Hourly Load - RC2016'!$C$8</f>
        <v>0.50723593926212884</v>
      </c>
      <c r="N25" s="32">
        <f>+'2017 Hourly Load - RC2016'!N26/'2017 Hourly Load - RC2016'!$C$8</f>
        <v>0.50026622103371121</v>
      </c>
      <c r="O25" s="32">
        <f>+'2017 Hourly Load - RC2016'!O26/'2017 Hourly Load - RC2016'!$C$8</f>
        <v>0.49338047531406964</v>
      </c>
      <c r="P25" s="32">
        <f>+'2017 Hourly Load - RC2016'!P26/'2017 Hourly Load - RC2016'!$C$8</f>
        <v>0.48569699076105505</v>
      </c>
      <c r="Q25" s="32">
        <f>+'2017 Hourly Load - RC2016'!Q26/'2017 Hourly Load - RC2016'!$C$8</f>
        <v>0.48204418662929399</v>
      </c>
      <c r="R25" s="32">
        <f>+'2017 Hourly Load - RC2016'!R26/'2017 Hourly Load - RC2016'!$C$8</f>
        <v>0.48586493577860729</v>
      </c>
      <c r="S25" s="32">
        <f>+'2017 Hourly Load - RC2016'!S26/'2017 Hourly Load - RC2016'!$C$8</f>
        <v>0.51282011109574055</v>
      </c>
      <c r="T25" s="32">
        <f>+'2017 Hourly Load - RC2016'!T26/'2017 Hourly Load - RC2016'!$C$8</f>
        <v>0.54804657852732119</v>
      </c>
      <c r="U25" s="32">
        <f>+'2017 Hourly Load - RC2016'!U26/'2017 Hourly Load - RC2016'!$C$8</f>
        <v>0.54011117644797824</v>
      </c>
      <c r="V25" s="32">
        <f>+'2017 Hourly Load - RC2016'!V26/'2017 Hourly Load - RC2016'!$C$8</f>
        <v>0.51882414547323286</v>
      </c>
      <c r="W25" s="32">
        <f>+'2017 Hourly Load - RC2016'!W26/'2017 Hourly Load - RC2016'!$C$8</f>
        <v>0.48557103199789087</v>
      </c>
      <c r="X25" s="32">
        <f>+'2017 Hourly Load - RC2016'!X26/'2017 Hourly Load - RC2016'!$C$8</f>
        <v>0.44312292881156418</v>
      </c>
      <c r="Y25" s="32">
        <f>+'2017 Hourly Load - RC2016'!Y26/'2017 Hourly Load - RC2016'!$C$8</f>
        <v>0.39630825516887952</v>
      </c>
      <c r="AA25" s="33">
        <f t="shared" si="0"/>
        <v>0.54804657852732119</v>
      </c>
    </row>
    <row r="26" spans="1:27" x14ac:dyDescent="0.2">
      <c r="A26" s="29">
        <v>42751</v>
      </c>
      <c r="B26" s="32">
        <f>+'2017 Hourly Load - RC2016'!B27/'2017 Hourly Load - RC2016'!$C$8</f>
        <v>0.36150165028117948</v>
      </c>
      <c r="C26" s="32">
        <f>+'2017 Hourly Load - RC2016'!C27/'2017 Hourly Load - RC2016'!$C$8</f>
        <v>0.34294372584165783</v>
      </c>
      <c r="D26" s="32">
        <f>+'2017 Hourly Load - RC2016'!D27/'2017 Hourly Load - RC2016'!$C$8</f>
        <v>0.33744352651682219</v>
      </c>
      <c r="E26" s="32">
        <f>+'2017 Hourly Load - RC2016'!E27/'2017 Hourly Load - RC2016'!$C$8</f>
        <v>0.33950085298183702</v>
      </c>
      <c r="F26" s="32">
        <f>+'2017 Hourly Load - RC2016'!F27/'2017 Hourly Load - RC2016'!$C$8</f>
        <v>0.35155090799120975</v>
      </c>
      <c r="G26" s="32">
        <f>+'2017 Hourly Load - RC2016'!G27/'2017 Hourly Load - RC2016'!$C$8</f>
        <v>0.3919416847125215</v>
      </c>
      <c r="H26" s="32">
        <f>+'2017 Hourly Load - RC2016'!H27/'2017 Hourly Load - RC2016'!$C$8</f>
        <v>0.4671390663215334</v>
      </c>
      <c r="I26" s="32">
        <f>+'2017 Hourly Load - RC2016'!I27/'2017 Hourly Load - RC2016'!$C$8</f>
        <v>0.51575914890290453</v>
      </c>
      <c r="J26" s="32">
        <f>+'2017 Hourly Load - RC2016'!J27/'2017 Hourly Load - RC2016'!$C$8</f>
        <v>0.52403044101735208</v>
      </c>
      <c r="K26" s="32">
        <f>+'2017 Hourly Load - RC2016'!K27/'2017 Hourly Load - RC2016'!$C$8</f>
        <v>0.52701146507890406</v>
      </c>
      <c r="L26" s="32">
        <f>+'2017 Hourly Load - RC2016'!L27/'2017 Hourly Load - RC2016'!$C$8</f>
        <v>0.52692749257012794</v>
      </c>
      <c r="M26" s="32">
        <f>+'2017 Hourly Load - RC2016'!M27/'2017 Hourly Load - RC2016'!$C$8</f>
        <v>0.5190340767451731</v>
      </c>
      <c r="N26" s="32">
        <f>+'2017 Hourly Load - RC2016'!N27/'2017 Hourly Load - RC2016'!$C$8</f>
        <v>0.50694203548141248</v>
      </c>
      <c r="O26" s="32">
        <f>+'2017 Hourly Load - RC2016'!O27/'2017 Hourly Load - RC2016'!$C$8</f>
        <v>0.49413622789305467</v>
      </c>
      <c r="P26" s="32">
        <f>+'2017 Hourly Load - RC2016'!P27/'2017 Hourly Load - RC2016'!$C$8</f>
        <v>0.48296788422583126</v>
      </c>
      <c r="Q26" s="32">
        <f>+'2017 Hourly Load - RC2016'!Q27/'2017 Hourly Load - RC2016'!$C$8</f>
        <v>0.47746768490099567</v>
      </c>
      <c r="R26" s="32">
        <f>+'2017 Hourly Load - RC2016'!R27/'2017 Hourly Load - RC2016'!$C$8</f>
        <v>0.48309384298899544</v>
      </c>
      <c r="S26" s="32">
        <f>+'2017 Hourly Load - RC2016'!S27/'2017 Hourly Load - RC2016'!$C$8</f>
        <v>0.51718668155209857</v>
      </c>
      <c r="T26" s="32">
        <f>+'2017 Hourly Load - RC2016'!T27/'2017 Hourly Load - RC2016'!$C$8</f>
        <v>0.58965495662588674</v>
      </c>
      <c r="U26" s="32">
        <f>+'2017 Hourly Load - RC2016'!U27/'2017 Hourly Load - RC2016'!$C$8</f>
        <v>0.60359439308272189</v>
      </c>
      <c r="V26" s="32">
        <f>+'2017 Hourly Load - RC2016'!V27/'2017 Hourly Load - RC2016'!$C$8</f>
        <v>0.60040343774922955</v>
      </c>
      <c r="W26" s="32">
        <f>+'2017 Hourly Load - RC2016'!W27/'2017 Hourly Load - RC2016'!$C$8</f>
        <v>0.58096380196755859</v>
      </c>
      <c r="X26" s="32">
        <f>+'2017 Hourly Load - RC2016'!X27/'2017 Hourly Load - RC2016'!$C$8</f>
        <v>0.54960006993967936</v>
      </c>
      <c r="Y26" s="32">
        <f>+'2017 Hourly Load - RC2016'!Y27/'2017 Hourly Load - RC2016'!$C$8</f>
        <v>0.51466750628881508</v>
      </c>
      <c r="AA26" s="33">
        <f t="shared" si="0"/>
        <v>0.60359439308272189</v>
      </c>
    </row>
    <row r="27" spans="1:27" x14ac:dyDescent="0.2">
      <c r="A27" s="29">
        <v>42752</v>
      </c>
      <c r="B27" s="32">
        <f>+'2017 Hourly Load - RC2016'!B28/'2017 Hourly Load - RC2016'!$C$8</f>
        <v>0.489979588708637</v>
      </c>
      <c r="C27" s="32">
        <f>+'2017 Hourly Load - RC2016'!C28/'2017 Hourly Load - RC2016'!$C$8</f>
        <v>0.48023877769060747</v>
      </c>
      <c r="D27" s="32">
        <f>+'2017 Hourly Load - RC2016'!D28/'2017 Hourly Load - RC2016'!$C$8</f>
        <v>0.48166631033980145</v>
      </c>
      <c r="E27" s="32">
        <f>+'2017 Hourly Load - RC2016'!E28/'2017 Hourly Load - RC2016'!$C$8</f>
        <v>0.489979588708637</v>
      </c>
      <c r="F27" s="32">
        <f>+'2017 Hourly Load - RC2016'!F28/'2017 Hourly Load - RC2016'!$C$8</f>
        <v>0.50849552689377053</v>
      </c>
      <c r="G27" s="32">
        <f>+'2017 Hourly Load - RC2016'!G28/'2017 Hourly Load - RC2016'!$C$8</f>
        <v>0.55543615929961943</v>
      </c>
      <c r="H27" s="32">
        <f>+'2017 Hourly Load - RC2016'!H28/'2017 Hourly Load - RC2016'!$C$8</f>
        <v>0.63844298422481005</v>
      </c>
      <c r="I27" s="32">
        <f>+'2017 Hourly Load - RC2016'!I28/'2017 Hourly Load - RC2016'!$C$8</f>
        <v>0.68861655821853929</v>
      </c>
      <c r="J27" s="32">
        <f>+'2017 Hourly Load - RC2016'!J28/'2017 Hourly Load - RC2016'!$C$8</f>
        <v>0.68147889497256953</v>
      </c>
      <c r="K27" s="32">
        <f>+'2017 Hourly Load - RC2016'!K28/'2017 Hourly Load - RC2016'!$C$8</f>
        <v>0.6459165375058844</v>
      </c>
      <c r="L27" s="32">
        <f>+'2017 Hourly Load - RC2016'!L28/'2017 Hourly Load - RC2016'!$C$8</f>
        <v>0.60674336216182634</v>
      </c>
      <c r="M27" s="32">
        <f>+'2017 Hourly Load - RC2016'!M28/'2017 Hourly Load - RC2016'!$C$8</f>
        <v>0.56656251671245472</v>
      </c>
      <c r="N27" s="32">
        <f>+'2017 Hourly Load - RC2016'!N28/'2017 Hourly Load - RC2016'!$C$8</f>
        <v>0.53318344447394861</v>
      </c>
      <c r="O27" s="32">
        <f>+'2017 Hourly Load - RC2016'!O28/'2017 Hourly Load - RC2016'!$C$8</f>
        <v>0.5061862829024274</v>
      </c>
      <c r="P27" s="32">
        <f>+'2017 Hourly Load - RC2016'!P28/'2017 Hourly Load - RC2016'!$C$8</f>
        <v>0.48729246842780127</v>
      </c>
      <c r="Q27" s="32">
        <f>+'2017 Hourly Load - RC2016'!Q28/'2017 Hourly Load - RC2016'!$C$8</f>
        <v>0.47687987733956283</v>
      </c>
      <c r="R27" s="32">
        <f>+'2017 Hourly Load - RC2016'!R28/'2017 Hourly Load - RC2016'!$C$8</f>
        <v>0.47876925878702548</v>
      </c>
      <c r="S27" s="32">
        <f>+'2017 Hourly Load - RC2016'!S28/'2017 Hourly Load - RC2016'!$C$8</f>
        <v>0.50824360936744217</v>
      </c>
      <c r="T27" s="32">
        <f>+'2017 Hourly Load - RC2016'!T28/'2017 Hourly Load - RC2016'!$C$8</f>
        <v>0.55564609057155967</v>
      </c>
      <c r="U27" s="32">
        <f>+'2017 Hourly Load - RC2016'!U28/'2017 Hourly Load - RC2016'!$C$8</f>
        <v>0.55220321771173897</v>
      </c>
      <c r="V27" s="32">
        <f>+'2017 Hourly Load - RC2016'!V28/'2017 Hourly Load - RC2016'!$C$8</f>
        <v>0.54103487404451556</v>
      </c>
      <c r="W27" s="32">
        <f>+'2017 Hourly Load - RC2016'!W28/'2017 Hourly Load - RC2016'!$C$8</f>
        <v>0.51895010423639698</v>
      </c>
      <c r="X27" s="32">
        <f>+'2017 Hourly Load - RC2016'!X28/'2017 Hourly Load - RC2016'!$C$8</f>
        <v>0.49346444782284576</v>
      </c>
      <c r="Y27" s="32">
        <f>+'2017 Hourly Load - RC2016'!Y28/'2017 Hourly Load - RC2016'!$C$8</f>
        <v>0.46260455084762314</v>
      </c>
      <c r="AA27" s="33">
        <f t="shared" si="0"/>
        <v>0.68861655821853929</v>
      </c>
    </row>
    <row r="28" spans="1:27" x14ac:dyDescent="0.2">
      <c r="A28" s="29">
        <v>42753</v>
      </c>
      <c r="B28" s="32">
        <f>+'2017 Hourly Load - RC2016'!B29/'2017 Hourly Load - RC2016'!$C$8</f>
        <v>0.4329622552496542</v>
      </c>
      <c r="C28" s="32">
        <f>+'2017 Hourly Load - RC2016'!C29/'2017 Hourly Load - RC2016'!$C$8</f>
        <v>0.41977857137180402</v>
      </c>
      <c r="D28" s="32">
        <f>+'2017 Hourly Load - RC2016'!D29/'2017 Hourly Load - RC2016'!$C$8</f>
        <v>0.41587384971371461</v>
      </c>
      <c r="E28" s="32">
        <f>+'2017 Hourly Load - RC2016'!E29/'2017 Hourly Load - RC2016'!$C$8</f>
        <v>0.4175532998892369</v>
      </c>
      <c r="F28" s="32">
        <f>+'2017 Hourly Load - RC2016'!F29/'2017 Hourly Load - RC2016'!$C$8</f>
        <v>0.42670630334583354</v>
      </c>
      <c r="G28" s="32">
        <f>+'2017 Hourly Load - RC2016'!G29/'2017 Hourly Load - RC2016'!$C$8</f>
        <v>0.44761545803108643</v>
      </c>
      <c r="H28" s="32">
        <f>+'2017 Hourly Load - RC2016'!H29/'2017 Hourly Load - RC2016'!$C$8</f>
        <v>0.48296788422583126</v>
      </c>
      <c r="I28" s="32">
        <f>+'2017 Hourly Load - RC2016'!I29/'2017 Hourly Load - RC2016'!$C$8</f>
        <v>0.52810310769299362</v>
      </c>
      <c r="J28" s="32">
        <f>+'2017 Hourly Load - RC2016'!J29/'2017 Hourly Load - RC2016'!$C$8</f>
        <v>0.55845916961555964</v>
      </c>
      <c r="K28" s="32">
        <f>+'2017 Hourly Load - RC2016'!K29/'2017 Hourly Load - RC2016'!$C$8</f>
        <v>0.56181806996660422</v>
      </c>
      <c r="L28" s="32">
        <f>+'2017 Hourly Load - RC2016'!L29/'2017 Hourly Load - RC2016'!$C$8</f>
        <v>0.55127952011520165</v>
      </c>
      <c r="M28" s="32">
        <f>+'2017 Hourly Load - RC2016'!M29/'2017 Hourly Load - RC2016'!$C$8</f>
        <v>0.52965659910535179</v>
      </c>
      <c r="N28" s="32">
        <f>+'2017 Hourly Load - RC2016'!N29/'2017 Hourly Load - RC2016'!$C$8</f>
        <v>0.50690004922702436</v>
      </c>
      <c r="O28" s="32">
        <f>+'2017 Hourly Load - RC2016'!O29/'2017 Hourly Load - RC2016'!$C$8</f>
        <v>0.48645274334004013</v>
      </c>
      <c r="P28" s="32">
        <f>+'2017 Hourly Load - RC2016'!P29/'2017 Hourly Load - RC2016'!$C$8</f>
        <v>0.46831468144439903</v>
      </c>
      <c r="Q28" s="32">
        <f>+'2017 Hourly Load - RC2016'!Q29/'2017 Hourly Load - RC2016'!$C$8</f>
        <v>0.45844791166320537</v>
      </c>
      <c r="R28" s="32">
        <f>+'2017 Hourly Load - RC2016'!R29/'2017 Hourly Load - RC2016'!$C$8</f>
        <v>0.45857387042636955</v>
      </c>
      <c r="S28" s="32">
        <f>+'2017 Hourly Load - RC2016'!S29/'2017 Hourly Load - RC2016'!$C$8</f>
        <v>0.4846473344013536</v>
      </c>
      <c r="T28" s="32">
        <f>+'2017 Hourly Load - RC2016'!T29/'2017 Hourly Load - RC2016'!$C$8</f>
        <v>0.54208453040421689</v>
      </c>
      <c r="U28" s="32">
        <f>+'2017 Hourly Load - RC2016'!U29/'2017 Hourly Load - RC2016'!$C$8</f>
        <v>0.55216123145735085</v>
      </c>
      <c r="V28" s="32">
        <f>+'2017 Hourly Load - RC2016'!V29/'2017 Hourly Load - RC2016'!$C$8</f>
        <v>0.55211924520296285</v>
      </c>
      <c r="W28" s="32">
        <f>+'2017 Hourly Load - RC2016'!W29/'2017 Hourly Load - RC2016'!$C$8</f>
        <v>0.54758472972905248</v>
      </c>
      <c r="X28" s="32">
        <f>+'2017 Hourly Load - RC2016'!X29/'2017 Hourly Load - RC2016'!$C$8</f>
        <v>0.53557666097406798</v>
      </c>
      <c r="Y28" s="32">
        <f>+'2017 Hourly Load - RC2016'!Y29/'2017 Hourly Load - RC2016'!$C$8</f>
        <v>0.51840428292935226</v>
      </c>
      <c r="AA28" s="33">
        <f t="shared" si="0"/>
        <v>0.56181806996660422</v>
      </c>
    </row>
    <row r="29" spans="1:27" x14ac:dyDescent="0.2">
      <c r="A29" s="29">
        <v>42754</v>
      </c>
      <c r="B29" s="32">
        <f>+'2017 Hourly Load - RC2016'!B30/'2017 Hourly Load - RC2016'!$C$8</f>
        <v>0.50610231039365128</v>
      </c>
      <c r="C29" s="32">
        <f>+'2017 Hourly Load - RC2016'!C30/'2017 Hourly Load - RC2016'!$C$8</f>
        <v>0.5019036849548455</v>
      </c>
      <c r="D29" s="32">
        <f>+'2017 Hourly Load - RC2016'!D30/'2017 Hourly Load - RC2016'!$C$8</f>
        <v>0.50513662654272595</v>
      </c>
      <c r="E29" s="32">
        <f>+'2017 Hourly Load - RC2016'!E30/'2017 Hourly Load - RC2016'!$C$8</f>
        <v>0.5147514787975912</v>
      </c>
      <c r="F29" s="32">
        <f>+'2017 Hourly Load - RC2016'!F30/'2017 Hourly Load - RC2016'!$C$8</f>
        <v>0.53020242041239651</v>
      </c>
      <c r="G29" s="32">
        <f>+'2017 Hourly Load - RC2016'!G30/'2017 Hourly Load - RC2016'!$C$8</f>
        <v>0.55518424177329107</v>
      </c>
      <c r="H29" s="32">
        <f>+'2017 Hourly Load - RC2016'!H30/'2017 Hourly Load - RC2016'!$C$8</f>
        <v>0.59389556831908052</v>
      </c>
      <c r="I29" s="32">
        <f>+'2017 Hourly Load - RC2016'!I30/'2017 Hourly Load - RC2016'!$C$8</f>
        <v>0.64058428319860106</v>
      </c>
      <c r="J29" s="32">
        <f>+'2017 Hourly Load - RC2016'!J30/'2017 Hourly Load - RC2016'!$C$8</f>
        <v>0.6672455547350179</v>
      </c>
      <c r="K29" s="32">
        <f>+'2017 Hourly Load - RC2016'!K30/'2017 Hourly Load - RC2016'!$C$8</f>
        <v>0.64646235881292913</v>
      </c>
      <c r="L29" s="32">
        <f>+'2017 Hourly Load - RC2016'!L30/'2017 Hourly Load - RC2016'!$C$8</f>
        <v>0.6010752178194384</v>
      </c>
      <c r="M29" s="32">
        <f>+'2017 Hourly Load - RC2016'!M30/'2017 Hourly Load - RC2016'!$C$8</f>
        <v>0.55682170569442535</v>
      </c>
      <c r="N29" s="32">
        <f>+'2017 Hourly Load - RC2016'!N30/'2017 Hourly Load - RC2016'!$C$8</f>
        <v>0.52146927949968047</v>
      </c>
      <c r="O29" s="32">
        <f>+'2017 Hourly Load - RC2016'!O30/'2017 Hourly Load - RC2016'!$C$8</f>
        <v>0.49543780177908447</v>
      </c>
      <c r="P29" s="32">
        <f>+'2017 Hourly Load - RC2016'!P30/'2017 Hourly Load - RC2016'!$C$8</f>
        <v>0.47448666083944352</v>
      </c>
      <c r="Q29" s="32">
        <f>+'2017 Hourly Load - RC2016'!Q30/'2017 Hourly Load - RC2016'!$C$8</f>
        <v>0.45760818657544422</v>
      </c>
      <c r="R29" s="32">
        <f>+'2017 Hourly Load - RC2016'!R30/'2017 Hourly Load - RC2016'!$C$8</f>
        <v>0.45256983604887729</v>
      </c>
      <c r="S29" s="32">
        <f>+'2017 Hourly Load - RC2016'!S30/'2017 Hourly Load - RC2016'!$C$8</f>
        <v>0.4671390663215334</v>
      </c>
      <c r="T29" s="32">
        <f>+'2017 Hourly Load - RC2016'!T30/'2017 Hourly Load - RC2016'!$C$8</f>
        <v>0.51760654409597917</v>
      </c>
      <c r="U29" s="32">
        <f>+'2017 Hourly Load - RC2016'!U30/'2017 Hourly Load - RC2016'!$C$8</f>
        <v>0.51441558876248672</v>
      </c>
      <c r="V29" s="32">
        <f>+'2017 Hourly Load - RC2016'!V30/'2017 Hourly Load - RC2016'!$C$8</f>
        <v>0.50219758873556186</v>
      </c>
      <c r="W29" s="32">
        <f>+'2017 Hourly Load - RC2016'!W30/'2017 Hourly Load - RC2016'!$C$8</f>
        <v>0.47742569864660761</v>
      </c>
      <c r="X29" s="32">
        <f>+'2017 Hourly Load - RC2016'!X30/'2017 Hourly Load - RC2016'!$C$8</f>
        <v>0.45219195975938475</v>
      </c>
      <c r="Y29" s="32">
        <f>+'2017 Hourly Load - RC2016'!Y30/'2017 Hourly Load - RC2016'!$C$8</f>
        <v>0.41667158854708769</v>
      </c>
      <c r="AA29" s="33">
        <f t="shared" si="0"/>
        <v>0.6672455547350179</v>
      </c>
    </row>
    <row r="30" spans="1:27" x14ac:dyDescent="0.2">
      <c r="A30" s="29">
        <v>42755</v>
      </c>
      <c r="B30" s="32">
        <f>+'2017 Hourly Load - RC2016'!B31/'2017 Hourly Load - RC2016'!$C$8</f>
        <v>0.39068209708087975</v>
      </c>
      <c r="C30" s="32">
        <f>+'2017 Hourly Load - RC2016'!C31/'2017 Hourly Load - RC2016'!$C$8</f>
        <v>0.37838012454517878</v>
      </c>
      <c r="D30" s="32">
        <f>+'2017 Hourly Load - RC2016'!D31/'2017 Hourly Load - RC2016'!$C$8</f>
        <v>0.37556704550117886</v>
      </c>
      <c r="E30" s="32">
        <f>+'2017 Hourly Load - RC2016'!E31/'2017 Hourly Load - RC2016'!$C$8</f>
        <v>0.3791358771241638</v>
      </c>
      <c r="F30" s="32">
        <f>+'2017 Hourly Load - RC2016'!F31/'2017 Hourly Load - RC2016'!$C$8</f>
        <v>0.39404099743192439</v>
      </c>
      <c r="G30" s="32">
        <f>+'2017 Hourly Load - RC2016'!G31/'2017 Hourly Load - RC2016'!$C$8</f>
        <v>0.42364130677550527</v>
      </c>
      <c r="H30" s="32">
        <f>+'2017 Hourly Load - RC2016'!H31/'2017 Hourly Load - RC2016'!$C$8</f>
        <v>0.47221940310248844</v>
      </c>
      <c r="I30" s="32">
        <f>+'2017 Hourly Load - RC2016'!I31/'2017 Hourly Load - RC2016'!$C$8</f>
        <v>0.51798442038547166</v>
      </c>
      <c r="J30" s="32">
        <f>+'2017 Hourly Load - RC2016'!J31/'2017 Hourly Load - RC2016'!$C$8</f>
        <v>0.53461097712314265</v>
      </c>
      <c r="K30" s="32">
        <f>+'2017 Hourly Load - RC2016'!K31/'2017 Hourly Load - RC2016'!$C$8</f>
        <v>0.5271374238420683</v>
      </c>
      <c r="L30" s="32">
        <f>+'2017 Hourly Load - RC2016'!L31/'2017 Hourly Load - RC2016'!$C$8</f>
        <v>0.51697675028015821</v>
      </c>
      <c r="M30" s="32">
        <f>+'2017 Hourly Load - RC2016'!M31/'2017 Hourly Load - RC2016'!$C$8</f>
        <v>0.50719395300774073</v>
      </c>
      <c r="N30" s="32">
        <f>+'2017 Hourly Load - RC2016'!N31/'2017 Hourly Load - RC2016'!$C$8</f>
        <v>0.49564773305102477</v>
      </c>
      <c r="O30" s="32">
        <f>+'2017 Hourly Load - RC2016'!O31/'2017 Hourly Load - RC2016'!$C$8</f>
        <v>0.48674664712075649</v>
      </c>
      <c r="P30" s="32">
        <f>+'2017 Hourly Load - RC2016'!P31/'2017 Hourly Load - RC2016'!$C$8</f>
        <v>0.4799448739098911</v>
      </c>
      <c r="Q30" s="32">
        <f>+'2017 Hourly Load - RC2016'!Q31/'2017 Hourly Load - RC2016'!$C$8</f>
        <v>0.47616611101496586</v>
      </c>
      <c r="R30" s="32">
        <f>+'2017 Hourly Load - RC2016'!R31/'2017 Hourly Load - RC2016'!$C$8</f>
        <v>0.47683789108517477</v>
      </c>
      <c r="S30" s="32">
        <f>+'2017 Hourly Load - RC2016'!S31/'2017 Hourly Load - RC2016'!$C$8</f>
        <v>0.49291862651580098</v>
      </c>
      <c r="T30" s="32">
        <f>+'2017 Hourly Load - RC2016'!T31/'2017 Hourly Load - RC2016'!$C$8</f>
        <v>0.53817980874612759</v>
      </c>
      <c r="U30" s="32">
        <f>+'2017 Hourly Load - RC2016'!U31/'2017 Hourly Load - RC2016'!$C$8</f>
        <v>0.53456899086875453</v>
      </c>
      <c r="V30" s="32">
        <f>+'2017 Hourly Load - RC2016'!V31/'2017 Hourly Load - RC2016'!$C$8</f>
        <v>0.51084675713950178</v>
      </c>
      <c r="W30" s="32">
        <f>+'2017 Hourly Load - RC2016'!W31/'2017 Hourly Load - RC2016'!$C$8</f>
        <v>0.47608213850618974</v>
      </c>
      <c r="X30" s="32">
        <f>+'2017 Hourly Load - RC2016'!X31/'2017 Hourly Load - RC2016'!$C$8</f>
        <v>0.43325615903037062</v>
      </c>
      <c r="Y30" s="32">
        <f>+'2017 Hourly Load - RC2016'!Y31/'2017 Hourly Load - RC2016'!$C$8</f>
        <v>0.38732319672983512</v>
      </c>
      <c r="AA30" s="33">
        <f t="shared" si="0"/>
        <v>0.53817980874612759</v>
      </c>
    </row>
    <row r="31" spans="1:27" x14ac:dyDescent="0.2">
      <c r="A31" s="29">
        <v>42756</v>
      </c>
      <c r="B31" s="32">
        <f>+'2017 Hourly Load - RC2016'!B32/'2017 Hourly Load - RC2016'!$C$8</f>
        <v>0.35272652311407526</v>
      </c>
      <c r="C31" s="32">
        <f>+'2017 Hourly Load - RC2016'!C32/'2017 Hourly Load - RC2016'!$C$8</f>
        <v>0.33458846121843427</v>
      </c>
      <c r="D31" s="32">
        <f>+'2017 Hourly Load - RC2016'!D32/'2017 Hourly Load - RC2016'!$C$8</f>
        <v>0.32711490793735992</v>
      </c>
      <c r="E31" s="32">
        <f>+'2017 Hourly Load - RC2016'!E32/'2017 Hourly Load - RC2016'!$C$8</f>
        <v>0.32707292168297186</v>
      </c>
      <c r="F31" s="32">
        <f>+'2017 Hourly Load - RC2016'!F32/'2017 Hourly Load - RC2016'!$C$8</f>
        <v>0.3355541450693596</v>
      </c>
      <c r="G31" s="32">
        <f>+'2017 Hourly Load - RC2016'!G32/'2017 Hourly Load - RC2016'!$C$8</f>
        <v>0.36977294239562686</v>
      </c>
      <c r="H31" s="32">
        <f>+'2017 Hourly Load - RC2016'!H32/'2017 Hourly Load - RC2016'!$C$8</f>
        <v>0.4359432793112063</v>
      </c>
      <c r="I31" s="32">
        <f>+'2017 Hourly Load - RC2016'!I32/'2017 Hourly Load - RC2016'!$C$8</f>
        <v>0.47465460585699576</v>
      </c>
      <c r="J31" s="32">
        <f>+'2017 Hourly Load - RC2016'!J32/'2017 Hourly Load - RC2016'!$C$8</f>
        <v>0.48300987048021932</v>
      </c>
      <c r="K31" s="32">
        <f>+'2017 Hourly Load - RC2016'!K32/'2017 Hourly Load - RC2016'!$C$8</f>
        <v>0.48557103199789087</v>
      </c>
      <c r="L31" s="32">
        <f>+'2017 Hourly Load - RC2016'!L32/'2017 Hourly Load - RC2016'!$C$8</f>
        <v>0.48817417976995048</v>
      </c>
      <c r="M31" s="32">
        <f>+'2017 Hourly Load - RC2016'!M32/'2017 Hourly Load - RC2016'!$C$8</f>
        <v>0.48809020726117436</v>
      </c>
      <c r="N31" s="32">
        <f>+'2017 Hourly Load - RC2016'!N32/'2017 Hourly Load - RC2016'!$C$8</f>
        <v>0.48708253715586097</v>
      </c>
      <c r="O31" s="32">
        <f>+'2017 Hourly Load - RC2016'!O32/'2017 Hourly Load - RC2016'!$C$8</f>
        <v>0.48259000793633877</v>
      </c>
      <c r="P31" s="32">
        <f>+'2017 Hourly Load - RC2016'!P32/'2017 Hourly Load - RC2016'!$C$8</f>
        <v>0.4786433000238613</v>
      </c>
      <c r="Q31" s="32">
        <f>+'2017 Hourly Load - RC2016'!Q32/'2017 Hourly Load - RC2016'!$C$8</f>
        <v>0.4746126196026077</v>
      </c>
      <c r="R31" s="32">
        <f>+'2017 Hourly Load - RC2016'!R32/'2017 Hourly Load - RC2016'!$C$8</f>
        <v>0.47616611101496586</v>
      </c>
      <c r="S31" s="32">
        <f>+'2017 Hourly Load - RC2016'!S32/'2017 Hourly Load - RC2016'!$C$8</f>
        <v>0.49720122446338294</v>
      </c>
      <c r="T31" s="32">
        <f>+'2017 Hourly Load - RC2016'!T32/'2017 Hourly Load - RC2016'!$C$8</f>
        <v>0.53859967129000819</v>
      </c>
      <c r="U31" s="32">
        <f>+'2017 Hourly Load - RC2016'!U32/'2017 Hourly Load - RC2016'!$C$8</f>
        <v>0.53708816613203803</v>
      </c>
      <c r="V31" s="32">
        <f>+'2017 Hourly Load - RC2016'!V32/'2017 Hourly Load - RC2016'!$C$8</f>
        <v>0.5147514787975912</v>
      </c>
      <c r="W31" s="32">
        <f>+'2017 Hourly Load - RC2016'!W32/'2017 Hourly Load - RC2016'!$C$8</f>
        <v>0.47902117631335378</v>
      </c>
      <c r="X31" s="32">
        <f>+'2017 Hourly Load - RC2016'!X32/'2017 Hourly Load - RC2016'!$C$8</f>
        <v>0.43669903189019138</v>
      </c>
      <c r="Y31" s="32">
        <f>+'2017 Hourly Load - RC2016'!Y32/'2017 Hourly Load - RC2016'!$C$8</f>
        <v>0.39341120361610354</v>
      </c>
      <c r="AA31" s="33">
        <f t="shared" si="0"/>
        <v>0.53859967129000819</v>
      </c>
    </row>
    <row r="32" spans="1:27" x14ac:dyDescent="0.2">
      <c r="A32" s="29">
        <v>42757</v>
      </c>
      <c r="B32" s="32">
        <f>+'2017 Hourly Load - RC2016'!B33/'2017 Hourly Load - RC2016'!$C$8</f>
        <v>0.35923439254422429</v>
      </c>
      <c r="C32" s="32">
        <f>+'2017 Hourly Load - RC2016'!C33/'2017 Hourly Load - RC2016'!$C$8</f>
        <v>0.34638659870147859</v>
      </c>
      <c r="D32" s="32">
        <f>+'2017 Hourly Load - RC2016'!D33/'2017 Hourly Load - RC2016'!$C$8</f>
        <v>0.3442872859820757</v>
      </c>
      <c r="E32" s="32">
        <f>+'2017 Hourly Load - RC2016'!E33/'2017 Hourly Load - RC2016'!$C$8</f>
        <v>0.35083714166661273</v>
      </c>
      <c r="F32" s="32">
        <f>+'2017 Hourly Load - RC2016'!F33/'2017 Hourly Load - RC2016'!$C$8</f>
        <v>0.37031876370267158</v>
      </c>
      <c r="G32" s="32">
        <f>+'2017 Hourly Load - RC2016'!G33/'2017 Hourly Load - RC2016'!$C$8</f>
        <v>0.41835103872261004</v>
      </c>
      <c r="H32" s="32">
        <f>+'2017 Hourly Load - RC2016'!H33/'2017 Hourly Load - RC2016'!$C$8</f>
        <v>0.50375108014792003</v>
      </c>
      <c r="I32" s="32">
        <f>+'2017 Hourly Load - RC2016'!I33/'2017 Hourly Load - RC2016'!$C$8</f>
        <v>0.55715759572952983</v>
      </c>
      <c r="J32" s="32">
        <f>+'2017 Hourly Load - RC2016'!J33/'2017 Hourly Load - RC2016'!$C$8</f>
        <v>0.54922219365018676</v>
      </c>
      <c r="K32" s="32">
        <f>+'2017 Hourly Load - RC2016'!K33/'2017 Hourly Load - RC2016'!$C$8</f>
        <v>0.55904697717699237</v>
      </c>
      <c r="L32" s="32">
        <f>+'2017 Hourly Load - RC2016'!L33/'2017 Hourly Load - RC2016'!$C$8</f>
        <v>0.55211924520296285</v>
      </c>
      <c r="M32" s="32">
        <f>+'2017 Hourly Load - RC2016'!M33/'2017 Hourly Load - RC2016'!$C$8</f>
        <v>0.53822179500051559</v>
      </c>
      <c r="N32" s="32">
        <f>+'2017 Hourly Load - RC2016'!N33/'2017 Hourly Load - RC2016'!$C$8</f>
        <v>0.52235099084182968</v>
      </c>
      <c r="O32" s="32">
        <f>+'2017 Hourly Load - RC2016'!O33/'2017 Hourly Load - RC2016'!$C$8</f>
        <v>0.50387703891108415</v>
      </c>
      <c r="P32" s="32">
        <f>+'2017 Hourly Load - RC2016'!P33/'2017 Hourly Load - RC2016'!$C$8</f>
        <v>0.49086130005078615</v>
      </c>
      <c r="Q32" s="32">
        <f>+'2017 Hourly Load - RC2016'!Q33/'2017 Hourly Load - RC2016'!$C$8</f>
        <v>0.48380760931359246</v>
      </c>
      <c r="R32" s="32">
        <f>+'2017 Hourly Load - RC2016'!R33/'2017 Hourly Load - RC2016'!$C$8</f>
        <v>0.48863602856821914</v>
      </c>
      <c r="S32" s="32">
        <f>+'2017 Hourly Load - RC2016'!S33/'2017 Hourly Load - RC2016'!$C$8</f>
        <v>0.52121736197335211</v>
      </c>
      <c r="T32" s="32">
        <f>+'2017 Hourly Load - RC2016'!T33/'2017 Hourly Load - RC2016'!$C$8</f>
        <v>0.59309782948570744</v>
      </c>
      <c r="U32" s="32">
        <f>+'2017 Hourly Load - RC2016'!U33/'2017 Hourly Load - RC2016'!$C$8</f>
        <v>0.61278938279370665</v>
      </c>
      <c r="V32" s="32">
        <f>+'2017 Hourly Load - RC2016'!V33/'2017 Hourly Load - RC2016'!$C$8</f>
        <v>0.61220157523227381</v>
      </c>
      <c r="W32" s="32">
        <f>+'2017 Hourly Load - RC2016'!W33/'2017 Hourly Load - RC2016'!$C$8</f>
        <v>0.59334974701203569</v>
      </c>
      <c r="X32" s="32">
        <f>+'2017 Hourly Load - RC2016'!X33/'2017 Hourly Load - RC2016'!$C$8</f>
        <v>0.56387539643161899</v>
      </c>
      <c r="Y32" s="32">
        <f>+'2017 Hourly Load - RC2016'!Y33/'2017 Hourly Load - RC2016'!$C$8</f>
        <v>0.52864892900003835</v>
      </c>
      <c r="AA32" s="33">
        <f t="shared" si="0"/>
        <v>0.61278938279370665</v>
      </c>
    </row>
    <row r="33" spans="1:27" x14ac:dyDescent="0.2">
      <c r="A33" s="29">
        <v>42758</v>
      </c>
      <c r="B33" s="32">
        <f>+'2017 Hourly Load - RC2016'!B34/'2017 Hourly Load - RC2016'!$C$8</f>
        <v>0.50748785678845709</v>
      </c>
      <c r="C33" s="32">
        <f>+'2017 Hourly Load - RC2016'!C34/'2017 Hourly Load - RC2016'!$C$8</f>
        <v>0.5023655337531141</v>
      </c>
      <c r="D33" s="32">
        <f>+'2017 Hourly Load - RC2016'!D34/'2017 Hourly Load - RC2016'!$C$8</f>
        <v>0.50778176056917357</v>
      </c>
      <c r="E33" s="32">
        <f>+'2017 Hourly Load - RC2016'!E34/'2017 Hourly Load - RC2016'!$C$8</f>
        <v>0.51983181557854619</v>
      </c>
      <c r="F33" s="32">
        <f>+'2017 Hourly Load - RC2016'!F34/'2017 Hourly Load - RC2016'!$C$8</f>
        <v>0.54216850291299301</v>
      </c>
      <c r="G33" s="32">
        <f>+'2017 Hourly Load - RC2016'!G34/'2017 Hourly Load - RC2016'!$C$8</f>
        <v>0.59687659238063262</v>
      </c>
      <c r="H33" s="32">
        <f>+'2017 Hourly Load - RC2016'!H34/'2017 Hourly Load - RC2016'!$C$8</f>
        <v>0.68958224206946472</v>
      </c>
      <c r="I33" s="32">
        <f>+'2017 Hourly Load - RC2016'!I34/'2017 Hourly Load - RC2016'!$C$8</f>
        <v>0.73438157550152261</v>
      </c>
      <c r="J33" s="32">
        <f>+'2017 Hourly Load - RC2016'!J34/'2017 Hourly Load - RC2016'!$C$8</f>
        <v>0.70893790534235945</v>
      </c>
      <c r="K33" s="32">
        <f>+'2017 Hourly Load - RC2016'!K34/'2017 Hourly Load - RC2016'!$C$8</f>
        <v>0.66648980215603282</v>
      </c>
      <c r="L33" s="32">
        <f>+'2017 Hourly Load - RC2016'!L34/'2017 Hourly Load - RC2016'!$C$8</f>
        <v>0.62609902543472107</v>
      </c>
      <c r="M33" s="32">
        <f>+'2017 Hourly Load - RC2016'!M34/'2017 Hourly Load - RC2016'!$C$8</f>
        <v>0.58134167825705119</v>
      </c>
      <c r="N33" s="32">
        <f>+'2017 Hourly Load - RC2016'!N34/'2017 Hourly Load - RC2016'!$C$8</f>
        <v>0.54393192559729142</v>
      </c>
      <c r="O33" s="32">
        <f>+'2017 Hourly Load - RC2016'!O34/'2017 Hourly Load - RC2016'!$C$8</f>
        <v>0.51273613858696443</v>
      </c>
      <c r="P33" s="32">
        <f>+'2017 Hourly Load - RC2016'!P34/'2017 Hourly Load - RC2016'!$C$8</f>
        <v>0.49178499764732342</v>
      </c>
      <c r="Q33" s="32">
        <f>+'2017 Hourly Load - RC2016'!Q34/'2017 Hourly Load - RC2016'!$C$8</f>
        <v>0.48103651652398061</v>
      </c>
      <c r="R33" s="32">
        <f>+'2017 Hourly Load - RC2016'!R34/'2017 Hourly Load - RC2016'!$C$8</f>
        <v>0.48191822786612981</v>
      </c>
      <c r="S33" s="32">
        <f>+'2017 Hourly Load - RC2016'!S34/'2017 Hourly Load - RC2016'!$C$8</f>
        <v>0.50719395300774073</v>
      </c>
      <c r="T33" s="32">
        <f>+'2017 Hourly Load - RC2016'!T34/'2017 Hourly Load - RC2016'!$C$8</f>
        <v>0.56761217307215617</v>
      </c>
      <c r="U33" s="32">
        <f>+'2017 Hourly Load - RC2016'!U34/'2017 Hourly Load - RC2016'!$C$8</f>
        <v>0.57861257172182734</v>
      </c>
      <c r="V33" s="32">
        <f>+'2017 Hourly Load - RC2016'!V34/'2017 Hourly Load - RC2016'!$C$8</f>
        <v>0.56945956826523081</v>
      </c>
      <c r="W33" s="32">
        <f>+'2017 Hourly Load - RC2016'!W34/'2017 Hourly Load - RC2016'!$C$8</f>
        <v>0.54376398057973929</v>
      </c>
      <c r="X33" s="32">
        <f>+'2017 Hourly Load - RC2016'!X34/'2017 Hourly Load - RC2016'!$C$8</f>
        <v>0.50345717636720355</v>
      </c>
      <c r="Y33" s="32">
        <f>+'2017 Hourly Load - RC2016'!Y34/'2017 Hourly Load - RC2016'!$C$8</f>
        <v>0.46327633091783205</v>
      </c>
      <c r="AA33" s="33">
        <f t="shared" si="0"/>
        <v>0.73438157550152261</v>
      </c>
    </row>
    <row r="34" spans="1:27" x14ac:dyDescent="0.2">
      <c r="A34" s="29">
        <v>42759</v>
      </c>
      <c r="B34" s="32">
        <f>+'2017 Hourly Load - RC2016'!B35/'2017 Hourly Load - RC2016'!$C$8</f>
        <v>0.43388595284619147</v>
      </c>
      <c r="C34" s="32">
        <f>+'2017 Hourly Load - RC2016'!C35/'2017 Hourly Load - RC2016'!$C$8</f>
        <v>0.42351534801234109</v>
      </c>
      <c r="D34" s="32">
        <f>+'2017 Hourly Load - RC2016'!D35/'2017 Hourly Load - RC2016'!$C$8</f>
        <v>0.42284356794213218</v>
      </c>
      <c r="E34" s="32">
        <f>+'2017 Hourly Load - RC2016'!E35/'2017 Hourly Load - RC2016'!$C$8</f>
        <v>0.42855369853890807</v>
      </c>
      <c r="F34" s="32">
        <f>+'2017 Hourly Load - RC2016'!F35/'2017 Hourly Load - RC2016'!$C$8</f>
        <v>0.44543217280290742</v>
      </c>
      <c r="G34" s="32">
        <f>+'2017 Hourly Load - RC2016'!G35/'2017 Hourly Load - RC2016'!$C$8</f>
        <v>0.49182698390171148</v>
      </c>
      <c r="H34" s="32">
        <f>+'2017 Hourly Load - RC2016'!H35/'2017 Hourly Load - RC2016'!$C$8</f>
        <v>0.5732803174145441</v>
      </c>
      <c r="I34" s="32">
        <f>+'2017 Hourly Load - RC2016'!I35/'2017 Hourly Load - RC2016'!$C$8</f>
        <v>0.61593835187281099</v>
      </c>
      <c r="J34" s="32">
        <f>+'2017 Hourly Load - RC2016'!J35/'2017 Hourly Load - RC2016'!$C$8</f>
        <v>0.61551848932893038</v>
      </c>
      <c r="K34" s="32">
        <f>+'2017 Hourly Load - RC2016'!K35/'2017 Hourly Load - RC2016'!$C$8</f>
        <v>0.60174699788964736</v>
      </c>
      <c r="L34" s="32">
        <f>+'2017 Hourly Load - RC2016'!L35/'2017 Hourly Load - RC2016'!$C$8</f>
        <v>0.58407078479227492</v>
      </c>
      <c r="M34" s="32">
        <f>+'2017 Hourly Load - RC2016'!M35/'2017 Hourly Load - RC2016'!$C$8</f>
        <v>0.55841718336117152</v>
      </c>
      <c r="N34" s="32">
        <f>+'2017 Hourly Load - RC2016'!N35/'2017 Hourly Load - RC2016'!$C$8</f>
        <v>0.53561864722845598</v>
      </c>
      <c r="O34" s="32">
        <f>+'2017 Hourly Load - RC2016'!O35/'2017 Hourly Load - RC2016'!$C$8</f>
        <v>0.51601106642923289</v>
      </c>
      <c r="P34" s="32">
        <f>+'2017 Hourly Load - RC2016'!P35/'2017 Hourly Load - RC2016'!$C$8</f>
        <v>0.49988834474421867</v>
      </c>
      <c r="Q34" s="32">
        <f>+'2017 Hourly Load - RC2016'!Q35/'2017 Hourly Load - RC2016'!$C$8</f>
        <v>0.49056739627006973</v>
      </c>
      <c r="R34" s="32">
        <f>+'2017 Hourly Load - RC2016'!R35/'2017 Hourly Load - RC2016'!$C$8</f>
        <v>0.4930025990245771</v>
      </c>
      <c r="S34" s="32">
        <f>+'2017 Hourly Load - RC2016'!S35/'2017 Hourly Load - RC2016'!$C$8</f>
        <v>0.51512935508708368</v>
      </c>
      <c r="T34" s="32">
        <f>+'2017 Hourly Load - RC2016'!T35/'2017 Hourly Load - RC2016'!$C$8</f>
        <v>0.56446320399305183</v>
      </c>
      <c r="U34" s="32">
        <f>+'2017 Hourly Load - RC2016'!U35/'2017 Hourly Load - RC2016'!$C$8</f>
        <v>0.56563881911591751</v>
      </c>
      <c r="V34" s="32">
        <f>+'2017 Hourly Load - RC2016'!V35/'2017 Hourly Load - RC2016'!$C$8</f>
        <v>0.55287499778194782</v>
      </c>
      <c r="W34" s="32">
        <f>+'2017 Hourly Load - RC2016'!W35/'2017 Hourly Load - RC2016'!$C$8</f>
        <v>0.53133604928087408</v>
      </c>
      <c r="X34" s="32">
        <f>+'2017 Hourly Load - RC2016'!X35/'2017 Hourly Load - RC2016'!$C$8</f>
        <v>0.50425491520057675</v>
      </c>
      <c r="Y34" s="32">
        <f>+'2017 Hourly Load - RC2016'!Y35/'2017 Hourly Load - RC2016'!$C$8</f>
        <v>0.47049796667257809</v>
      </c>
      <c r="AA34" s="33">
        <f t="shared" si="0"/>
        <v>0.61593835187281099</v>
      </c>
    </row>
    <row r="35" spans="1:27" x14ac:dyDescent="0.2">
      <c r="A35" s="29">
        <v>42760</v>
      </c>
      <c r="B35" s="32">
        <f>+'2017 Hourly Load - RC2016'!B36/'2017 Hourly Load - RC2016'!$C$8</f>
        <v>0.44236717623257915</v>
      </c>
      <c r="C35" s="32">
        <f>+'2017 Hourly Load - RC2016'!C36/'2017 Hourly Load - RC2016'!$C$8</f>
        <v>0.42817582224941558</v>
      </c>
      <c r="D35" s="32">
        <f>+'2017 Hourly Load - RC2016'!D36/'2017 Hourly Load - RC2016'!$C$8</f>
        <v>0.42246569165263964</v>
      </c>
      <c r="E35" s="32">
        <f>+'2017 Hourly Load - RC2016'!E36/'2017 Hourly Load - RC2016'!$C$8</f>
        <v>0.42410315557377393</v>
      </c>
      <c r="F35" s="32">
        <f>+'2017 Hourly Load - RC2016'!F36/'2017 Hourly Load - RC2016'!$C$8</f>
        <v>0.43178664012678858</v>
      </c>
      <c r="G35" s="32">
        <f>+'2017 Hourly Load - RC2016'!G36/'2017 Hourly Load - RC2016'!$C$8</f>
        <v>0.4496307982417132</v>
      </c>
      <c r="H35" s="32">
        <f>+'2017 Hourly Load - RC2016'!H36/'2017 Hourly Load - RC2016'!$C$8</f>
        <v>0.48091055776081643</v>
      </c>
      <c r="I35" s="32">
        <f>+'2017 Hourly Load - RC2016'!I36/'2017 Hourly Load - RC2016'!$C$8</f>
        <v>0.52012571935926266</v>
      </c>
      <c r="J35" s="32">
        <f>+'2017 Hourly Load - RC2016'!J36/'2017 Hourly Load - RC2016'!$C$8</f>
        <v>0.55673773318564923</v>
      </c>
      <c r="K35" s="32">
        <f>+'2017 Hourly Load - RC2016'!K36/'2017 Hourly Load - RC2016'!$C$8</f>
        <v>0.55463842046624634</v>
      </c>
      <c r="L35" s="32">
        <f>+'2017 Hourly Load - RC2016'!L36/'2017 Hourly Load - RC2016'!$C$8</f>
        <v>0.53351933450905309</v>
      </c>
      <c r="M35" s="32">
        <f>+'2017 Hourly Load - RC2016'!M36/'2017 Hourly Load - RC2016'!$C$8</f>
        <v>0.51042689459562118</v>
      </c>
      <c r="N35" s="32">
        <f>+'2017 Hourly Load - RC2016'!N36/'2017 Hourly Load - RC2016'!$C$8</f>
        <v>0.49195294266487566</v>
      </c>
      <c r="O35" s="32">
        <f>+'2017 Hourly Load - RC2016'!O36/'2017 Hourly Load - RC2016'!$C$8</f>
        <v>0.47734172613783149</v>
      </c>
      <c r="P35" s="32">
        <f>+'2017 Hourly Load - RC2016'!P36/'2017 Hourly Load - RC2016'!$C$8</f>
        <v>0.46608940996183196</v>
      </c>
      <c r="Q35" s="32">
        <f>+'2017 Hourly Load - RC2016'!Q36/'2017 Hourly Load - RC2016'!$C$8</f>
        <v>0.45756620032105616</v>
      </c>
      <c r="R35" s="32">
        <f>+'2017 Hourly Load - RC2016'!R36/'2017 Hourly Load - RC2016'!$C$8</f>
        <v>0.45382942368051904</v>
      </c>
      <c r="S35" s="32">
        <f>+'2017 Hourly Load - RC2016'!S36/'2017 Hourly Load - RC2016'!$C$8</f>
        <v>0.46491379483896633</v>
      </c>
      <c r="T35" s="32">
        <f>+'2017 Hourly Load - RC2016'!T36/'2017 Hourly Load - RC2016'!$C$8</f>
        <v>0.50265943753383047</v>
      </c>
      <c r="U35" s="32">
        <f>+'2017 Hourly Load - RC2016'!U36/'2017 Hourly Load - RC2016'!$C$8</f>
        <v>0.49875471587574111</v>
      </c>
      <c r="V35" s="32">
        <f>+'2017 Hourly Load - RC2016'!V36/'2017 Hourly Load - RC2016'!$C$8</f>
        <v>0.48179226910296563</v>
      </c>
      <c r="W35" s="32">
        <f>+'2017 Hourly Load - RC2016'!W36/'2017 Hourly Load - RC2016'!$C$8</f>
        <v>0.46100907318087692</v>
      </c>
      <c r="X35" s="32">
        <f>+'2017 Hourly Load - RC2016'!X36/'2017 Hourly Load - RC2016'!$C$8</f>
        <v>0.43262636521454972</v>
      </c>
      <c r="Y35" s="32">
        <f>+'2017 Hourly Load - RC2016'!Y36/'2017 Hourly Load - RC2016'!$C$8</f>
        <v>0.40021297682696894</v>
      </c>
      <c r="AA35" s="33">
        <f t="shared" si="0"/>
        <v>0.55673773318564923</v>
      </c>
    </row>
    <row r="36" spans="1:27" x14ac:dyDescent="0.2">
      <c r="A36" s="29">
        <v>42761</v>
      </c>
      <c r="B36" s="32">
        <f>+'2017 Hourly Load - RC2016'!B37/'2017 Hourly Load - RC2016'!$C$8</f>
        <v>0.37229211765891035</v>
      </c>
      <c r="C36" s="32">
        <f>+'2017 Hourly Load - RC2016'!C37/'2017 Hourly Load - RC2016'!$C$8</f>
        <v>0.35386015198255288</v>
      </c>
      <c r="D36" s="32">
        <f>+'2017 Hourly Load - RC2016'!D37/'2017 Hourly Load - RC2016'!$C$8</f>
        <v>0.34596673615759799</v>
      </c>
      <c r="E36" s="32">
        <f>+'2017 Hourly Load - RC2016'!E37/'2017 Hourly Load - RC2016'!$C$8</f>
        <v>0.34260783580655335</v>
      </c>
      <c r="F36" s="32">
        <f>+'2017 Hourly Load - RC2016'!F37/'2017 Hourly Load - RC2016'!$C$8</f>
        <v>0.3451689973242249</v>
      </c>
      <c r="G36" s="32">
        <f>+'2017 Hourly Load - RC2016'!G37/'2017 Hourly Load - RC2016'!$C$8</f>
        <v>0.35709309357043334</v>
      </c>
      <c r="H36" s="32">
        <f>+'2017 Hourly Load - RC2016'!H37/'2017 Hourly Load - RC2016'!$C$8</f>
        <v>0.37972368468559664</v>
      </c>
      <c r="I36" s="32">
        <f>+'2017 Hourly Load - RC2016'!I37/'2017 Hourly Load - RC2016'!$C$8</f>
        <v>0.41083549918714762</v>
      </c>
      <c r="J36" s="32">
        <f>+'2017 Hourly Load - RC2016'!J37/'2017 Hourly Load - RC2016'!$C$8</f>
        <v>0.45441723124195188</v>
      </c>
      <c r="K36" s="32">
        <f>+'2017 Hourly Load - RC2016'!K37/'2017 Hourly Load - RC2016'!$C$8</f>
        <v>0.47679590483078671</v>
      </c>
      <c r="L36" s="32">
        <f>+'2017 Hourly Load - RC2016'!L37/'2017 Hourly Load - RC2016'!$C$8</f>
        <v>0.48683061962953261</v>
      </c>
      <c r="M36" s="32">
        <f>+'2017 Hourly Load - RC2016'!M37/'2017 Hourly Load - RC2016'!$C$8</f>
        <v>0.48578096326983117</v>
      </c>
      <c r="N36" s="32">
        <f>+'2017 Hourly Load - RC2016'!N37/'2017 Hourly Load - RC2016'!$C$8</f>
        <v>0.48519315570839838</v>
      </c>
      <c r="O36" s="32">
        <f>+'2017 Hourly Load - RC2016'!O37/'2017 Hourly Load - RC2016'!$C$8</f>
        <v>0.4846473344013536</v>
      </c>
      <c r="P36" s="32">
        <f>+'2017 Hourly Load - RC2016'!P37/'2017 Hourly Load - RC2016'!$C$8</f>
        <v>0.48141439281347315</v>
      </c>
      <c r="Q36" s="32">
        <f>+'2017 Hourly Load - RC2016'!Q37/'2017 Hourly Load - RC2016'!$C$8</f>
        <v>0.47797151995365234</v>
      </c>
      <c r="R36" s="32">
        <f>+'2017 Hourly Load - RC2016'!R37/'2017 Hourly Load - RC2016'!$C$8</f>
        <v>0.47729973988344343</v>
      </c>
      <c r="S36" s="32">
        <f>+'2017 Hourly Load - RC2016'!S37/'2017 Hourly Load - RC2016'!$C$8</f>
        <v>0.4893497948928161</v>
      </c>
      <c r="T36" s="32">
        <f>+'2017 Hourly Load - RC2016'!T37/'2017 Hourly Load - RC2016'!$C$8</f>
        <v>0.52747331387717278</v>
      </c>
      <c r="U36" s="32">
        <f>+'2017 Hourly Load - RC2016'!U37/'2017 Hourly Load - RC2016'!$C$8</f>
        <v>0.52621372624553098</v>
      </c>
      <c r="V36" s="32">
        <f>+'2017 Hourly Load - RC2016'!V37/'2017 Hourly Load - RC2016'!$C$8</f>
        <v>0.5027853962969947</v>
      </c>
      <c r="W36" s="32">
        <f>+'2017 Hourly Load - RC2016'!W37/'2017 Hourly Load - RC2016'!$C$8</f>
        <v>0.46953228282165271</v>
      </c>
      <c r="X36" s="32">
        <f>+'2017 Hourly Load - RC2016'!X37/'2017 Hourly Load - RC2016'!$C$8</f>
        <v>0.43082095627586325</v>
      </c>
      <c r="Y36" s="32">
        <f>+'2017 Hourly Load - RC2016'!Y37/'2017 Hourly Load - RC2016'!$C$8</f>
        <v>0.38560176029992477</v>
      </c>
      <c r="AA36" s="33">
        <f t="shared" si="0"/>
        <v>0.52747331387717278</v>
      </c>
    </row>
    <row r="37" spans="1:27" x14ac:dyDescent="0.2">
      <c r="A37" s="29">
        <v>42762</v>
      </c>
      <c r="B37" s="32">
        <f>+'2017 Hourly Load - RC2016'!B38/'2017 Hourly Load - RC2016'!$C$8</f>
        <v>0.34831796640332924</v>
      </c>
      <c r="C37" s="32">
        <f>+'2017 Hourly Load - RC2016'!C38/'2017 Hourly Load - RC2016'!$C$8</f>
        <v>0.32619121034082266</v>
      </c>
      <c r="D37" s="32">
        <f>+'2017 Hourly Load - RC2016'!D38/'2017 Hourly Load - RC2016'!$C$8</f>
        <v>0.31649238557718123</v>
      </c>
      <c r="E37" s="32">
        <f>+'2017 Hourly Load - RC2016'!E38/'2017 Hourly Load - RC2016'!$C$8</f>
        <v>0.31388923780512168</v>
      </c>
      <c r="F37" s="32">
        <f>+'2017 Hourly Load - RC2016'!F38/'2017 Hourly Load - RC2016'!$C$8</f>
        <v>0.32266436497222578</v>
      </c>
      <c r="G37" s="32">
        <f>+'2017 Hourly Load - RC2016'!G38/'2017 Hourly Load - RC2016'!$C$8</f>
        <v>0.35369220696500064</v>
      </c>
      <c r="H37" s="32">
        <f>+'2017 Hourly Load - RC2016'!H38/'2017 Hourly Load - RC2016'!$C$8</f>
        <v>0.41822507995944586</v>
      </c>
      <c r="I37" s="32">
        <f>+'2017 Hourly Load - RC2016'!I38/'2017 Hourly Load - RC2016'!$C$8</f>
        <v>0.45412332746123546</v>
      </c>
      <c r="J37" s="32">
        <f>+'2017 Hourly Load - RC2016'!J38/'2017 Hourly Load - RC2016'!$C$8</f>
        <v>0.46902844776899605</v>
      </c>
      <c r="K37" s="32">
        <f>+'2017 Hourly Load - RC2016'!K38/'2017 Hourly Load - RC2016'!$C$8</f>
        <v>0.48645274334004013</v>
      </c>
      <c r="L37" s="32">
        <f>+'2017 Hourly Load - RC2016'!L38/'2017 Hourly Load - RC2016'!$C$8</f>
        <v>0.5062282691568154</v>
      </c>
      <c r="M37" s="32">
        <f>+'2017 Hourly Load - RC2016'!M38/'2017 Hourly Load - RC2016'!$C$8</f>
        <v>0.51920202176272534</v>
      </c>
      <c r="N37" s="32">
        <f>+'2017 Hourly Load - RC2016'!N38/'2017 Hourly Load - RC2016'!$C$8</f>
        <v>0.52978255786851591</v>
      </c>
      <c r="O37" s="32">
        <f>+'2017 Hourly Load - RC2016'!O38/'2017 Hourly Load - RC2016'!$C$8</f>
        <v>0.53847371252684395</v>
      </c>
      <c r="P37" s="32">
        <f>+'2017 Hourly Load - RC2016'!P38/'2017 Hourly Load - RC2016'!$C$8</f>
        <v>0.54246240669370949</v>
      </c>
      <c r="Q37" s="32">
        <f>+'2017 Hourly Load - RC2016'!Q38/'2017 Hourly Load - RC2016'!$C$8</f>
        <v>0.54750075722027647</v>
      </c>
      <c r="R37" s="32">
        <f>+'2017 Hourly Load - RC2016'!R38/'2017 Hourly Load - RC2016'!$C$8</f>
        <v>0.5497680149572316</v>
      </c>
      <c r="S37" s="32">
        <f>+'2017 Hourly Load - RC2016'!S38/'2017 Hourly Load - RC2016'!$C$8</f>
        <v>0.55392465414164926</v>
      </c>
      <c r="T37" s="32">
        <f>+'2017 Hourly Load - RC2016'!T38/'2017 Hourly Load - RC2016'!$C$8</f>
        <v>0.58709379510821513</v>
      </c>
      <c r="U37" s="32">
        <f>+'2017 Hourly Load - RC2016'!U38/'2017 Hourly Load - RC2016'!$C$8</f>
        <v>0.58327304595890184</v>
      </c>
      <c r="V37" s="32">
        <f>+'2017 Hourly Load - RC2016'!V38/'2017 Hourly Load - RC2016'!$C$8</f>
        <v>0.55270705276439558</v>
      </c>
      <c r="W37" s="32">
        <f>+'2017 Hourly Load - RC2016'!W38/'2017 Hourly Load - RC2016'!$C$8</f>
        <v>0.50710998049896461</v>
      </c>
      <c r="X37" s="32">
        <f>+'2017 Hourly Load - RC2016'!X38/'2017 Hourly Load - RC2016'!$C$8</f>
        <v>0.45643257145257859</v>
      </c>
      <c r="Y37" s="32">
        <f>+'2017 Hourly Load - RC2016'!Y38/'2017 Hourly Load - RC2016'!$C$8</f>
        <v>0.4010946881691182</v>
      </c>
      <c r="AA37" s="33">
        <f t="shared" si="0"/>
        <v>0.58709379510821513</v>
      </c>
    </row>
    <row r="38" spans="1:27" x14ac:dyDescent="0.2">
      <c r="A38" s="29">
        <v>42763</v>
      </c>
      <c r="B38" s="32">
        <f>+'2017 Hourly Load - RC2016'!B39/'2017 Hourly Load - RC2016'!$C$8</f>
        <v>0.35461590456153791</v>
      </c>
      <c r="C38" s="32">
        <f>+'2017 Hourly Load - RC2016'!C39/'2017 Hourly Load - RC2016'!$C$8</f>
        <v>0.32908826189359869</v>
      </c>
      <c r="D38" s="32">
        <f>+'2017 Hourly Load - RC2016'!D39/'2017 Hourly Load - RC2016'!$C$8</f>
        <v>0.31661834434034541</v>
      </c>
      <c r="E38" s="32">
        <f>+'2017 Hourly Load - RC2016'!E39/'2017 Hourly Load - RC2016'!$C$8</f>
        <v>0.31166396632255461</v>
      </c>
      <c r="F38" s="32">
        <f>+'2017 Hourly Load - RC2016'!F39/'2017 Hourly Load - RC2016'!$C$8</f>
        <v>0.31779395946321104</v>
      </c>
      <c r="G38" s="32">
        <f>+'2017 Hourly Load - RC2016'!G39/'2017 Hourly Load - RC2016'!$C$8</f>
        <v>0.34760420007873227</v>
      </c>
      <c r="H38" s="32">
        <f>+'2017 Hourly Load - RC2016'!H39/'2017 Hourly Load - RC2016'!$C$8</f>
        <v>0.40852625519580438</v>
      </c>
      <c r="I38" s="32">
        <f>+'2017 Hourly Load - RC2016'!I39/'2017 Hourly Load - RC2016'!$C$8</f>
        <v>0.44681771919771335</v>
      </c>
      <c r="J38" s="32">
        <f>+'2017 Hourly Load - RC2016'!J39/'2017 Hourly Load - RC2016'!$C$8</f>
        <v>0.46382215222487683</v>
      </c>
      <c r="K38" s="32">
        <f>+'2017 Hourly Load - RC2016'!K39/'2017 Hourly Load - RC2016'!$C$8</f>
        <v>0.48670466086636843</v>
      </c>
      <c r="L38" s="32">
        <f>+'2017 Hourly Load - RC2016'!L39/'2017 Hourly Load - RC2016'!$C$8</f>
        <v>0.51025894957806894</v>
      </c>
      <c r="M38" s="32">
        <f>+'2017 Hourly Load - RC2016'!M39/'2017 Hourly Load - RC2016'!$C$8</f>
        <v>0.52684352006135182</v>
      </c>
      <c r="N38" s="32">
        <f>+'2017 Hourly Load - RC2016'!N39/'2017 Hourly Load - RC2016'!$C$8</f>
        <v>0.54221048916738113</v>
      </c>
      <c r="O38" s="32">
        <f>+'2017 Hourly Load - RC2016'!O39/'2017 Hourly Load - RC2016'!$C$8</f>
        <v>0.55497431050135082</v>
      </c>
      <c r="P38" s="32">
        <f>+'2017 Hourly Load - RC2016'!P39/'2017 Hourly Load - RC2016'!$C$8</f>
        <v>0.56433724522988771</v>
      </c>
      <c r="Q38" s="32">
        <f>+'2017 Hourly Load - RC2016'!Q39/'2017 Hourly Load - RC2016'!$C$8</f>
        <v>0.57143292222146946</v>
      </c>
      <c r="R38" s="32">
        <f>+'2017 Hourly Load - RC2016'!R39/'2017 Hourly Load - RC2016'!$C$8</f>
        <v>0.57386812497597683</v>
      </c>
      <c r="S38" s="32">
        <f>+'2017 Hourly Load - RC2016'!S39/'2017 Hourly Load - RC2016'!$C$8</f>
        <v>0.57500175384445451</v>
      </c>
      <c r="T38" s="32">
        <f>+'2017 Hourly Load - RC2016'!T39/'2017 Hourly Load - RC2016'!$C$8</f>
        <v>0.60346843431955777</v>
      </c>
      <c r="U38" s="32">
        <f>+'2017 Hourly Load - RC2016'!U39/'2017 Hourly Load - RC2016'!$C$8</f>
        <v>0.59843008379299079</v>
      </c>
      <c r="V38" s="32">
        <f>+'2017 Hourly Load - RC2016'!V39/'2017 Hourly Load - RC2016'!$C$8</f>
        <v>0.57063518338809638</v>
      </c>
      <c r="W38" s="32">
        <f>+'2017 Hourly Load - RC2016'!W39/'2017 Hourly Load - RC2016'!$C$8</f>
        <v>0.52436633105245645</v>
      </c>
      <c r="X38" s="32">
        <f>+'2017 Hourly Load - RC2016'!X39/'2017 Hourly Load - RC2016'!$C$8</f>
        <v>0.4761241247605778</v>
      </c>
      <c r="Y38" s="32">
        <f>+'2017 Hourly Load - RC2016'!Y39/'2017 Hourly Load - RC2016'!$C$8</f>
        <v>0.42254966416141576</v>
      </c>
      <c r="AA38" s="33">
        <f t="shared" si="0"/>
        <v>0.60346843431955777</v>
      </c>
    </row>
    <row r="39" spans="1:27" x14ac:dyDescent="0.2">
      <c r="A39" s="29">
        <v>42764</v>
      </c>
      <c r="B39" s="32">
        <f>+'2017 Hourly Load - RC2016'!B40/'2017 Hourly Load - RC2016'!$C$8</f>
        <v>0.37565101800995498</v>
      </c>
      <c r="C39" s="32">
        <f>+'2017 Hourly Load - RC2016'!C40/'2017 Hourly Load - RC2016'!$C$8</f>
        <v>0.3491996777454785</v>
      </c>
      <c r="D39" s="32">
        <f>+'2017 Hourly Load - RC2016'!D40/'2017 Hourly Load - RC2016'!$C$8</f>
        <v>0.33630989764834462</v>
      </c>
      <c r="E39" s="32">
        <f>+'2017 Hourly Load - RC2016'!E40/'2017 Hourly Load - RC2016'!$C$8</f>
        <v>0.33169140966565824</v>
      </c>
      <c r="F39" s="32">
        <f>+'2017 Hourly Load - RC2016'!F40/'2017 Hourly Load - RC2016'!$C$8</f>
        <v>0.33798934782386691</v>
      </c>
      <c r="G39" s="32">
        <f>+'2017 Hourly Load - RC2016'!G40/'2017 Hourly Load - RC2016'!$C$8</f>
        <v>0.36943705236052243</v>
      </c>
      <c r="H39" s="32">
        <f>+'2017 Hourly Load - RC2016'!H40/'2017 Hourly Load - RC2016'!$C$8</f>
        <v>0.43073698376708713</v>
      </c>
      <c r="I39" s="32">
        <f>+'2017 Hourly Load - RC2016'!I40/'2017 Hourly Load - RC2016'!$C$8</f>
        <v>0.47167358179544372</v>
      </c>
      <c r="J39" s="32">
        <f>+'2017 Hourly Load - RC2016'!J40/'2017 Hourly Load - RC2016'!$C$8</f>
        <v>0.48930780863842804</v>
      </c>
      <c r="K39" s="32">
        <f>+'2017 Hourly Load - RC2016'!K40/'2017 Hourly Load - RC2016'!$C$8</f>
        <v>0.51332394614839716</v>
      </c>
      <c r="L39" s="32">
        <f>+'2017 Hourly Load - RC2016'!L40/'2017 Hourly Load - RC2016'!$C$8</f>
        <v>0.53108413175454572</v>
      </c>
      <c r="M39" s="32">
        <f>+'2017 Hourly Load - RC2016'!M40/'2017 Hourly Load - RC2016'!$C$8</f>
        <v>0.54577932079036606</v>
      </c>
      <c r="N39" s="32">
        <f>+'2017 Hourly Load - RC2016'!N40/'2017 Hourly Load - RC2016'!$C$8</f>
        <v>0.47826542373436876</v>
      </c>
      <c r="O39" s="32">
        <f>+'2017 Hourly Load - RC2016'!O40/'2017 Hourly Load - RC2016'!$C$8</f>
        <v>0.54330213178147058</v>
      </c>
      <c r="P39" s="32">
        <f>+'2017 Hourly Load - RC2016'!P40/'2017 Hourly Load - RC2016'!$C$8</f>
        <v>0.53755001493030674</v>
      </c>
      <c r="Q39" s="32">
        <f>+'2017 Hourly Load - RC2016'!Q40/'2017 Hourly Load - RC2016'!$C$8</f>
        <v>0.53985925892164988</v>
      </c>
      <c r="R39" s="32">
        <f>+'2017 Hourly Load - RC2016'!R40/'2017 Hourly Load - RC2016'!$C$8</f>
        <v>0.54834048230803756</v>
      </c>
      <c r="S39" s="32">
        <f>+'2017 Hourly Load - RC2016'!S40/'2017 Hourly Load - RC2016'!$C$8</f>
        <v>0.57055121087932026</v>
      </c>
      <c r="T39" s="32">
        <f>+'2017 Hourly Load - RC2016'!T40/'2017 Hourly Load - RC2016'!$C$8</f>
        <v>0.59847207004737879</v>
      </c>
      <c r="U39" s="32">
        <f>+'2017 Hourly Load - RC2016'!U40/'2017 Hourly Load - RC2016'!$C$8</f>
        <v>0.59158632432773739</v>
      </c>
      <c r="V39" s="32">
        <f>+'2017 Hourly Load - RC2016'!V40/'2017 Hourly Load - RC2016'!$C$8</f>
        <v>0.57248257858117102</v>
      </c>
      <c r="W39" s="32">
        <f>+'2017 Hourly Load - RC2016'!W40/'2017 Hourly Load - RC2016'!$C$8</f>
        <v>0.53662631733376942</v>
      </c>
      <c r="X39" s="32">
        <f>+'2017 Hourly Load - RC2016'!X40/'2017 Hourly Load - RC2016'!$C$8</f>
        <v>0.49266670898947262</v>
      </c>
      <c r="Y39" s="32">
        <f>+'2017 Hourly Load - RC2016'!Y40/'2017 Hourly Load - RC2016'!$C$8</f>
        <v>0.44240916248696721</v>
      </c>
      <c r="AA39" s="33">
        <f t="shared" si="0"/>
        <v>0.59847207004737879</v>
      </c>
    </row>
    <row r="40" spans="1:27" x14ac:dyDescent="0.2">
      <c r="A40" s="29">
        <v>42765</v>
      </c>
      <c r="B40" s="32">
        <f>+'2017 Hourly Load - RC2016'!B41/'2017 Hourly Load - RC2016'!$C$8</f>
        <v>0.4054192723710881</v>
      </c>
      <c r="C40" s="32">
        <f>+'2017 Hourly Load - RC2016'!C41/'2017 Hourly Load - RC2016'!$C$8</f>
        <v>0.38320854379980546</v>
      </c>
      <c r="D40" s="32">
        <f>+'2017 Hourly Load - RC2016'!D41/'2017 Hourly Load - RC2016'!$C$8</f>
        <v>0.37208218638697005</v>
      </c>
      <c r="E40" s="32">
        <f>+'2017 Hourly Load - RC2016'!E41/'2017 Hourly Load - RC2016'!$C$8</f>
        <v>0.36964698363246273</v>
      </c>
      <c r="F40" s="32">
        <f>+'2017 Hourly Load - RC2016'!F41/'2017 Hourly Load - RC2016'!$C$8</f>
        <v>0.3782541657820146</v>
      </c>
      <c r="G40" s="32">
        <f>+'2017 Hourly Load - RC2016'!G41/'2017 Hourly Load - RC2016'!$C$8</f>
        <v>0.41163323802052071</v>
      </c>
      <c r="H40" s="32">
        <f>+'2017 Hourly Load - RC2016'!H41/'2017 Hourly Load - RC2016'!$C$8</f>
        <v>0.48007083267305528</v>
      </c>
      <c r="I40" s="32">
        <f>+'2017 Hourly Load - RC2016'!I41/'2017 Hourly Load - RC2016'!$C$8</f>
        <v>0.52151126575406859</v>
      </c>
      <c r="J40" s="32">
        <f>+'2017 Hourly Load - RC2016'!J41/'2017 Hourly Load - RC2016'!$C$8</f>
        <v>0.54212651665860501</v>
      </c>
      <c r="K40" s="32">
        <f>+'2017 Hourly Load - RC2016'!K41/'2017 Hourly Load - RC2016'!$C$8</f>
        <v>0.56165012494905198</v>
      </c>
      <c r="L40" s="32">
        <f>+'2017 Hourly Load - RC2016'!L41/'2017 Hourly Load - RC2016'!$C$8</f>
        <v>0.57235661981800678</v>
      </c>
      <c r="M40" s="32">
        <f>+'2017 Hourly Load - RC2016'!M41/'2017 Hourly Load - RC2016'!$C$8</f>
        <v>0.57097107342320086</v>
      </c>
      <c r="N40" s="32">
        <f>+'2017 Hourly Load - RC2016'!N41/'2017 Hourly Load - RC2016'!$C$8</f>
        <v>0.56484108028254443</v>
      </c>
      <c r="O40" s="32">
        <f>+'2017 Hourly Load - RC2016'!O41/'2017 Hourly Load - RC2016'!$C$8</f>
        <v>0.55761944452779844</v>
      </c>
      <c r="P40" s="32">
        <f>+'2017 Hourly Load - RC2016'!P41/'2017 Hourly Load - RC2016'!$C$8</f>
        <v>0.54955808368529124</v>
      </c>
      <c r="Q40" s="32">
        <f>+'2017 Hourly Load - RC2016'!Q41/'2017 Hourly Load - RC2016'!$C$8</f>
        <v>0.54489760944821686</v>
      </c>
      <c r="R40" s="32">
        <f>+'2017 Hourly Load - RC2016'!R41/'2017 Hourly Load - RC2016'!$C$8</f>
        <v>0.54804657852732119</v>
      </c>
      <c r="S40" s="32">
        <f>+'2017 Hourly Load - RC2016'!S41/'2017 Hourly Load - RC2016'!$C$8</f>
        <v>0.56681443423878308</v>
      </c>
      <c r="T40" s="32">
        <f>+'2017 Hourly Load - RC2016'!T41/'2017 Hourly Load - RC2016'!$C$8</f>
        <v>0.59994158895096084</v>
      </c>
      <c r="U40" s="32">
        <f>+'2017 Hourly Load - RC2016'!U41/'2017 Hourly Load - RC2016'!$C$8</f>
        <v>0.59477727966122973</v>
      </c>
      <c r="V40" s="32">
        <f>+'2017 Hourly Load - RC2016'!V41/'2017 Hourly Load - RC2016'!$C$8</f>
        <v>0.57118100469514121</v>
      </c>
      <c r="W40" s="32">
        <f>+'2017 Hourly Load - RC2016'!W41/'2017 Hourly Load - RC2016'!$C$8</f>
        <v>0.53666830358815742</v>
      </c>
      <c r="X40" s="32">
        <f>+'2017 Hourly Load - RC2016'!X41/'2017 Hourly Load - RC2016'!$C$8</f>
        <v>0.48855205605944302</v>
      </c>
      <c r="Y40" s="32">
        <f>+'2017 Hourly Load - RC2016'!Y41/'2017 Hourly Load - RC2016'!$C$8</f>
        <v>0.43867238584643004</v>
      </c>
      <c r="AA40" s="33">
        <f t="shared" si="0"/>
        <v>0.59994158895096084</v>
      </c>
    </row>
    <row r="41" spans="1:27" x14ac:dyDescent="0.2">
      <c r="A41" s="29">
        <v>42766</v>
      </c>
      <c r="B41" s="32">
        <f>+'2017 Hourly Load - RC2016'!B42/'2017 Hourly Load - RC2016'!$C$8</f>
        <v>0.40138859194983456</v>
      </c>
      <c r="C41" s="32">
        <f>+'2017 Hourly Load - RC2016'!C42/'2017 Hourly Load - RC2016'!$C$8</f>
        <v>0.3797656709399847</v>
      </c>
      <c r="D41" s="32">
        <f>+'2017 Hourly Load - RC2016'!D42/'2017 Hourly Load - RC2016'!$C$8</f>
        <v>0.37090657126410442</v>
      </c>
      <c r="E41" s="32">
        <f>+'2017 Hourly Load - RC2016'!E42/'2017 Hourly Load - RC2016'!$C$8</f>
        <v>0.36712780836917924</v>
      </c>
      <c r="F41" s="32">
        <f>+'2017 Hourly Load - RC2016'!F42/'2017 Hourly Load - RC2016'!$C$8</f>
        <v>0.37296389772911925</v>
      </c>
      <c r="G41" s="32">
        <f>+'2017 Hourly Load - RC2016'!G42/'2017 Hourly Load - RC2016'!$C$8</f>
        <v>0.4045375610289389</v>
      </c>
      <c r="H41" s="32">
        <f>+'2017 Hourly Load - RC2016'!H42/'2017 Hourly Load - RC2016'!$C$8</f>
        <v>0.46869255773389157</v>
      </c>
      <c r="I41" s="32">
        <f>+'2017 Hourly Load - RC2016'!I42/'2017 Hourly Load - RC2016'!$C$8</f>
        <v>0.5070679942445766</v>
      </c>
      <c r="J41" s="32">
        <f>+'2017 Hourly Load - RC2016'!J42/'2017 Hourly Load - RC2016'!$C$8</f>
        <v>0.52239297709621779</v>
      </c>
      <c r="K41" s="32">
        <f>+'2017 Hourly Load - RC2016'!K42/'2017 Hourly Load - RC2016'!$C$8</f>
        <v>0.54200055789544077</v>
      </c>
      <c r="L41" s="32">
        <f>+'2017 Hourly Load - RC2016'!L42/'2017 Hourly Load - RC2016'!$C$8</f>
        <v>0.55627588438738063</v>
      </c>
      <c r="M41" s="32">
        <f>+'2017 Hourly Load - RC2016'!M42/'2017 Hourly Load - RC2016'!$C$8</f>
        <v>0.56416930021233547</v>
      </c>
      <c r="N41" s="32">
        <f>+'2017 Hourly Load - RC2016'!N42/'2017 Hourly Load - RC2016'!$C$8</f>
        <v>0.56580676413346975</v>
      </c>
      <c r="O41" s="32">
        <f>+'2017 Hourly Load - RC2016'!O42/'2017 Hourly Load - RC2016'!$C$8</f>
        <v>0.56370745141406675</v>
      </c>
      <c r="P41" s="32">
        <f>+'2017 Hourly Load - RC2016'!P42/'2017 Hourly Load - RC2016'!$C$8</f>
        <v>0.55980272975597745</v>
      </c>
      <c r="Q41" s="32">
        <f>+'2017 Hourly Load - RC2016'!Q42/'2017 Hourly Load - RC2016'!$C$8</f>
        <v>0.56206998749293258</v>
      </c>
      <c r="R41" s="32">
        <f>+'2017 Hourly Load - RC2016'!R42/'2017 Hourly Load - RC2016'!$C$8</f>
        <v>0.55883704590505212</v>
      </c>
      <c r="S41" s="32">
        <f>+'2017 Hourly Load - RC2016'!S42/'2017 Hourly Load - RC2016'!$C$8</f>
        <v>0.56400135519478323</v>
      </c>
      <c r="T41" s="32">
        <f>+'2017 Hourly Load - RC2016'!T42/'2017 Hourly Load - RC2016'!$C$8</f>
        <v>0.5882274239766927</v>
      </c>
      <c r="U41" s="32">
        <f>+'2017 Hourly Load - RC2016'!U42/'2017 Hourly Load - RC2016'!$C$8</f>
        <v>0.5788644892481557</v>
      </c>
      <c r="V41" s="32">
        <f>+'2017 Hourly Load - RC2016'!V42/'2017 Hourly Load - RC2016'!$C$8</f>
        <v>0.55325287407144041</v>
      </c>
      <c r="W41" s="32">
        <f>+'2017 Hourly Load - RC2016'!W42/'2017 Hourly Load - RC2016'!$C$8</f>
        <v>0.52067154066630739</v>
      </c>
      <c r="X41" s="32">
        <f>+'2017 Hourly Load - RC2016'!X42/'2017 Hourly Load - RC2016'!$C$8</f>
        <v>0.48275795295389101</v>
      </c>
      <c r="Y41" s="32">
        <f>+'2017 Hourly Load - RC2016'!Y42/'2017 Hourly Load - RC2016'!$C$8</f>
        <v>0.43879834460959422</v>
      </c>
      <c r="AA41" s="33">
        <f t="shared" si="0"/>
        <v>0.5882274239766927</v>
      </c>
    </row>
    <row r="42" spans="1:27" x14ac:dyDescent="0.2">
      <c r="A42" s="29">
        <v>42767</v>
      </c>
      <c r="B42" s="32">
        <f>+'2017 Hourly Load - RC2016'!B43/'2017 Hourly Load - RC2016'!$C$8</f>
        <v>0.39786174658123769</v>
      </c>
      <c r="C42" s="32">
        <f>+'2017 Hourly Load - RC2016'!C43/'2017 Hourly Load - RC2016'!$C$8</f>
        <v>0.37006684617634322</v>
      </c>
      <c r="D42" s="32">
        <f>+'2017 Hourly Load - RC2016'!D43/'2017 Hourly Load - RC2016'!$C$8</f>
        <v>0.35260056435091114</v>
      </c>
      <c r="E42" s="32">
        <f>+'2017 Hourly Load - RC2016'!E43/'2017 Hourly Load - RC2016'!$C$8</f>
        <v>0.34340557463992644</v>
      </c>
      <c r="F42" s="32">
        <f>+'2017 Hourly Load - RC2016'!F43/'2017 Hourly Load - RC2016'!$C$8</f>
        <v>0.34172612446440415</v>
      </c>
      <c r="G42" s="32">
        <f>+'2017 Hourly Load - RC2016'!G43/'2017 Hourly Load - RC2016'!$C$8</f>
        <v>0.34982947156129934</v>
      </c>
      <c r="H42" s="32">
        <f>+'2017 Hourly Load - RC2016'!H43/'2017 Hourly Load - RC2016'!$C$8</f>
        <v>0.3712424612992089</v>
      </c>
      <c r="I42" s="32">
        <f>+'2017 Hourly Load - RC2016'!I43/'2017 Hourly Load - RC2016'!$C$8</f>
        <v>0.40222831703759576</v>
      </c>
      <c r="J42" s="32">
        <f>+'2017 Hourly Load - RC2016'!J43/'2017 Hourly Load - RC2016'!$C$8</f>
        <v>0.45777613159299646</v>
      </c>
      <c r="K42" s="32">
        <f>+'2017 Hourly Load - RC2016'!K43/'2017 Hourly Load - RC2016'!$C$8</f>
        <v>0.50988107328857646</v>
      </c>
      <c r="L42" s="32">
        <f>+'2017 Hourly Load - RC2016'!L43/'2017 Hourly Load - RC2016'!$C$8</f>
        <v>0.54456171941311238</v>
      </c>
      <c r="M42" s="32">
        <f>+'2017 Hourly Load - RC2016'!M43/'2017 Hourly Load - RC2016'!$C$8</f>
        <v>0.56353950639651462</v>
      </c>
      <c r="N42" s="32">
        <f>+'2017 Hourly Load - RC2016'!N43/'2017 Hourly Load - RC2016'!$C$8</f>
        <v>0.57752092910773789</v>
      </c>
      <c r="O42" s="32">
        <f>+'2017 Hourly Load - RC2016'!O43/'2017 Hourly Load - RC2016'!$C$8</f>
        <v>0.58591817998534956</v>
      </c>
      <c r="P42" s="32">
        <f>+'2017 Hourly Load - RC2016'!P43/'2017 Hourly Load - RC2016'!$C$8</f>
        <v>0.59116646178385679</v>
      </c>
      <c r="Q42" s="32">
        <f>+'2017 Hourly Load - RC2016'!Q43/'2017 Hourly Load - RC2016'!$C$8</f>
        <v>0.59301385697693132</v>
      </c>
      <c r="R42" s="32">
        <f>+'2017 Hourly Load - RC2016'!R43/'2017 Hourly Load - RC2016'!$C$8</f>
        <v>0.58847934150302106</v>
      </c>
      <c r="S42" s="32">
        <f>+'2017 Hourly Load - RC2016'!S43/'2017 Hourly Load - RC2016'!$C$8</f>
        <v>0.57731099783579753</v>
      </c>
      <c r="T42" s="32">
        <f>+'2017 Hourly Load - RC2016'!T43/'2017 Hourly Load - RC2016'!$C$8</f>
        <v>0.59032673669609559</v>
      </c>
      <c r="U42" s="32">
        <f>+'2017 Hourly Load - RC2016'!U43/'2017 Hourly Load - RC2016'!$C$8</f>
        <v>0.57869654423060346</v>
      </c>
      <c r="V42" s="32">
        <f>+'2017 Hourly Load - RC2016'!V43/'2017 Hourly Load - RC2016'!$C$8</f>
        <v>0.54834048230803756</v>
      </c>
      <c r="W42" s="32">
        <f>+'2017 Hourly Load - RC2016'!W43/'2017 Hourly Load - RC2016'!$C$8</f>
        <v>0.51407969872738224</v>
      </c>
      <c r="X42" s="32">
        <f>+'2017 Hourly Load - RC2016'!X43/'2017 Hourly Load - RC2016'!$C$8</f>
        <v>0.47700583610272701</v>
      </c>
      <c r="Y42" s="32">
        <f>+'2017 Hourly Load - RC2016'!Y43/'2017 Hourly Load - RC2016'!$C$8</f>
        <v>0.43447376040762431</v>
      </c>
      <c r="AA42" s="33">
        <f t="shared" si="0"/>
        <v>0.59301385697693132</v>
      </c>
    </row>
    <row r="43" spans="1:27" x14ac:dyDescent="0.2">
      <c r="A43" s="29">
        <v>42768</v>
      </c>
      <c r="B43" s="32">
        <f>+'2017 Hourly Load - RC2016'!B44/'2017 Hourly Load - RC2016'!$C$8</f>
        <v>0.39257147852834234</v>
      </c>
      <c r="C43" s="32">
        <f>+'2017 Hourly Load - RC2016'!C44/'2017 Hourly Load - RC2016'!$C$8</f>
        <v>0.36427274307079127</v>
      </c>
      <c r="D43" s="32">
        <f>+'2017 Hourly Load - RC2016'!D44/'2017 Hourly Load - RC2016'!$C$8</f>
        <v>0.34617666742953829</v>
      </c>
      <c r="E43" s="32">
        <f>+'2017 Hourly Load - RC2016'!E44/'2017 Hourly Load - RC2016'!$C$8</f>
        <v>0.33601599386762826</v>
      </c>
      <c r="F43" s="32">
        <f>+'2017 Hourly Load - RC2016'!F44/'2017 Hourly Load - RC2016'!$C$8</f>
        <v>0.33244716224464332</v>
      </c>
      <c r="G43" s="32">
        <f>+'2017 Hourly Load - RC2016'!G44/'2017 Hourly Load - RC2016'!$C$8</f>
        <v>0.3357640763412999</v>
      </c>
      <c r="H43" s="32">
        <f>+'2017 Hourly Load - RC2016'!H44/'2017 Hourly Load - RC2016'!$C$8</f>
        <v>0.34978748530691128</v>
      </c>
      <c r="I43" s="32">
        <f>+'2017 Hourly Load - RC2016'!I44/'2017 Hourly Load - RC2016'!$C$8</f>
        <v>0.37418149910637294</v>
      </c>
      <c r="J43" s="32">
        <f>+'2017 Hourly Load - RC2016'!J44/'2017 Hourly Load - RC2016'!$C$8</f>
        <v>0.43585930680243024</v>
      </c>
      <c r="K43" s="32">
        <f>+'2017 Hourly Load - RC2016'!K44/'2017 Hourly Load - RC2016'!$C$8</f>
        <v>0.49249876397192038</v>
      </c>
      <c r="L43" s="32">
        <f>+'2017 Hourly Load - RC2016'!L44/'2017 Hourly Load - RC2016'!$C$8</f>
        <v>0.52743132762278466</v>
      </c>
      <c r="M43" s="32">
        <f>+'2017 Hourly Load - RC2016'!M44/'2017 Hourly Load - RC2016'!$C$8</f>
        <v>0.54947411117651512</v>
      </c>
      <c r="N43" s="32">
        <f>+'2017 Hourly Load - RC2016'!N44/'2017 Hourly Load - RC2016'!$C$8</f>
        <v>0.57684914903752893</v>
      </c>
      <c r="O43" s="32">
        <f>+'2017 Hourly Load - RC2016'!O44/'2017 Hourly Load - RC2016'!$C$8</f>
        <v>0.59616282605603566</v>
      </c>
      <c r="P43" s="32">
        <f>+'2017 Hourly Load - RC2016'!P44/'2017 Hourly Load - RC2016'!$C$8</f>
        <v>0.60976637247776644</v>
      </c>
      <c r="Q43" s="32">
        <f>+'2017 Hourly Load - RC2016'!Q44/'2017 Hourly Load - RC2016'!$C$8</f>
        <v>0.61602232438158711</v>
      </c>
      <c r="R43" s="32">
        <f>+'2017 Hourly Load - RC2016'!R44/'2017 Hourly Load - RC2016'!$C$8</f>
        <v>0.61526657180260202</v>
      </c>
      <c r="S43" s="32">
        <f>+'2017 Hourly Load - RC2016'!S44/'2017 Hourly Load - RC2016'!$C$8</f>
        <v>0.6031745305388414</v>
      </c>
      <c r="T43" s="32">
        <f>+'2017 Hourly Load - RC2016'!T44/'2017 Hourly Load - RC2016'!$C$8</f>
        <v>0.60296459926690105</v>
      </c>
      <c r="U43" s="32">
        <f>+'2017 Hourly Load - RC2016'!U44/'2017 Hourly Load - RC2016'!$C$8</f>
        <v>0.57474983631812615</v>
      </c>
      <c r="V43" s="32">
        <f>+'2017 Hourly Load - RC2016'!V44/'2017 Hourly Load - RC2016'!$C$8</f>
        <v>0.54821452354487343</v>
      </c>
      <c r="W43" s="32">
        <f>+'2017 Hourly Load - RC2016'!W44/'2017 Hourly Load - RC2016'!$C$8</f>
        <v>0.53200782935108304</v>
      </c>
      <c r="X43" s="32">
        <f>+'2017 Hourly Load - RC2016'!X44/'2017 Hourly Load - RC2016'!$C$8</f>
        <v>0.5100490183061287</v>
      </c>
      <c r="Y43" s="32">
        <f>+'2017 Hourly Load - RC2016'!Y44/'2017 Hourly Load - RC2016'!$C$8</f>
        <v>0.45647455770696665</v>
      </c>
      <c r="AA43" s="33">
        <f t="shared" si="0"/>
        <v>0.61602232438158711</v>
      </c>
    </row>
    <row r="44" spans="1:27" x14ac:dyDescent="0.2">
      <c r="A44" s="29">
        <v>42769</v>
      </c>
      <c r="B44" s="32">
        <f>+'2017 Hourly Load - RC2016'!B45/'2017 Hourly Load - RC2016'!$C$8</f>
        <v>0.40798043388875965</v>
      </c>
      <c r="C44" s="32">
        <f>+'2017 Hourly Load - RC2016'!C45/'2017 Hourly Load - RC2016'!$C$8</f>
        <v>0.36767362967622402</v>
      </c>
      <c r="D44" s="32">
        <f>+'2017 Hourly Load - RC2016'!D45/'2017 Hourly Load - RC2016'!$C$8</f>
        <v>0.35197077053509029</v>
      </c>
      <c r="E44" s="32">
        <f>+'2017 Hourly Load - RC2016'!E45/'2017 Hourly Load - RC2016'!$C$8</f>
        <v>0.34529495608738908</v>
      </c>
      <c r="F44" s="32">
        <f>+'2017 Hourly Load - RC2016'!F45/'2017 Hourly Load - RC2016'!$C$8</f>
        <v>0.34957755403497098</v>
      </c>
      <c r="G44" s="32">
        <f>+'2017 Hourly Load - RC2016'!G45/'2017 Hourly Load - RC2016'!$C$8</f>
        <v>0.37745642694864151</v>
      </c>
      <c r="H44" s="32">
        <f>+'2017 Hourly Load - RC2016'!H45/'2017 Hourly Load - RC2016'!$C$8</f>
        <v>0.43363403531986311</v>
      </c>
      <c r="I44" s="32">
        <f>+'2017 Hourly Load - RC2016'!I45/'2017 Hourly Load - RC2016'!$C$8</f>
        <v>0.46793680515490654</v>
      </c>
      <c r="J44" s="32">
        <f>+'2017 Hourly Load - RC2016'!J45/'2017 Hourly Load - RC2016'!$C$8</f>
        <v>0.49913259216523359</v>
      </c>
      <c r="K44" s="32">
        <f>+'2017 Hourly Load - RC2016'!K45/'2017 Hourly Load - RC2016'!$C$8</f>
        <v>0.53876761630756043</v>
      </c>
      <c r="L44" s="32">
        <f>+'2017 Hourly Load - RC2016'!L45/'2017 Hourly Load - RC2016'!$C$8</f>
        <v>0.57836065419549909</v>
      </c>
      <c r="M44" s="32">
        <f>+'2017 Hourly Load - RC2016'!M45/'2017 Hourly Load - RC2016'!$C$8</f>
        <v>0.60577767831090101</v>
      </c>
      <c r="N44" s="32">
        <f>+'2017 Hourly Load - RC2016'!N45/'2017 Hourly Load - RC2016'!$C$8</f>
        <v>0.62706470928564639</v>
      </c>
      <c r="O44" s="32">
        <f>+'2017 Hourly Load - RC2016'!O45/'2017 Hourly Load - RC2016'!$C$8</f>
        <v>0.64356530726015315</v>
      </c>
      <c r="P44" s="32">
        <f>+'2017 Hourly Load - RC2016'!P45/'2017 Hourly Load - RC2016'!$C$8</f>
        <v>0.65557337601513777</v>
      </c>
      <c r="Q44" s="32">
        <f>+'2017 Hourly Load - RC2016'!Q45/'2017 Hourly Load - RC2016'!$C$8</f>
        <v>0.66044378152415251</v>
      </c>
      <c r="R44" s="32">
        <f>+'2017 Hourly Load - RC2016'!R45/'2017 Hourly Load - RC2016'!$C$8</f>
        <v>0.65217248940970507</v>
      </c>
      <c r="S44" s="32">
        <f>+'2017 Hourly Load - RC2016'!S45/'2017 Hourly Load - RC2016'!$C$8</f>
        <v>0.64096215948809354</v>
      </c>
      <c r="T44" s="32">
        <f>+'2017 Hourly Load - RC2016'!T45/'2017 Hourly Load - RC2016'!$C$8</f>
        <v>0.65838645505913762</v>
      </c>
      <c r="U44" s="32">
        <f>+'2017 Hourly Load - RC2016'!U45/'2017 Hourly Load - RC2016'!$C$8</f>
        <v>0.64982125916397382</v>
      </c>
      <c r="V44" s="32">
        <f>+'2017 Hourly Load - RC2016'!V45/'2017 Hourly Load - RC2016'!$C$8</f>
        <v>0.61316725908319913</v>
      </c>
      <c r="W44" s="32">
        <f>+'2017 Hourly Load - RC2016'!W45/'2017 Hourly Load - RC2016'!$C$8</f>
        <v>0.57088710091442474</v>
      </c>
      <c r="X44" s="32">
        <f>+'2017 Hourly Load - RC2016'!X45/'2017 Hourly Load - RC2016'!$C$8</f>
        <v>0.51823633791180002</v>
      </c>
      <c r="Y44" s="32">
        <f>+'2017 Hourly Load - RC2016'!Y45/'2017 Hourly Load - RC2016'!$C$8</f>
        <v>0.46126099070720528</v>
      </c>
      <c r="AA44" s="33">
        <f t="shared" si="0"/>
        <v>0.66044378152415251</v>
      </c>
    </row>
    <row r="45" spans="1:27" x14ac:dyDescent="0.2">
      <c r="A45" s="29">
        <v>42770</v>
      </c>
      <c r="B45" s="32">
        <f>+'2017 Hourly Load - RC2016'!B46/'2017 Hourly Load - RC2016'!$C$8</f>
        <v>0.41264090812583409</v>
      </c>
      <c r="C45" s="32">
        <f>+'2017 Hourly Load - RC2016'!C46/'2017 Hourly Load - RC2016'!$C$8</f>
        <v>0.38396429637879054</v>
      </c>
      <c r="D45" s="32">
        <f>+'2017 Hourly Load - RC2016'!D46/'2017 Hourly Load - RC2016'!$C$8</f>
        <v>0.36670794582529864</v>
      </c>
      <c r="E45" s="32">
        <f>+'2017 Hourly Load - RC2016'!E46/'2017 Hourly Load - RC2016'!$C$8</f>
        <v>0.35831069494768703</v>
      </c>
      <c r="F45" s="32">
        <f>+'2017 Hourly Load - RC2016'!F46/'2017 Hourly Load - RC2016'!$C$8</f>
        <v>0.36015809014076161</v>
      </c>
      <c r="G45" s="32">
        <f>+'2017 Hourly Load - RC2016'!G46/'2017 Hourly Load - RC2016'!$C$8</f>
        <v>0.38476203521216362</v>
      </c>
      <c r="H45" s="32">
        <f>+'2017 Hourly Load - RC2016'!H46/'2017 Hourly Load - RC2016'!$C$8</f>
        <v>0.44098162983777323</v>
      </c>
      <c r="I45" s="32">
        <f>+'2017 Hourly Load - RC2016'!I46/'2017 Hourly Load - RC2016'!$C$8</f>
        <v>0.4741927570587271</v>
      </c>
      <c r="J45" s="32">
        <f>+'2017 Hourly Load - RC2016'!J46/'2017 Hourly Load - RC2016'!$C$8</f>
        <v>0.50328923134965131</v>
      </c>
      <c r="K45" s="32">
        <f>+'2017 Hourly Load - RC2016'!K46/'2017 Hourly Load - RC2016'!$C$8</f>
        <v>0.54519151322893322</v>
      </c>
      <c r="L45" s="32">
        <f>+'2017 Hourly Load - RC2016'!L46/'2017 Hourly Load - RC2016'!$C$8</f>
        <v>0.58276921090624512</v>
      </c>
      <c r="M45" s="32">
        <f>+'2017 Hourly Load - RC2016'!M46/'2017 Hourly Load - RC2016'!$C$8</f>
        <v>0.61035418003919928</v>
      </c>
      <c r="N45" s="32">
        <f>+'2017 Hourly Load - RC2016'!N46/'2017 Hourly Load - RC2016'!$C$8</f>
        <v>0.63189312854027302</v>
      </c>
      <c r="O45" s="32">
        <f>+'2017 Hourly Load - RC2016'!O46/'2017 Hourly Load - RC2016'!$C$8</f>
        <v>0.64541270245322768</v>
      </c>
      <c r="P45" s="32">
        <f>+'2017 Hourly Load - RC2016'!P46/'2017 Hourly Load - RC2016'!$C$8</f>
        <v>0.6544817334010482</v>
      </c>
      <c r="Q45" s="32">
        <f>+'2017 Hourly Load - RC2016'!Q46/'2017 Hourly Load - RC2016'!$C$8</f>
        <v>0.65968802894516743</v>
      </c>
      <c r="R45" s="32">
        <f>+'2017 Hourly Load - RC2016'!R46/'2017 Hourly Load - RC2016'!$C$8</f>
        <v>0.6548596096905408</v>
      </c>
      <c r="S45" s="32">
        <f>+'2017 Hourly Load - RC2016'!S46/'2017 Hourly Load - RC2016'!$C$8</f>
        <v>0.64129804952319802</v>
      </c>
      <c r="T45" s="32">
        <f>+'2017 Hourly Load - RC2016'!T46/'2017 Hourly Load - RC2016'!$C$8</f>
        <v>0.65901624887495858</v>
      </c>
      <c r="U45" s="32">
        <f>+'2017 Hourly Load - RC2016'!U46/'2017 Hourly Load - RC2016'!$C$8</f>
        <v>0.65569933477830189</v>
      </c>
      <c r="V45" s="32">
        <f>+'2017 Hourly Load - RC2016'!V46/'2017 Hourly Load - RC2016'!$C$8</f>
        <v>0.6236638226802137</v>
      </c>
      <c r="W45" s="32">
        <f>+'2017 Hourly Load - RC2016'!W46/'2017 Hourly Load - RC2016'!$C$8</f>
        <v>0.57903243426570794</v>
      </c>
      <c r="X45" s="32">
        <f>+'2017 Hourly Load - RC2016'!X46/'2017 Hourly Load - RC2016'!$C$8</f>
        <v>0.52944666783341143</v>
      </c>
      <c r="Y45" s="32">
        <f>+'2017 Hourly Load - RC2016'!Y46/'2017 Hourly Load - RC2016'!$C$8</f>
        <v>0.47284919691830934</v>
      </c>
      <c r="AA45" s="33">
        <f t="shared" si="0"/>
        <v>0.65968802894516743</v>
      </c>
    </row>
    <row r="46" spans="1:27" x14ac:dyDescent="0.2">
      <c r="A46" s="29">
        <v>42771</v>
      </c>
      <c r="B46" s="32">
        <f>+'2017 Hourly Load - RC2016'!B47/'2017 Hourly Load - RC2016'!$C$8</f>
        <v>0.42498486691592313</v>
      </c>
      <c r="C46" s="32">
        <f>+'2017 Hourly Load - RC2016'!C47/'2017 Hourly Load - RC2016'!$C$8</f>
        <v>0.39341120361610354</v>
      </c>
      <c r="D46" s="32">
        <f>+'2017 Hourly Load - RC2016'!D47/'2017 Hourly Load - RC2016'!$C$8</f>
        <v>0.37640677058894001</v>
      </c>
      <c r="E46" s="32">
        <f>+'2017 Hourly Load - RC2016'!E47/'2017 Hourly Load - RC2016'!$C$8</f>
        <v>0.36742171214989566</v>
      </c>
      <c r="F46" s="32">
        <f>+'2017 Hourly Load - RC2016'!F47/'2017 Hourly Load - RC2016'!$C$8</f>
        <v>0.36897520356225383</v>
      </c>
      <c r="G46" s="32">
        <f>+'2017 Hourly Load - RC2016'!G47/'2017 Hourly Load - RC2016'!$C$8</f>
        <v>0.39630825516887952</v>
      </c>
      <c r="H46" s="32">
        <f>+'2017 Hourly Load - RC2016'!H47/'2017 Hourly Load - RC2016'!$C$8</f>
        <v>0.45529894258410109</v>
      </c>
      <c r="I46" s="32">
        <f>+'2017 Hourly Load - RC2016'!I47/'2017 Hourly Load - RC2016'!$C$8</f>
        <v>0.48872000107699526</v>
      </c>
      <c r="J46" s="32">
        <f>+'2017 Hourly Load - RC2016'!J47/'2017 Hourly Load - RC2016'!$C$8</f>
        <v>0.51811037914863578</v>
      </c>
      <c r="K46" s="32">
        <f>+'2017 Hourly Load - RC2016'!K47/'2017 Hourly Load - RC2016'!$C$8</f>
        <v>0.56202800123854446</v>
      </c>
      <c r="L46" s="32">
        <f>+'2017 Hourly Load - RC2016'!L47/'2017 Hourly Load - RC2016'!$C$8</f>
        <v>0.60031946524045343</v>
      </c>
      <c r="M46" s="32">
        <f>+'2017 Hourly Load - RC2016'!M47/'2017 Hourly Load - RC2016'!$C$8</f>
        <v>0.62887011822433281</v>
      </c>
      <c r="N46" s="32">
        <f>+'2017 Hourly Load - RC2016'!N47/'2017 Hourly Load - RC2016'!$C$8</f>
        <v>0.64675626259364549</v>
      </c>
      <c r="O46" s="32">
        <f>+'2017 Hourly Load - RC2016'!O47/'2017 Hourly Load - RC2016'!$C$8</f>
        <v>0.65926816640128683</v>
      </c>
      <c r="P46" s="32">
        <f>+'2017 Hourly Load - RC2016'!P47/'2017 Hourly Load - RC2016'!$C$8</f>
        <v>0.66695165095430142</v>
      </c>
      <c r="Q46" s="32">
        <f>+'2017 Hourly Load - RC2016'!Q47/'2017 Hourly Load - RC2016'!$C$8</f>
        <v>0.6634248055857046</v>
      </c>
      <c r="R46" s="32">
        <f>+'2017 Hourly Load - RC2016'!R47/'2017 Hourly Load - RC2016'!$C$8</f>
        <v>0.64940139662009322</v>
      </c>
      <c r="S46" s="32">
        <f>+'2017 Hourly Load - RC2016'!S47/'2017 Hourly Load - RC2016'!$C$8</f>
        <v>0.63764524539143697</v>
      </c>
      <c r="T46" s="32">
        <f>+'2017 Hourly Load - RC2016'!T47/'2017 Hourly Load - RC2016'!$C$8</f>
        <v>0.65372598082206324</v>
      </c>
      <c r="U46" s="32">
        <f>+'2017 Hourly Load - RC2016'!U47/'2017 Hourly Load - RC2016'!$C$8</f>
        <v>0.64495085365495908</v>
      </c>
      <c r="V46" s="32">
        <f>+'2017 Hourly Load - RC2016'!V47/'2017 Hourly Load - RC2016'!$C$8</f>
        <v>0.61283136904809465</v>
      </c>
      <c r="W46" s="32">
        <f>+'2017 Hourly Load - RC2016'!W47/'2017 Hourly Load - RC2016'!$C$8</f>
        <v>0.56924963699329045</v>
      </c>
      <c r="X46" s="32">
        <f>+'2017 Hourly Load - RC2016'!X47/'2017 Hourly Load - RC2016'!$C$8</f>
        <v>0.51643092897311349</v>
      </c>
      <c r="Y46" s="32">
        <f>+'2017 Hourly Load - RC2016'!Y47/'2017 Hourly Load - RC2016'!$C$8</f>
        <v>0.45974948554923517</v>
      </c>
      <c r="AA46" s="33">
        <f t="shared" si="0"/>
        <v>0.66695165095430142</v>
      </c>
    </row>
    <row r="47" spans="1:27" x14ac:dyDescent="0.2">
      <c r="A47" s="29">
        <v>42772</v>
      </c>
      <c r="B47" s="32">
        <f>+'2017 Hourly Load - RC2016'!B48/'2017 Hourly Load - RC2016'!$C$8</f>
        <v>0.41159125176613265</v>
      </c>
      <c r="C47" s="32">
        <f>+'2017 Hourly Load - RC2016'!C48/'2017 Hourly Load - RC2016'!$C$8</f>
        <v>0.3789259458522235</v>
      </c>
      <c r="D47" s="32">
        <f>+'2017 Hourly Load - RC2016'!D48/'2017 Hourly Load - RC2016'!$C$8</f>
        <v>0.3618375403162839</v>
      </c>
      <c r="E47" s="32">
        <f>+'2017 Hourly Load - RC2016'!E48/'2017 Hourly Load - RC2016'!$C$8</f>
        <v>0.35306241314917974</v>
      </c>
      <c r="F47" s="32">
        <f>+'2017 Hourly Load - RC2016'!F48/'2017 Hourly Load - RC2016'!$C$8</f>
        <v>0.35558158841246323</v>
      </c>
      <c r="G47" s="32">
        <f>+'2017 Hourly Load - RC2016'!G48/'2017 Hourly Load - RC2016'!$C$8</f>
        <v>0.38077334104529809</v>
      </c>
      <c r="H47" s="32">
        <f>+'2017 Hourly Load - RC2016'!H48/'2017 Hourly Load - RC2016'!$C$8</f>
        <v>0.43917622089908676</v>
      </c>
      <c r="I47" s="32">
        <f>+'2017 Hourly Load - RC2016'!I48/'2017 Hourly Load - RC2016'!$C$8</f>
        <v>0.47280721066392128</v>
      </c>
      <c r="J47" s="32">
        <f>+'2017 Hourly Load - RC2016'!J48/'2017 Hourly Load - RC2016'!$C$8</f>
        <v>0.50333121760403943</v>
      </c>
      <c r="K47" s="32">
        <f>+'2017 Hourly Load - RC2016'!K48/'2017 Hourly Load - RC2016'!$C$8</f>
        <v>0.53843172627245595</v>
      </c>
      <c r="L47" s="32">
        <f>+'2017 Hourly Load - RC2016'!L48/'2017 Hourly Load - RC2016'!$C$8</f>
        <v>0.56895573321257409</v>
      </c>
      <c r="M47" s="32">
        <f>+'2017 Hourly Load - RC2016'!M48/'2017 Hourly Load - RC2016'!$C$8</f>
        <v>0.59120844803824479</v>
      </c>
      <c r="N47" s="32">
        <f>+'2017 Hourly Load - RC2016'!N48/'2017 Hourly Load - RC2016'!$C$8</f>
        <v>0.60926253742510983</v>
      </c>
      <c r="O47" s="32">
        <f>+'2017 Hourly Load - RC2016'!O48/'2017 Hourly Load - RC2016'!$C$8</f>
        <v>0.62605703918033295</v>
      </c>
      <c r="P47" s="32">
        <f>+'2017 Hourly Load - RC2016'!P48/'2017 Hourly Load - RC2016'!$C$8</f>
        <v>0.63306874366313859</v>
      </c>
      <c r="Q47" s="32">
        <f>+'2017 Hourly Load - RC2016'!Q48/'2017 Hourly Load - RC2016'!$C$8</f>
        <v>0.63730935535633249</v>
      </c>
      <c r="R47" s="32">
        <f>+'2017 Hourly Load - RC2016'!R48/'2017 Hourly Load - RC2016'!$C$8</f>
        <v>0.63327867493507894</v>
      </c>
      <c r="S47" s="32">
        <f>+'2017 Hourly Load - RC2016'!S48/'2017 Hourly Load - RC2016'!$C$8</f>
        <v>0.62815635189973584</v>
      </c>
      <c r="T47" s="32">
        <f>+'2017 Hourly Load - RC2016'!T48/'2017 Hourly Load - RC2016'!$C$8</f>
        <v>0.64608448252343664</v>
      </c>
      <c r="U47" s="32">
        <f>+'2017 Hourly Load - RC2016'!U48/'2017 Hourly Load - RC2016'!$C$8</f>
        <v>0.6415919533039145</v>
      </c>
      <c r="V47" s="32">
        <f>+'2017 Hourly Load - RC2016'!V48/'2017 Hourly Load - RC2016'!$C$8</f>
        <v>0.61006027625848291</v>
      </c>
      <c r="W47" s="32">
        <f>+'2017 Hourly Load - RC2016'!W48/'2017 Hourly Load - RC2016'!$C$8</f>
        <v>0.56723429678266368</v>
      </c>
      <c r="X47" s="32">
        <f>+'2017 Hourly Load - RC2016'!X48/'2017 Hourly Load - RC2016'!$C$8</f>
        <v>0.51550723137657617</v>
      </c>
      <c r="Y47" s="32">
        <f>+'2017 Hourly Load - RC2016'!Y48/'2017 Hourly Load - RC2016'!$C$8</f>
        <v>0.45702037901401138</v>
      </c>
      <c r="AA47" s="33">
        <f t="shared" si="0"/>
        <v>0.64608448252343664</v>
      </c>
    </row>
    <row r="48" spans="1:27" x14ac:dyDescent="0.2">
      <c r="A48" s="29">
        <v>42773</v>
      </c>
      <c r="B48" s="32">
        <f>+'2017 Hourly Load - RC2016'!B49/'2017 Hourly Load - RC2016'!$C$8</f>
        <v>0.40764454385365517</v>
      </c>
      <c r="C48" s="32">
        <f>+'2017 Hourly Load - RC2016'!C49/'2017 Hourly Load - RC2016'!$C$8</f>
        <v>0.37745642694864151</v>
      </c>
      <c r="D48" s="32">
        <f>+'2017 Hourly Load - RC2016'!D49/'2017 Hourly Load - RC2016'!$C$8</f>
        <v>0.35675720353532886</v>
      </c>
      <c r="E48" s="32">
        <f>+'2017 Hourly Load - RC2016'!E49/'2017 Hourly Load - RC2016'!$C$8</f>
        <v>0.34722632378923973</v>
      </c>
      <c r="F48" s="32">
        <f>+'2017 Hourly Load - RC2016'!F49/'2017 Hourly Load - RC2016'!$C$8</f>
        <v>0.34869584269282178</v>
      </c>
      <c r="G48" s="32">
        <f>+'2017 Hourly Load - RC2016'!G49/'2017 Hourly Load - RC2016'!$C$8</f>
        <v>0.37451738914147742</v>
      </c>
      <c r="H48" s="32">
        <f>+'2017 Hourly Load - RC2016'!H49/'2017 Hourly Load - RC2016'!$C$8</f>
        <v>0.43229047517944524</v>
      </c>
      <c r="I48" s="32">
        <f>+'2017 Hourly Load - RC2016'!I49/'2017 Hourly Load - RC2016'!$C$8</f>
        <v>0.46772687388296624</v>
      </c>
      <c r="J48" s="32">
        <f>+'2017 Hourly Load - RC2016'!J49/'2017 Hourly Load - RC2016'!$C$8</f>
        <v>0.49023150623496525</v>
      </c>
      <c r="K48" s="32">
        <f>+'2017 Hourly Load - RC2016'!K49/'2017 Hourly Load - RC2016'!$C$8</f>
        <v>0.51924400801711346</v>
      </c>
      <c r="L48" s="32">
        <f>+'2017 Hourly Load - RC2016'!L49/'2017 Hourly Load - RC2016'!$C$8</f>
        <v>0.54670301838690327</v>
      </c>
      <c r="M48" s="32">
        <f>+'2017 Hourly Load - RC2016'!M49/'2017 Hourly Load - RC2016'!$C$8</f>
        <v>0.57218867480045454</v>
      </c>
      <c r="N48" s="32">
        <f>+'2017 Hourly Load - RC2016'!N49/'2017 Hourly Load - RC2016'!$C$8</f>
        <v>0.58726174012576737</v>
      </c>
      <c r="O48" s="32">
        <f>+'2017 Hourly Load - RC2016'!O49/'2017 Hourly Load - RC2016'!$C$8</f>
        <v>0.58973892913466286</v>
      </c>
      <c r="P48" s="32">
        <f>+'2017 Hourly Load - RC2016'!P49/'2017 Hourly Load - RC2016'!$C$8</f>
        <v>0.60913657866194559</v>
      </c>
      <c r="Q48" s="32">
        <f>+'2017 Hourly Load - RC2016'!Q49/'2017 Hourly Load - RC2016'!$C$8</f>
        <v>0.61459479173239306</v>
      </c>
      <c r="R48" s="32">
        <f>+'2017 Hourly Load - RC2016'!R49/'2017 Hourly Load - RC2016'!$C$8</f>
        <v>0.6130413003200349</v>
      </c>
      <c r="S48" s="32">
        <f>+'2017 Hourly Load - RC2016'!S49/'2017 Hourly Load - RC2016'!$C$8</f>
        <v>0.60905260615316947</v>
      </c>
      <c r="T48" s="32">
        <f>+'2017 Hourly Load - RC2016'!T49/'2017 Hourly Load - RC2016'!$C$8</f>
        <v>0.61102596010940813</v>
      </c>
      <c r="U48" s="32">
        <f>+'2017 Hourly Load - RC2016'!U49/'2017 Hourly Load - RC2016'!$C$8</f>
        <v>0.59494522467878197</v>
      </c>
      <c r="V48" s="32">
        <f>+'2017 Hourly Load - RC2016'!V49/'2017 Hourly Load - RC2016'!$C$8</f>
        <v>0.57143292222146946</v>
      </c>
      <c r="W48" s="32">
        <f>+'2017 Hourly Load - RC2016'!W49/'2017 Hourly Load - RC2016'!$C$8</f>
        <v>0.53204981560547104</v>
      </c>
      <c r="X48" s="32">
        <f>+'2017 Hourly Load - RC2016'!X49/'2017 Hourly Load - RC2016'!$C$8</f>
        <v>0.49535382927030835</v>
      </c>
      <c r="Y48" s="32">
        <f>+'2017 Hourly Load - RC2016'!Y49/'2017 Hourly Load - RC2016'!$C$8</f>
        <v>0.44979874325926544</v>
      </c>
      <c r="AA48" s="33">
        <f t="shared" si="0"/>
        <v>0.61459479173239306</v>
      </c>
    </row>
    <row r="49" spans="1:27" x14ac:dyDescent="0.2">
      <c r="A49" s="29">
        <v>42774</v>
      </c>
      <c r="B49" s="32">
        <f>+'2017 Hourly Load - RC2016'!B50/'2017 Hourly Load - RC2016'!$C$8</f>
        <v>0.40806440639753577</v>
      </c>
      <c r="C49" s="32">
        <f>+'2017 Hourly Load - RC2016'!C50/'2017 Hourly Load - RC2016'!$C$8</f>
        <v>0.37653272935210419</v>
      </c>
      <c r="D49" s="32">
        <f>+'2017 Hourly Load - RC2016'!D50/'2017 Hourly Load - RC2016'!$C$8</f>
        <v>0.35772288738625424</v>
      </c>
      <c r="E49" s="32">
        <f>+'2017 Hourly Load - RC2016'!E50/'2017 Hourly Load - RC2016'!$C$8</f>
        <v>0.34823399389455312</v>
      </c>
      <c r="F49" s="32">
        <f>+'2017 Hourly Load - RC2016'!F50/'2017 Hourly Load - RC2016'!$C$8</f>
        <v>0.34752022756995615</v>
      </c>
      <c r="G49" s="32">
        <f>+'2017 Hourly Load - RC2016'!G50/'2017 Hourly Load - RC2016'!$C$8</f>
        <v>0.35532967088613487</v>
      </c>
      <c r="H49" s="32">
        <f>+'2017 Hourly Load - RC2016'!H50/'2017 Hourly Load - RC2016'!$C$8</f>
        <v>0.37695259189598479</v>
      </c>
      <c r="I49" s="32">
        <f>+'2017 Hourly Load - RC2016'!I50/'2017 Hourly Load - RC2016'!$C$8</f>
        <v>0.40718269505538657</v>
      </c>
      <c r="J49" s="32">
        <f>+'2017 Hourly Load - RC2016'!J50/'2017 Hourly Load - RC2016'!$C$8</f>
        <v>0.46327633091783205</v>
      </c>
      <c r="K49" s="32">
        <f>+'2017 Hourly Load - RC2016'!K50/'2017 Hourly Load - RC2016'!$C$8</f>
        <v>0.52067154066630739</v>
      </c>
      <c r="L49" s="32">
        <f>+'2017 Hourly Load - RC2016'!L50/'2017 Hourly Load - RC2016'!$C$8</f>
        <v>0.56349752014212651</v>
      </c>
      <c r="M49" s="32">
        <f>+'2017 Hourly Load - RC2016'!M50/'2017 Hourly Load - RC2016'!$C$8</f>
        <v>0.58969694288027474</v>
      </c>
      <c r="N49" s="32">
        <f>+'2017 Hourly Load - RC2016'!N50/'2017 Hourly Load - RC2016'!$C$8</f>
        <v>0.60716322470570683</v>
      </c>
      <c r="O49" s="32">
        <f>+'2017 Hourly Load - RC2016'!O50/'2017 Hourly Load - RC2016'!$C$8</f>
        <v>0.61564444809209451</v>
      </c>
      <c r="P49" s="32">
        <f>+'2017 Hourly Load - RC2016'!P50/'2017 Hourly Load - RC2016'!$C$8</f>
        <v>0.62101868865376597</v>
      </c>
      <c r="Q49" s="32">
        <f>+'2017 Hourly Load - RC2016'!Q50/'2017 Hourly Load - RC2016'!$C$8</f>
        <v>0.61765978830272139</v>
      </c>
      <c r="R49" s="32">
        <f>+'2017 Hourly Load - RC2016'!R50/'2017 Hourly Load - RC2016'!$C$8</f>
        <v>0.61014424876725903</v>
      </c>
      <c r="S49" s="32">
        <f>+'2017 Hourly Load - RC2016'!S50/'2017 Hourly Load - RC2016'!$C$8</f>
        <v>0.59905987760881163</v>
      </c>
      <c r="T49" s="32">
        <f>+'2017 Hourly Load - RC2016'!T50/'2017 Hourly Load - RC2016'!$C$8</f>
        <v>0.60602959583722926</v>
      </c>
      <c r="U49" s="32">
        <f>+'2017 Hourly Load - RC2016'!U50/'2017 Hourly Load - RC2016'!$C$8</f>
        <v>0.59179625559967763</v>
      </c>
      <c r="V49" s="32">
        <f>+'2017 Hourly Load - RC2016'!V50/'2017 Hourly Load - RC2016'!$C$8</f>
        <v>0.5621959462560967</v>
      </c>
      <c r="W49" s="32">
        <f>+'2017 Hourly Load - RC2016'!W50/'2017 Hourly Load - RC2016'!$C$8</f>
        <v>0.52864892900003835</v>
      </c>
      <c r="X49" s="32">
        <f>+'2017 Hourly Load - RC2016'!X50/'2017 Hourly Load - RC2016'!$C$8</f>
        <v>0.49182698390171148</v>
      </c>
      <c r="Y49" s="32">
        <f>+'2017 Hourly Load - RC2016'!Y50/'2017 Hourly Load - RC2016'!$C$8</f>
        <v>0.45189805597866839</v>
      </c>
      <c r="AA49" s="33">
        <f t="shared" si="0"/>
        <v>0.62101868865376597</v>
      </c>
    </row>
    <row r="50" spans="1:27" x14ac:dyDescent="0.2">
      <c r="A50" s="29">
        <v>42775</v>
      </c>
      <c r="B50" s="32">
        <f>+'2017 Hourly Load - RC2016'!B51/'2017 Hourly Load - RC2016'!$C$8</f>
        <v>0.40982782908183418</v>
      </c>
      <c r="C50" s="32">
        <f>+'2017 Hourly Load - RC2016'!C51/'2017 Hourly Load - RC2016'!$C$8</f>
        <v>0.3788839595978355</v>
      </c>
      <c r="D50" s="32">
        <f>+'2017 Hourly Load - RC2016'!D51/'2017 Hourly Load - RC2016'!$C$8</f>
        <v>0.36011610388637355</v>
      </c>
      <c r="E50" s="32">
        <f>+'2017 Hourly Load - RC2016'!E51/'2017 Hourly Load - RC2016'!$C$8</f>
        <v>0.35033330661395606</v>
      </c>
      <c r="F50" s="32">
        <f>+'2017 Hourly Load - RC2016'!F51/'2017 Hourly Load - RC2016'!$C$8</f>
        <v>0.348150021385777</v>
      </c>
      <c r="G50" s="32">
        <f>+'2017 Hourly Load - RC2016'!G51/'2017 Hourly Load - RC2016'!$C$8</f>
        <v>0.35478384957909015</v>
      </c>
      <c r="H50" s="32">
        <f>+'2017 Hourly Load - RC2016'!H51/'2017 Hourly Load - RC2016'!$C$8</f>
        <v>0.3704027362114477</v>
      </c>
      <c r="I50" s="32">
        <f>+'2017 Hourly Load - RC2016'!I51/'2017 Hourly Load - RC2016'!$C$8</f>
        <v>0.39441887372141693</v>
      </c>
      <c r="J50" s="32">
        <f>+'2017 Hourly Load - RC2016'!J51/'2017 Hourly Load - RC2016'!$C$8</f>
        <v>0.43833649581132567</v>
      </c>
      <c r="K50" s="32">
        <f>+'2017 Hourly Load - RC2016'!K51/'2017 Hourly Load - RC2016'!$C$8</f>
        <v>0.478433368751921</v>
      </c>
      <c r="L50" s="32">
        <f>+'2017 Hourly Load - RC2016'!L51/'2017 Hourly Load - RC2016'!$C$8</f>
        <v>0.5049266952707856</v>
      </c>
      <c r="M50" s="32">
        <f>+'2017 Hourly Load - RC2016'!M51/'2017 Hourly Load - RC2016'!$C$8</f>
        <v>0.5186142142012925</v>
      </c>
      <c r="N50" s="32">
        <f>+'2017 Hourly Load - RC2016'!N51/'2017 Hourly Load - RC2016'!$C$8</f>
        <v>0.53125207677209796</v>
      </c>
      <c r="O50" s="32">
        <f>+'2017 Hourly Load - RC2016'!O51/'2017 Hourly Load - RC2016'!$C$8</f>
        <v>0.53889357507072455</v>
      </c>
      <c r="P50" s="32">
        <f>+'2017 Hourly Load - RC2016'!P51/'2017 Hourly Load - RC2016'!$C$8</f>
        <v>0.54225247542176913</v>
      </c>
      <c r="Q50" s="32">
        <f>+'2017 Hourly Load - RC2016'!Q51/'2017 Hourly Load - RC2016'!$C$8</f>
        <v>0.53943939637776928</v>
      </c>
      <c r="R50" s="32">
        <f>+'2017 Hourly Load - RC2016'!R51/'2017 Hourly Load - RC2016'!$C$8</f>
        <v>0.53272159567568</v>
      </c>
      <c r="S50" s="32">
        <f>+'2017 Hourly Load - RC2016'!S51/'2017 Hourly Load - RC2016'!$C$8</f>
        <v>0.53066426921066512</v>
      </c>
      <c r="T50" s="32">
        <f>+'2017 Hourly Load - RC2016'!T51/'2017 Hourly Load - RC2016'!$C$8</f>
        <v>0.55505828301012694</v>
      </c>
      <c r="U50" s="32">
        <f>+'2017 Hourly Load - RC2016'!U51/'2017 Hourly Load - RC2016'!$C$8</f>
        <v>0.558753073396276</v>
      </c>
      <c r="V50" s="32">
        <f>+'2017 Hourly Load - RC2016'!V51/'2017 Hourly Load - RC2016'!$C$8</f>
        <v>0.53133604928087408</v>
      </c>
      <c r="W50" s="32">
        <f>+'2017 Hourly Load - RC2016'!W51/'2017 Hourly Load - RC2016'!$C$8</f>
        <v>0.49459807669132333</v>
      </c>
      <c r="X50" s="32">
        <f>+'2017 Hourly Load - RC2016'!X51/'2017 Hourly Load - RC2016'!$C$8</f>
        <v>0.45513099756654884</v>
      </c>
      <c r="Y50" s="32">
        <f>+'2017 Hourly Load - RC2016'!Y51/'2017 Hourly Load - RC2016'!$C$8</f>
        <v>0.40537728611670004</v>
      </c>
      <c r="AA50" s="33">
        <f t="shared" si="0"/>
        <v>0.558753073396276</v>
      </c>
    </row>
    <row r="51" spans="1:27" x14ac:dyDescent="0.2">
      <c r="A51" s="29">
        <v>42776</v>
      </c>
      <c r="B51" s="32">
        <f>+'2017 Hourly Load - RC2016'!B52/'2017 Hourly Load - RC2016'!$C$8</f>
        <v>0.36414678430762709</v>
      </c>
      <c r="C51" s="32">
        <f>+'2017 Hourly Load - RC2016'!C52/'2017 Hourly Load - RC2016'!$C$8</f>
        <v>0.34084441312225489</v>
      </c>
      <c r="D51" s="32">
        <f>+'2017 Hourly Load - RC2016'!D52/'2017 Hourly Load - RC2016'!$C$8</f>
        <v>0.33118757461300158</v>
      </c>
      <c r="E51" s="32">
        <f>+'2017 Hourly Load - RC2016'!E52/'2017 Hourly Load - RC2016'!$C$8</f>
        <v>0.32963408320064341</v>
      </c>
      <c r="F51" s="32">
        <f>+'2017 Hourly Load - RC2016'!F52/'2017 Hourly Load - RC2016'!$C$8</f>
        <v>0.33748551277121025</v>
      </c>
      <c r="G51" s="32">
        <f>+'2017 Hourly Load - RC2016'!G52/'2017 Hourly Load - RC2016'!$C$8</f>
        <v>0.3701928049395074</v>
      </c>
      <c r="H51" s="32">
        <f>+'2017 Hourly Load - RC2016'!H52/'2017 Hourly Load - RC2016'!$C$8</f>
        <v>0.43451574666201237</v>
      </c>
      <c r="I51" s="32">
        <f>+'2017 Hourly Load - RC2016'!I52/'2017 Hourly Load - RC2016'!$C$8</f>
        <v>0.4718415268129959</v>
      </c>
      <c r="J51" s="32">
        <f>+'2017 Hourly Load - RC2016'!J52/'2017 Hourly Load - RC2016'!$C$8</f>
        <v>0.48783828973484605</v>
      </c>
      <c r="K51" s="32">
        <f>+'2017 Hourly Load - RC2016'!K52/'2017 Hourly Load - RC2016'!$C$8</f>
        <v>0.50773977431478545</v>
      </c>
      <c r="L51" s="32">
        <f>+'2017 Hourly Load - RC2016'!L52/'2017 Hourly Load - RC2016'!$C$8</f>
        <v>0.52974057161412791</v>
      </c>
      <c r="M51" s="32">
        <f>+'2017 Hourly Load - RC2016'!M52/'2017 Hourly Load - RC2016'!$C$8</f>
        <v>0.54405788436045566</v>
      </c>
      <c r="N51" s="32">
        <f>+'2017 Hourly Load - RC2016'!N52/'2017 Hourly Load - RC2016'!$C$8</f>
        <v>0.55732554074708207</v>
      </c>
      <c r="O51" s="32">
        <f>+'2017 Hourly Load - RC2016'!O52/'2017 Hourly Load - RC2016'!$C$8</f>
        <v>0.56765415932654428</v>
      </c>
      <c r="P51" s="32">
        <f>+'2017 Hourly Load - RC2016'!P52/'2017 Hourly Load - RC2016'!$C$8</f>
        <v>0.57193675727412618</v>
      </c>
      <c r="Q51" s="32">
        <f>+'2017 Hourly Load - RC2016'!Q52/'2017 Hourly Load - RC2016'!$C$8</f>
        <v>0.57638730023926033</v>
      </c>
      <c r="R51" s="32">
        <f>+'2017 Hourly Load - RC2016'!R52/'2017 Hourly Load - RC2016'!$C$8</f>
        <v>0.57718503907263341</v>
      </c>
      <c r="S51" s="32">
        <f>+'2017 Hourly Load - RC2016'!S52/'2017 Hourly Load - RC2016'!$C$8</f>
        <v>0.57399408373914107</v>
      </c>
      <c r="T51" s="32">
        <f>+'2017 Hourly Load - RC2016'!T52/'2017 Hourly Load - RC2016'!$C$8</f>
        <v>0.59670864736308038</v>
      </c>
      <c r="U51" s="32">
        <f>+'2017 Hourly Load - RC2016'!U52/'2017 Hourly Load - RC2016'!$C$8</f>
        <v>0.6023348054510802</v>
      </c>
      <c r="V51" s="32">
        <f>+'2017 Hourly Load - RC2016'!V52/'2017 Hourly Load - RC2016'!$C$8</f>
        <v>0.57252456483555902</v>
      </c>
      <c r="W51" s="32">
        <f>+'2017 Hourly Load - RC2016'!W52/'2017 Hourly Load - RC2016'!$C$8</f>
        <v>0.53003447539484427</v>
      </c>
      <c r="X51" s="32">
        <f>+'2017 Hourly Load - RC2016'!X52/'2017 Hourly Load - RC2016'!$C$8</f>
        <v>0.47977692889233886</v>
      </c>
      <c r="Y51" s="32">
        <f>+'2017 Hourly Load - RC2016'!Y52/'2017 Hourly Load - RC2016'!$C$8</f>
        <v>0.42511082567908731</v>
      </c>
      <c r="AA51" s="33">
        <f t="shared" si="0"/>
        <v>0.6023348054510802</v>
      </c>
    </row>
    <row r="52" spans="1:27" x14ac:dyDescent="0.2">
      <c r="A52" s="29">
        <v>42777</v>
      </c>
      <c r="B52" s="32">
        <f>+'2017 Hourly Load - RC2016'!B53/'2017 Hourly Load - RC2016'!$C$8</f>
        <v>0.38127717609795481</v>
      </c>
      <c r="C52" s="32">
        <f>+'2017 Hourly Load - RC2016'!C53/'2017 Hourly Load - RC2016'!$C$8</f>
        <v>0.35390213823694094</v>
      </c>
      <c r="D52" s="32">
        <f>+'2017 Hourly Load - RC2016'!D53/'2017 Hourly Load - RC2016'!$C$8</f>
        <v>0.34063448185031459</v>
      </c>
      <c r="E52" s="32">
        <f>+'2017 Hourly Load - RC2016'!E53/'2017 Hourly Load - RC2016'!$C$8</f>
        <v>0.33626791139395662</v>
      </c>
      <c r="F52" s="32">
        <f>+'2017 Hourly Load - RC2016'!F53/'2017 Hourly Load - RC2016'!$C$8</f>
        <v>0.34193605573634439</v>
      </c>
      <c r="G52" s="32">
        <f>+'2017 Hourly Load - RC2016'!G53/'2017 Hourly Load - RC2016'!$C$8</f>
        <v>0.37275396645717895</v>
      </c>
      <c r="H52" s="32">
        <f>+'2017 Hourly Load - RC2016'!H53/'2017 Hourly Load - RC2016'!$C$8</f>
        <v>0.43703492192529586</v>
      </c>
      <c r="I52" s="32">
        <f>+'2017 Hourly Load - RC2016'!I53/'2017 Hourly Load - RC2016'!$C$8</f>
        <v>0.47410878454995098</v>
      </c>
      <c r="J52" s="32">
        <f>+'2017 Hourly Load - RC2016'!J53/'2017 Hourly Load - RC2016'!$C$8</f>
        <v>0.49291862651580098</v>
      </c>
      <c r="K52" s="32">
        <f>+'2017 Hourly Load - RC2016'!K53/'2017 Hourly Load - RC2016'!$C$8</f>
        <v>0.51806839289424778</v>
      </c>
      <c r="L52" s="32">
        <f>+'2017 Hourly Load - RC2016'!L53/'2017 Hourly Load - RC2016'!$C$8</f>
        <v>0.54065699775502296</v>
      </c>
      <c r="M52" s="32">
        <f>+'2017 Hourly Load - RC2016'!M53/'2017 Hourly Load - RC2016'!$C$8</f>
        <v>0.56139820742272362</v>
      </c>
      <c r="N52" s="32">
        <f>+'2017 Hourly Load - RC2016'!N53/'2017 Hourly Load - RC2016'!$C$8</f>
        <v>0.5788225029937677</v>
      </c>
      <c r="O52" s="32">
        <f>+'2017 Hourly Load - RC2016'!O53/'2017 Hourly Load - RC2016'!$C$8</f>
        <v>0.59418947209979689</v>
      </c>
      <c r="P52" s="32">
        <f>+'2017 Hourly Load - RC2016'!P53/'2017 Hourly Load - RC2016'!$C$8</f>
        <v>0.60346843431955777</v>
      </c>
      <c r="Q52" s="32">
        <f>+'2017 Hourly Load - RC2016'!Q53/'2017 Hourly Load - RC2016'!$C$8</f>
        <v>0.6130413003200349</v>
      </c>
      <c r="R52" s="32">
        <f>+'2017 Hourly Load - RC2016'!R53/'2017 Hourly Load - RC2016'!$C$8</f>
        <v>0.61581239310964675</v>
      </c>
      <c r="S52" s="32">
        <f>+'2017 Hourly Load - RC2016'!S53/'2017 Hourly Load - RC2016'!$C$8</f>
        <v>0.61039616629358739</v>
      </c>
      <c r="T52" s="32">
        <f>+'2017 Hourly Load - RC2016'!T53/'2017 Hourly Load - RC2016'!$C$8</f>
        <v>0.62681279175931803</v>
      </c>
      <c r="U52" s="32">
        <f>+'2017 Hourly Load - RC2016'!U53/'2017 Hourly Load - RC2016'!$C$8</f>
        <v>0.62887011822433281</v>
      </c>
      <c r="V52" s="32">
        <f>+'2017 Hourly Load - RC2016'!V53/'2017 Hourly Load - RC2016'!$C$8</f>
        <v>0.6023348054510802</v>
      </c>
      <c r="W52" s="32">
        <f>+'2017 Hourly Load - RC2016'!W53/'2017 Hourly Load - RC2016'!$C$8</f>
        <v>0.55102760258887329</v>
      </c>
      <c r="X52" s="32">
        <f>+'2017 Hourly Load - RC2016'!X53/'2017 Hourly Load - RC2016'!$C$8</f>
        <v>0.4966134169019501</v>
      </c>
      <c r="Y52" s="32">
        <f>+'2017 Hourly Load - RC2016'!Y53/'2017 Hourly Load - RC2016'!$C$8</f>
        <v>0.43804259203060925</v>
      </c>
      <c r="AA52" s="33">
        <f t="shared" si="0"/>
        <v>0.62887011822433281</v>
      </c>
    </row>
    <row r="53" spans="1:27" x14ac:dyDescent="0.2">
      <c r="A53" s="29">
        <v>42778</v>
      </c>
      <c r="B53" s="32">
        <f>+'2017 Hourly Load - RC2016'!B54/'2017 Hourly Load - RC2016'!$C$8</f>
        <v>0.38728121047544706</v>
      </c>
      <c r="C53" s="32">
        <f>+'2017 Hourly Load - RC2016'!C54/'2017 Hourly Load - RC2016'!$C$8</f>
        <v>0.35910843378106011</v>
      </c>
      <c r="D53" s="32">
        <f>+'2017 Hourly Load - RC2016'!D54/'2017 Hourly Load - RC2016'!$C$8</f>
        <v>0.34185208322756827</v>
      </c>
      <c r="E53" s="32">
        <f>+'2017 Hourly Load - RC2016'!E54/'2017 Hourly Load - RC2016'!$C$8</f>
        <v>0.33463044747282233</v>
      </c>
      <c r="F53" s="32">
        <f>+'2017 Hourly Load - RC2016'!F54/'2017 Hourly Load - RC2016'!$C$8</f>
        <v>0.33845119662213557</v>
      </c>
      <c r="G53" s="32">
        <f>+'2017 Hourly Load - RC2016'!G54/'2017 Hourly Load - RC2016'!$C$8</f>
        <v>0.36570027571998526</v>
      </c>
      <c r="H53" s="32">
        <f>+'2017 Hourly Load - RC2016'!H54/'2017 Hourly Load - RC2016'!$C$8</f>
        <v>0.42624445454756488</v>
      </c>
      <c r="I53" s="32">
        <f>+'2017 Hourly Load - RC2016'!I54/'2017 Hourly Load - RC2016'!$C$8</f>
        <v>0.45945558176851875</v>
      </c>
      <c r="J53" s="32">
        <f>+'2017 Hourly Load - RC2016'!J54/'2017 Hourly Load - RC2016'!$C$8</f>
        <v>0.48510918319962226</v>
      </c>
      <c r="K53" s="32">
        <f>+'2017 Hourly Load - RC2016'!K54/'2017 Hourly Load - RC2016'!$C$8</f>
        <v>0.51790044787669554</v>
      </c>
      <c r="L53" s="32">
        <f>+'2017 Hourly Load - RC2016'!L54/'2017 Hourly Load - RC2016'!$C$8</f>
        <v>0.54645110086057491</v>
      </c>
      <c r="M53" s="32">
        <f>+'2017 Hourly Load - RC2016'!M54/'2017 Hourly Load - RC2016'!$C$8</f>
        <v>0.56945956826523081</v>
      </c>
      <c r="N53" s="32">
        <f>+'2017 Hourly Load - RC2016'!N54/'2017 Hourly Load - RC2016'!$C$8</f>
        <v>0.58654797380117041</v>
      </c>
      <c r="O53" s="32">
        <f>+'2017 Hourly Load - RC2016'!O54/'2017 Hourly Load - RC2016'!$C$8</f>
        <v>0.60048741025800567</v>
      </c>
      <c r="P53" s="32">
        <f>+'2017 Hourly Load - RC2016'!P54/'2017 Hourly Load - RC2016'!$C$8</f>
        <v>0.60405624188099061</v>
      </c>
      <c r="Q53" s="32">
        <f>+'2017 Hourly Load - RC2016'!Q54/'2017 Hourly Load - RC2016'!$C$8</f>
        <v>0.59851405630176691</v>
      </c>
      <c r="R53" s="32">
        <f>+'2017 Hourly Load - RC2016'!R54/'2017 Hourly Load - RC2016'!$C$8</f>
        <v>0.59104050302069266</v>
      </c>
      <c r="S53" s="32">
        <f>+'2017 Hourly Load - RC2016'!S54/'2017 Hourly Load - RC2016'!$C$8</f>
        <v>0.59242604941549848</v>
      </c>
      <c r="T53" s="32">
        <f>+'2017 Hourly Load - RC2016'!T54/'2017 Hourly Load - RC2016'!$C$8</f>
        <v>0.61980108727651229</v>
      </c>
      <c r="U53" s="32">
        <f>+'2017 Hourly Load - RC2016'!U54/'2017 Hourly Load - RC2016'!$C$8</f>
        <v>0.61299931406564689</v>
      </c>
      <c r="V53" s="32">
        <f>+'2017 Hourly Load - RC2016'!V54/'2017 Hourly Load - RC2016'!$C$8</f>
        <v>0.58415475730105104</v>
      </c>
      <c r="W53" s="32">
        <f>+'2017 Hourly Load - RC2016'!W54/'2017 Hourly Load - RC2016'!$C$8</f>
        <v>0.54128679157084392</v>
      </c>
      <c r="X53" s="32">
        <f>+'2017 Hourly Load - RC2016'!X54/'2017 Hourly Load - RC2016'!$C$8</f>
        <v>0.48128843405030897</v>
      </c>
      <c r="Y53" s="32">
        <f>+'2017 Hourly Load - RC2016'!Y54/'2017 Hourly Load - RC2016'!$C$8</f>
        <v>0.42036637893323681</v>
      </c>
      <c r="AA53" s="33">
        <f t="shared" si="0"/>
        <v>0.61980108727651229</v>
      </c>
    </row>
    <row r="54" spans="1:27" x14ac:dyDescent="0.2">
      <c r="A54" s="29">
        <v>42779</v>
      </c>
      <c r="B54" s="32">
        <f>+'2017 Hourly Load - RC2016'!B55/'2017 Hourly Load - RC2016'!$C$8</f>
        <v>0.37607088055383558</v>
      </c>
      <c r="C54" s="32">
        <f>+'2017 Hourly Load - RC2016'!C55/'2017 Hourly Load - RC2016'!$C$8</f>
        <v>0.34806604887700093</v>
      </c>
      <c r="D54" s="32">
        <f>+'2017 Hourly Load - RC2016'!D55/'2017 Hourly Load - RC2016'!$C$8</f>
        <v>0.33500832376231482</v>
      </c>
      <c r="E54" s="32">
        <f>+'2017 Hourly Load - RC2016'!E55/'2017 Hourly Load - RC2016'!$C$8</f>
        <v>0.32992798698135983</v>
      </c>
      <c r="F54" s="32">
        <f>+'2017 Hourly Load - RC2016'!F55/'2017 Hourly Load - RC2016'!$C$8</f>
        <v>0.33580606259568796</v>
      </c>
      <c r="G54" s="32">
        <f>+'2017 Hourly Load - RC2016'!G55/'2017 Hourly Load - RC2016'!$C$8</f>
        <v>0.3656582894655972</v>
      </c>
      <c r="H54" s="32">
        <f>+'2017 Hourly Load - RC2016'!H55/'2017 Hourly Load - RC2016'!$C$8</f>
        <v>0.42893157482840061</v>
      </c>
      <c r="I54" s="32">
        <f>+'2017 Hourly Load - RC2016'!I55/'2017 Hourly Load - RC2016'!$C$8</f>
        <v>0.46793680515490654</v>
      </c>
      <c r="J54" s="32">
        <f>+'2017 Hourly Load - RC2016'!J55/'2017 Hourly Load - RC2016'!$C$8</f>
        <v>0.48842609729627884</v>
      </c>
      <c r="K54" s="32">
        <f>+'2017 Hourly Load - RC2016'!K55/'2017 Hourly Load - RC2016'!$C$8</f>
        <v>0.5014838224109649</v>
      </c>
      <c r="L54" s="32">
        <f>+'2017 Hourly Load - RC2016'!L55/'2017 Hourly Load - RC2016'!$C$8</f>
        <v>0.51315600113084492</v>
      </c>
      <c r="M54" s="32">
        <f>+'2017 Hourly Load - RC2016'!M55/'2017 Hourly Load - RC2016'!$C$8</f>
        <v>0.51727065406087469</v>
      </c>
      <c r="N54" s="32">
        <f>+'2017 Hourly Load - RC2016'!N55/'2017 Hourly Load - RC2016'!$C$8</f>
        <v>0.51953791179782982</v>
      </c>
      <c r="O54" s="32">
        <f>+'2017 Hourly Load - RC2016'!O55/'2017 Hourly Load - RC2016'!$C$8</f>
        <v>0.51886613172762086</v>
      </c>
      <c r="P54" s="32">
        <f>+'2017 Hourly Load - RC2016'!P55/'2017 Hourly Load - RC2016'!$C$8</f>
        <v>0.51655688773627773</v>
      </c>
      <c r="Q54" s="32">
        <f>+'2017 Hourly Load - RC2016'!Q55/'2017 Hourly Load - RC2016'!$C$8</f>
        <v>0.51294606985890467</v>
      </c>
      <c r="R54" s="32">
        <f>+'2017 Hourly Load - RC2016'!R55/'2017 Hourly Load - RC2016'!$C$8</f>
        <v>0.50933525198153162</v>
      </c>
      <c r="S54" s="32">
        <f>+'2017 Hourly Load - RC2016'!S55/'2017 Hourly Load - RC2016'!$C$8</f>
        <v>0.50941922449030774</v>
      </c>
      <c r="T54" s="32">
        <f>+'2017 Hourly Load - RC2016'!T55/'2017 Hourly Load - RC2016'!$C$8</f>
        <v>0.53901953383388879</v>
      </c>
      <c r="U54" s="32">
        <f>+'2017 Hourly Load - RC2016'!U55/'2017 Hourly Load - RC2016'!$C$8</f>
        <v>0.55048178128182856</v>
      </c>
      <c r="V54" s="32">
        <f>+'2017 Hourly Load - RC2016'!V55/'2017 Hourly Load - RC2016'!$C$8</f>
        <v>0.53297351320200836</v>
      </c>
      <c r="W54" s="32">
        <f>+'2017 Hourly Load - RC2016'!W55/'2017 Hourly Load - RC2016'!$C$8</f>
        <v>0.50274341004260659</v>
      </c>
      <c r="X54" s="32">
        <f>+'2017 Hourly Load - RC2016'!X55/'2017 Hourly Load - RC2016'!$C$8</f>
        <v>0.46218468830374254</v>
      </c>
      <c r="Y54" s="32">
        <f>+'2017 Hourly Load - RC2016'!Y55/'2017 Hourly Load - RC2016'!$C$8</f>
        <v>0.41578987720493849</v>
      </c>
      <c r="AA54" s="33">
        <f t="shared" si="0"/>
        <v>0.55048178128182856</v>
      </c>
    </row>
    <row r="55" spans="1:27" x14ac:dyDescent="0.2">
      <c r="A55" s="29">
        <v>42780</v>
      </c>
      <c r="B55" s="32">
        <f>+'2017 Hourly Load - RC2016'!B56/'2017 Hourly Load - RC2016'!$C$8</f>
        <v>0.37921984963293992</v>
      </c>
      <c r="C55" s="32">
        <f>+'2017 Hourly Load - RC2016'!C56/'2017 Hourly Load - RC2016'!$C$8</f>
        <v>0.36112377399168694</v>
      </c>
      <c r="D55" s="32">
        <f>+'2017 Hourly Load - RC2016'!D56/'2017 Hourly Load - RC2016'!$C$8</f>
        <v>0.35503576710541851</v>
      </c>
      <c r="E55" s="32">
        <f>+'2017 Hourly Load - RC2016'!E56/'2017 Hourly Load - RC2016'!$C$8</f>
        <v>0.35709309357043334</v>
      </c>
      <c r="F55" s="32">
        <f>+'2017 Hourly Load - RC2016'!F56/'2017 Hourly Load - RC2016'!$C$8</f>
        <v>0.37027677744828352</v>
      </c>
      <c r="G55" s="32">
        <f>+'2017 Hourly Load - RC2016'!G56/'2017 Hourly Load - RC2016'!$C$8</f>
        <v>0.41259892187144603</v>
      </c>
      <c r="H55" s="32">
        <f>+'2017 Hourly Load - RC2016'!H56/'2017 Hourly Load - RC2016'!$C$8</f>
        <v>0.49359040658600994</v>
      </c>
      <c r="I55" s="32">
        <f>+'2017 Hourly Load - RC2016'!I56/'2017 Hourly Load - RC2016'!$C$8</f>
        <v>0.54506555446576899</v>
      </c>
      <c r="J55" s="32">
        <f>+'2017 Hourly Load - RC2016'!J56/'2017 Hourly Load - RC2016'!$C$8</f>
        <v>0.54405788436045566</v>
      </c>
      <c r="K55" s="32">
        <f>+'2017 Hourly Load - RC2016'!K56/'2017 Hourly Load - RC2016'!$C$8</f>
        <v>0.53129406302648607</v>
      </c>
      <c r="L55" s="32">
        <f>+'2017 Hourly Load - RC2016'!L56/'2017 Hourly Load - RC2016'!$C$8</f>
        <v>0.52096544444702375</v>
      </c>
      <c r="M55" s="32">
        <f>+'2017 Hourly Load - RC2016'!M56/'2017 Hourly Load - RC2016'!$C$8</f>
        <v>0.50358313513036779</v>
      </c>
      <c r="N55" s="32">
        <f>+'2017 Hourly Load - RC2016'!N56/'2017 Hourly Load - RC2016'!$C$8</f>
        <v>0.48972767118230864</v>
      </c>
      <c r="O55" s="32">
        <f>+'2017 Hourly Load - RC2016'!O56/'2017 Hourly Load - RC2016'!$C$8</f>
        <v>0.48023877769060747</v>
      </c>
      <c r="P55" s="32">
        <f>+'2017 Hourly Load - RC2016'!P56/'2017 Hourly Load - RC2016'!$C$8</f>
        <v>0.47423474331311516</v>
      </c>
      <c r="Q55" s="32">
        <f>+'2017 Hourly Load - RC2016'!Q56/'2017 Hourly Load - RC2016'!$C$8</f>
        <v>0.47402481204117486</v>
      </c>
      <c r="R55" s="32">
        <f>+'2017 Hourly Load - RC2016'!R56/'2017 Hourly Load - RC2016'!$C$8</f>
        <v>0.47385686702362267</v>
      </c>
      <c r="S55" s="32">
        <f>+'2017 Hourly Load - RC2016'!S56/'2017 Hourly Load - RC2016'!$C$8</f>
        <v>0.47830740998875682</v>
      </c>
      <c r="T55" s="32">
        <f>+'2017 Hourly Load - RC2016'!T56/'2017 Hourly Load - RC2016'!$C$8</f>
        <v>0.50820162311305406</v>
      </c>
      <c r="U55" s="32">
        <f>+'2017 Hourly Load - RC2016'!U56/'2017 Hourly Load - RC2016'!$C$8</f>
        <v>0.51403771247299423</v>
      </c>
      <c r="V55" s="32">
        <f>+'2017 Hourly Load - RC2016'!V56/'2017 Hourly Load - RC2016'!$C$8</f>
        <v>0.49568971930541283</v>
      </c>
      <c r="W55" s="32">
        <f>+'2017 Hourly Load - RC2016'!W56/'2017 Hourly Load - RC2016'!$C$8</f>
        <v>0.47079187045329446</v>
      </c>
      <c r="X55" s="32">
        <f>+'2017 Hourly Load - RC2016'!X56/'2017 Hourly Load - RC2016'!$C$8</f>
        <v>0.44274505252207169</v>
      </c>
      <c r="Y55" s="32">
        <f>+'2017 Hourly Load - RC2016'!Y56/'2017 Hourly Load - RC2016'!$C$8</f>
        <v>0.4092400215204014</v>
      </c>
      <c r="AA55" s="33">
        <f t="shared" si="0"/>
        <v>0.54506555446576899</v>
      </c>
    </row>
    <row r="56" spans="1:27" x14ac:dyDescent="0.2">
      <c r="A56" s="29">
        <v>42781</v>
      </c>
      <c r="B56" s="32">
        <f>+'2017 Hourly Load - RC2016'!B57/'2017 Hourly Load - RC2016'!$C$8</f>
        <v>0.38014354722947724</v>
      </c>
      <c r="C56" s="32">
        <f>+'2017 Hourly Load - RC2016'!C57/'2017 Hourly Load - RC2016'!$C$8</f>
        <v>0.3616276090443436</v>
      </c>
      <c r="D56" s="32">
        <f>+'2017 Hourly Load - RC2016'!D57/'2017 Hourly Load - RC2016'!$C$8</f>
        <v>0.35180282551753811</v>
      </c>
      <c r="E56" s="32">
        <f>+'2017 Hourly Load - RC2016'!E57/'2017 Hourly Load - RC2016'!$C$8</f>
        <v>0.34819200764016506</v>
      </c>
      <c r="F56" s="32">
        <f>+'2017 Hourly Load - RC2016'!F57/'2017 Hourly Load - RC2016'!$C$8</f>
        <v>0.34974549905252322</v>
      </c>
      <c r="G56" s="32">
        <f>+'2017 Hourly Load - RC2016'!G57/'2017 Hourly Load - RC2016'!$C$8</f>
        <v>0.36192151282506002</v>
      </c>
      <c r="H56" s="32">
        <f>+'2017 Hourly Load - RC2016'!H57/'2017 Hourly Load - RC2016'!$C$8</f>
        <v>0.38572771906308895</v>
      </c>
      <c r="I56" s="32">
        <f>+'2017 Hourly Load - RC2016'!I57/'2017 Hourly Load - RC2016'!$C$8</f>
        <v>0.4192747363191473</v>
      </c>
      <c r="J56" s="32">
        <f>+'2017 Hourly Load - RC2016'!J57/'2017 Hourly Load - RC2016'!$C$8</f>
        <v>0.45563483261920557</v>
      </c>
      <c r="K56" s="32">
        <f>+'2017 Hourly Load - RC2016'!K57/'2017 Hourly Load - RC2016'!$C$8</f>
        <v>0.4788532312958016</v>
      </c>
      <c r="L56" s="32">
        <f>+'2017 Hourly Load - RC2016'!L57/'2017 Hourly Load - RC2016'!$C$8</f>
        <v>0.49199492891926372</v>
      </c>
      <c r="M56" s="32">
        <f>+'2017 Hourly Load - RC2016'!M57/'2017 Hourly Load - RC2016'!$C$8</f>
        <v>0.49333848905968158</v>
      </c>
      <c r="N56" s="32">
        <f>+'2017 Hourly Load - RC2016'!N57/'2017 Hourly Load - RC2016'!$C$8</f>
        <v>0.48729246842780127</v>
      </c>
      <c r="O56" s="32">
        <f>+'2017 Hourly Load - RC2016'!O57/'2017 Hourly Load - RC2016'!$C$8</f>
        <v>0.48116247528714479</v>
      </c>
      <c r="P56" s="32">
        <f>+'2017 Hourly Load - RC2016'!P57/'2017 Hourly Load - RC2016'!$C$8</f>
        <v>0.47574624847108526</v>
      </c>
      <c r="Q56" s="32">
        <f>+'2017 Hourly Load - RC2016'!Q57/'2017 Hourly Load - RC2016'!$C$8</f>
        <v>0.47373090826045849</v>
      </c>
      <c r="R56" s="32">
        <f>+'2017 Hourly Load - RC2016'!R57/'2017 Hourly Load - RC2016'!$C$8</f>
        <v>0.47259727939198098</v>
      </c>
      <c r="S56" s="32">
        <f>+'2017 Hourly Load - RC2016'!S57/'2017 Hourly Load - RC2016'!$C$8</f>
        <v>0.47562028970792108</v>
      </c>
      <c r="T56" s="32">
        <f>+'2017 Hourly Load - RC2016'!T57/'2017 Hourly Load - RC2016'!$C$8</f>
        <v>0.49892266089329329</v>
      </c>
      <c r="U56" s="32">
        <f>+'2017 Hourly Load - RC2016'!U57/'2017 Hourly Load - RC2016'!$C$8</f>
        <v>0.50438087396374087</v>
      </c>
      <c r="V56" s="32">
        <f>+'2017 Hourly Load - RC2016'!V57/'2017 Hourly Load - RC2016'!$C$8</f>
        <v>0.48683061962953261</v>
      </c>
      <c r="W56" s="32">
        <f>+'2017 Hourly Load - RC2016'!W57/'2017 Hourly Load - RC2016'!$C$8</f>
        <v>0.46357023469854847</v>
      </c>
      <c r="X56" s="32">
        <f>+'2017 Hourly Load - RC2016'!X57/'2017 Hourly Load - RC2016'!$C$8</f>
        <v>0.43640512810947496</v>
      </c>
      <c r="Y56" s="32">
        <f>+'2017 Hourly Load - RC2016'!Y57/'2017 Hourly Load - RC2016'!$C$8</f>
        <v>0.40122064693228238</v>
      </c>
      <c r="AA56" s="33">
        <f t="shared" si="0"/>
        <v>0.50438087396374087</v>
      </c>
    </row>
    <row r="57" spans="1:27" x14ac:dyDescent="0.2">
      <c r="A57" s="29">
        <v>42782</v>
      </c>
      <c r="B57" s="32">
        <f>+'2017 Hourly Load - RC2016'!B58/'2017 Hourly Load - RC2016'!$C$8</f>
        <v>0.37153636507992527</v>
      </c>
      <c r="C57" s="32">
        <f>+'2017 Hourly Load - RC2016'!C58/'2017 Hourly Load - RC2016'!$C$8</f>
        <v>0.35469987707031403</v>
      </c>
      <c r="D57" s="32">
        <f>+'2017 Hourly Load - RC2016'!D58/'2017 Hourly Load - RC2016'!$C$8</f>
        <v>0.35247460558774701</v>
      </c>
      <c r="E57" s="32">
        <f>+'2017 Hourly Load - RC2016'!E58/'2017 Hourly Load - RC2016'!$C$8</f>
        <v>0.35448994579837373</v>
      </c>
      <c r="F57" s="32">
        <f>+'2017 Hourly Load - RC2016'!F58/'2017 Hourly Load - RC2016'!$C$8</f>
        <v>0.35856261247401539</v>
      </c>
      <c r="G57" s="32">
        <f>+'2017 Hourly Load - RC2016'!G58/'2017 Hourly Load - RC2016'!$C$8</f>
        <v>0.37632279808016394</v>
      </c>
      <c r="H57" s="32">
        <f>+'2017 Hourly Load - RC2016'!H58/'2017 Hourly Load - RC2016'!$C$8</f>
        <v>0.40760255759926711</v>
      </c>
      <c r="I57" s="32">
        <f>+'2017 Hourly Load - RC2016'!I58/'2017 Hourly Load - RC2016'!$C$8</f>
        <v>0.44996668827681768</v>
      </c>
      <c r="J57" s="32">
        <f>+'2017 Hourly Load - RC2016'!J58/'2017 Hourly Load - RC2016'!$C$8</f>
        <v>0.48414349934869688</v>
      </c>
      <c r="K57" s="32">
        <f>+'2017 Hourly Load - RC2016'!K58/'2017 Hourly Load - RC2016'!$C$8</f>
        <v>0.49409424163866661</v>
      </c>
      <c r="L57" s="32">
        <f>+'2017 Hourly Load - RC2016'!L58/'2017 Hourly Load - RC2016'!$C$8</f>
        <v>0.4893497948928161</v>
      </c>
      <c r="M57" s="32">
        <f>+'2017 Hourly Load - RC2016'!M58/'2017 Hourly Load - RC2016'!$C$8</f>
        <v>0.47830740998875682</v>
      </c>
      <c r="N57" s="32">
        <f>+'2017 Hourly Load - RC2016'!N58/'2017 Hourly Load - RC2016'!$C$8</f>
        <v>0.4720514580849362</v>
      </c>
      <c r="O57" s="32">
        <f>+'2017 Hourly Load - RC2016'!O58/'2017 Hourly Load - RC2016'!$C$8</f>
        <v>0.46747495635663788</v>
      </c>
      <c r="P57" s="32">
        <f>+'2017 Hourly Load - RC2016'!P58/'2017 Hourly Load - RC2016'!$C$8</f>
        <v>0.46537564363723499</v>
      </c>
      <c r="Q57" s="32">
        <f>+'2017 Hourly Load - RC2016'!Q58/'2017 Hourly Load - RC2016'!$C$8</f>
        <v>0.46613139621622002</v>
      </c>
      <c r="R57" s="32">
        <f>+'2017 Hourly Load - RC2016'!R58/'2017 Hourly Load - RC2016'!$C$8</f>
        <v>0.46869255773389157</v>
      </c>
      <c r="S57" s="32">
        <f>+'2017 Hourly Load - RC2016'!S58/'2017 Hourly Load - RC2016'!$C$8</f>
        <v>0.47347899073413013</v>
      </c>
      <c r="T57" s="32">
        <f>+'2017 Hourly Load - RC2016'!T58/'2017 Hourly Load - RC2016'!$C$8</f>
        <v>0.50001430350738285</v>
      </c>
      <c r="U57" s="32">
        <f>+'2017 Hourly Load - RC2016'!U58/'2017 Hourly Load - RC2016'!$C$8</f>
        <v>0.5092512794727555</v>
      </c>
      <c r="V57" s="32">
        <f>+'2017 Hourly Load - RC2016'!V58/'2017 Hourly Load - RC2016'!$C$8</f>
        <v>0.48876198733138332</v>
      </c>
      <c r="W57" s="32">
        <f>+'2017 Hourly Load - RC2016'!W58/'2017 Hourly Load - RC2016'!$C$8</f>
        <v>0.46117701819842916</v>
      </c>
      <c r="X57" s="32">
        <f>+'2017 Hourly Load - RC2016'!X58/'2017 Hourly Load - RC2016'!$C$8</f>
        <v>0.43191259888995276</v>
      </c>
      <c r="Y57" s="32">
        <f>+'2017 Hourly Load - RC2016'!Y58/'2017 Hourly Load - RC2016'!$C$8</f>
        <v>0.39278140980028264</v>
      </c>
      <c r="AA57" s="33">
        <f t="shared" si="0"/>
        <v>0.5092512794727555</v>
      </c>
    </row>
    <row r="58" spans="1:27" x14ac:dyDescent="0.2">
      <c r="A58" s="29">
        <v>42783</v>
      </c>
      <c r="B58" s="32">
        <f>+'2017 Hourly Load - RC2016'!B59/'2017 Hourly Load - RC2016'!$C$8</f>
        <v>0.36166959529873166</v>
      </c>
      <c r="C58" s="32">
        <f>+'2017 Hourly Load - RC2016'!C59/'2017 Hourly Load - RC2016'!$C$8</f>
        <v>0.34483310728912042</v>
      </c>
      <c r="D58" s="32">
        <f>+'2017 Hourly Load - RC2016'!D59/'2017 Hourly Load - RC2016'!$C$8</f>
        <v>0.33929092170989672</v>
      </c>
      <c r="E58" s="32">
        <f>+'2017 Hourly Load - RC2016'!E59/'2017 Hourly Load - RC2016'!$C$8</f>
        <v>0.34105434439419519</v>
      </c>
      <c r="F58" s="32">
        <f>+'2017 Hourly Load - RC2016'!F59/'2017 Hourly Load - RC2016'!$C$8</f>
        <v>0.35201275678947835</v>
      </c>
      <c r="G58" s="32">
        <f>+'2017 Hourly Load - RC2016'!G59/'2017 Hourly Load - RC2016'!$C$8</f>
        <v>0.38203292867693983</v>
      </c>
      <c r="H58" s="32">
        <f>+'2017 Hourly Load - RC2016'!H59/'2017 Hourly Load - RC2016'!$C$8</f>
        <v>0.43157670885484828</v>
      </c>
      <c r="I58" s="32">
        <f>+'2017 Hourly Load - RC2016'!I59/'2017 Hourly Load - RC2016'!$C$8</f>
        <v>0.47658597355884641</v>
      </c>
      <c r="J58" s="32">
        <f>+'2017 Hourly Load - RC2016'!J59/'2017 Hourly Load - RC2016'!$C$8</f>
        <v>0.5015258086653529</v>
      </c>
      <c r="K58" s="32">
        <f>+'2017 Hourly Load - RC2016'!K59/'2017 Hourly Load - RC2016'!$C$8</f>
        <v>0.51105668841144203</v>
      </c>
      <c r="L58" s="32">
        <f>+'2017 Hourly Load - RC2016'!L59/'2017 Hourly Load - RC2016'!$C$8</f>
        <v>0.51533928635902404</v>
      </c>
      <c r="M58" s="32">
        <f>+'2017 Hourly Load - RC2016'!M59/'2017 Hourly Load - RC2016'!$C$8</f>
        <v>0.51634695646433737</v>
      </c>
      <c r="N58" s="32">
        <f>+'2017 Hourly Load - RC2016'!N59/'2017 Hourly Load - RC2016'!$C$8</f>
        <v>0.51790044787669554</v>
      </c>
      <c r="O58" s="32">
        <f>+'2017 Hourly Load - RC2016'!O59/'2017 Hourly Load - RC2016'!$C$8</f>
        <v>0.52075551317508351</v>
      </c>
      <c r="P58" s="32">
        <f>+'2017 Hourly Load - RC2016'!P59/'2017 Hourly Load - RC2016'!$C$8</f>
        <v>0.5237365372366356</v>
      </c>
      <c r="Q58" s="32">
        <f>+'2017 Hourly Load - RC2016'!Q59/'2017 Hourly Load - RC2016'!$C$8</f>
        <v>0.52806112143860551</v>
      </c>
      <c r="R58" s="32">
        <f>+'2017 Hourly Load - RC2016'!R59/'2017 Hourly Load - RC2016'!$C$8</f>
        <v>0.53032837917556064</v>
      </c>
      <c r="S58" s="32">
        <f>+'2017 Hourly Load - RC2016'!S59/'2017 Hourly Load - RC2016'!$C$8</f>
        <v>0.53158796680720244</v>
      </c>
      <c r="T58" s="32">
        <f>+'2017 Hourly Load - RC2016'!T59/'2017 Hourly Load - RC2016'!$C$8</f>
        <v>0.55253910774684345</v>
      </c>
      <c r="U58" s="32">
        <f>+'2017 Hourly Load - RC2016'!U59/'2017 Hourly Load - RC2016'!$C$8</f>
        <v>0.55946683972087297</v>
      </c>
      <c r="V58" s="32">
        <f>+'2017 Hourly Load - RC2016'!V59/'2017 Hourly Load - RC2016'!$C$8</f>
        <v>0.53162995306159044</v>
      </c>
      <c r="W58" s="32">
        <f>+'2017 Hourly Load - RC2016'!W59/'2017 Hourly Load - RC2016'!$C$8</f>
        <v>0.49254075022630844</v>
      </c>
      <c r="X58" s="32">
        <f>+'2017 Hourly Load - RC2016'!X59/'2017 Hourly Load - RC2016'!$C$8</f>
        <v>0.44413059891687762</v>
      </c>
      <c r="Y58" s="32">
        <f>+'2017 Hourly Load - RC2016'!Y59/'2017 Hourly Load - RC2016'!$C$8</f>
        <v>0.39626626891449146</v>
      </c>
      <c r="AA58" s="33">
        <f t="shared" si="0"/>
        <v>0.55946683972087297</v>
      </c>
    </row>
    <row r="59" spans="1:27" x14ac:dyDescent="0.2">
      <c r="A59" s="29">
        <v>42784</v>
      </c>
      <c r="B59" s="32">
        <f>+'2017 Hourly Load - RC2016'!B60/'2017 Hourly Load - RC2016'!$C$8</f>
        <v>0.35482583583347821</v>
      </c>
      <c r="C59" s="32">
        <f>+'2017 Hourly Load - RC2016'!C60/'2017 Hourly Load - RC2016'!$C$8</f>
        <v>0.3308516845778971</v>
      </c>
      <c r="D59" s="32">
        <f>+'2017 Hourly Load - RC2016'!D60/'2017 Hourly Load - RC2016'!$C$8</f>
        <v>0.32245443370028548</v>
      </c>
      <c r="E59" s="32">
        <f>+'2017 Hourly Load - RC2016'!E60/'2017 Hourly Load - RC2016'!$C$8</f>
        <v>0.32027114847210647</v>
      </c>
      <c r="F59" s="32">
        <f>+'2017 Hourly Load - RC2016'!F60/'2017 Hourly Load - RC2016'!$C$8</f>
        <v>0.32896230313043451</v>
      </c>
      <c r="G59" s="32">
        <f>+'2017 Hourly Load - RC2016'!G60/'2017 Hourly Load - RC2016'!$C$8</f>
        <v>0.3616276090443436</v>
      </c>
      <c r="H59" s="32">
        <f>+'2017 Hourly Load - RC2016'!H60/'2017 Hourly Load - RC2016'!$C$8</f>
        <v>0.42771397345114692</v>
      </c>
      <c r="I59" s="32">
        <f>+'2017 Hourly Load - RC2016'!I60/'2017 Hourly Load - RC2016'!$C$8</f>
        <v>0.46873454398827963</v>
      </c>
      <c r="J59" s="32">
        <f>+'2017 Hourly Load - RC2016'!J60/'2017 Hourly Load - RC2016'!$C$8</f>
        <v>0.48435343062063718</v>
      </c>
      <c r="K59" s="32">
        <f>+'2017 Hourly Load - RC2016'!K60/'2017 Hourly Load - RC2016'!$C$8</f>
        <v>0.49959444096350225</v>
      </c>
      <c r="L59" s="32">
        <f>+'2017 Hourly Load - RC2016'!L60/'2017 Hourly Load - RC2016'!$C$8</f>
        <v>0.51378579494666587</v>
      </c>
      <c r="M59" s="32">
        <f>+'2017 Hourly Load - RC2016'!M60/'2017 Hourly Load - RC2016'!$C$8</f>
        <v>0.52541598741215789</v>
      </c>
      <c r="N59" s="32">
        <f>+'2017 Hourly Load - RC2016'!N60/'2017 Hourly Load - RC2016'!$C$8</f>
        <v>0.53553467471967986</v>
      </c>
      <c r="O59" s="32">
        <f>+'2017 Hourly Load - RC2016'!O60/'2017 Hourly Load - RC2016'!$C$8</f>
        <v>0.54628315584302278</v>
      </c>
      <c r="P59" s="32">
        <f>+'2017 Hourly Load - RC2016'!P60/'2017 Hourly Load - RC2016'!$C$8</f>
        <v>0.55631787064176863</v>
      </c>
      <c r="Q59" s="32">
        <f>+'2017 Hourly Load - RC2016'!Q60/'2017 Hourly Load - RC2016'!$C$8</f>
        <v>0.56584875038785776</v>
      </c>
      <c r="R59" s="32">
        <f>+'2017 Hourly Load - RC2016'!R60/'2017 Hourly Load - RC2016'!$C$8</f>
        <v>0.56924963699329045</v>
      </c>
      <c r="S59" s="32">
        <f>+'2017 Hourly Load - RC2016'!S60/'2017 Hourly Load - RC2016'!$C$8</f>
        <v>0.56408532770355935</v>
      </c>
      <c r="T59" s="32">
        <f>+'2017 Hourly Load - RC2016'!T60/'2017 Hourly Load - RC2016'!$C$8</f>
        <v>0.57785681914284237</v>
      </c>
      <c r="U59" s="32">
        <f>+'2017 Hourly Load - RC2016'!U60/'2017 Hourly Load - RC2016'!$C$8</f>
        <v>0.58453263359054364</v>
      </c>
      <c r="V59" s="32">
        <f>+'2017 Hourly Load - RC2016'!V60/'2017 Hourly Load - RC2016'!$C$8</f>
        <v>0.55510026926451495</v>
      </c>
      <c r="W59" s="32">
        <f>+'2017 Hourly Load - RC2016'!W60/'2017 Hourly Load - RC2016'!$C$8</f>
        <v>0.50983908703418834</v>
      </c>
      <c r="X59" s="32">
        <f>+'2017 Hourly Load - RC2016'!X60/'2017 Hourly Load - RC2016'!$C$8</f>
        <v>0.46189078452302612</v>
      </c>
      <c r="Y59" s="32">
        <f>+'2017 Hourly Load - RC2016'!Y60/'2017 Hourly Load - RC2016'!$C$8</f>
        <v>0.40588112116935676</v>
      </c>
      <c r="AA59" s="33">
        <f t="shared" si="0"/>
        <v>0.58453263359054364</v>
      </c>
    </row>
    <row r="60" spans="1:27" x14ac:dyDescent="0.2">
      <c r="A60" s="29">
        <v>42785</v>
      </c>
      <c r="B60" s="32">
        <f>+'2017 Hourly Load - RC2016'!B61/'2017 Hourly Load - RC2016'!$C$8</f>
        <v>0.36175356780750778</v>
      </c>
      <c r="C60" s="32">
        <f>+'2017 Hourly Load - RC2016'!C61/'2017 Hourly Load - RC2016'!$C$8</f>
        <v>0.33526024128864318</v>
      </c>
      <c r="D60" s="32">
        <f>+'2017 Hourly Load - RC2016'!D61/'2017 Hourly Load - RC2016'!$C$8</f>
        <v>0.32329415878804663</v>
      </c>
      <c r="E60" s="32">
        <f>+'2017 Hourly Load - RC2016'!E61/'2017 Hourly Load - RC2016'!$C$8</f>
        <v>0.31842375327903194</v>
      </c>
      <c r="F60" s="32">
        <f>+'2017 Hourly Load - RC2016'!F61/'2017 Hourly Load - RC2016'!$C$8</f>
        <v>0.32425984263897201</v>
      </c>
      <c r="G60" s="32">
        <f>+'2017 Hourly Load - RC2016'!G61/'2017 Hourly Load - RC2016'!$C$8</f>
        <v>0.35402809700010507</v>
      </c>
      <c r="H60" s="32">
        <f>+'2017 Hourly Load - RC2016'!H61/'2017 Hourly Load - RC2016'!$C$8</f>
        <v>0.41654562978392351</v>
      </c>
      <c r="I60" s="32">
        <f>+'2017 Hourly Load - RC2016'!I61/'2017 Hourly Load - RC2016'!$C$8</f>
        <v>0.45227593226816087</v>
      </c>
      <c r="J60" s="32">
        <f>+'2017 Hourly Load - RC2016'!J61/'2017 Hourly Load - RC2016'!$C$8</f>
        <v>0.47339501822535401</v>
      </c>
      <c r="K60" s="32">
        <f>+'2017 Hourly Load - RC2016'!K61/'2017 Hourly Load - RC2016'!$C$8</f>
        <v>0.4974531419897113</v>
      </c>
      <c r="L60" s="32">
        <f>+'2017 Hourly Load - RC2016'!L61/'2017 Hourly Load - RC2016'!$C$8</f>
        <v>0.52172119702600883</v>
      </c>
      <c r="M60" s="32">
        <f>+'2017 Hourly Load - RC2016'!M61/'2017 Hourly Load - RC2016'!$C$8</f>
        <v>0.54242042043932137</v>
      </c>
      <c r="N60" s="32">
        <f>+'2017 Hourly Load - RC2016'!N61/'2017 Hourly Load - RC2016'!$C$8</f>
        <v>0.55862711463311188</v>
      </c>
      <c r="O60" s="32">
        <f>+'2017 Hourly Load - RC2016'!O61/'2017 Hourly Load - RC2016'!$C$8</f>
        <v>0.57420401501108131</v>
      </c>
      <c r="P60" s="32">
        <f>+'2017 Hourly Load - RC2016'!P61/'2017 Hourly Load - RC2016'!$C$8</f>
        <v>0.5890671490644539</v>
      </c>
      <c r="Q60" s="32">
        <f>+'2017 Hourly Load - RC2016'!Q61/'2017 Hourly Load - RC2016'!$C$8</f>
        <v>0.60321651679322941</v>
      </c>
      <c r="R60" s="32">
        <f>+'2017 Hourly Load - RC2016'!R61/'2017 Hourly Load - RC2016'!$C$8</f>
        <v>0.60665938965305022</v>
      </c>
      <c r="S60" s="32">
        <f>+'2017 Hourly Load - RC2016'!S61/'2017 Hourly Load - RC2016'!$C$8</f>
        <v>0.59822015252105054</v>
      </c>
      <c r="T60" s="32">
        <f>+'2017 Hourly Load - RC2016'!T61/'2017 Hourly Load - RC2016'!$C$8</f>
        <v>0.60598760958284126</v>
      </c>
      <c r="U60" s="32">
        <f>+'2017 Hourly Load - RC2016'!U61/'2017 Hourly Load - RC2016'!$C$8</f>
        <v>0.60947246869705007</v>
      </c>
      <c r="V60" s="32">
        <f>+'2017 Hourly Load - RC2016'!V61/'2017 Hourly Load - RC2016'!$C$8</f>
        <v>0.58066989818684223</v>
      </c>
      <c r="W60" s="32">
        <f>+'2017 Hourly Load - RC2016'!W61/'2017 Hourly Load - RC2016'!$C$8</f>
        <v>0.5365423448249933</v>
      </c>
      <c r="X60" s="32">
        <f>+'2017 Hourly Load - RC2016'!X61/'2017 Hourly Load - RC2016'!$C$8</f>
        <v>0.48540308698033863</v>
      </c>
      <c r="Y60" s="32">
        <f>+'2017 Hourly Load - RC2016'!Y61/'2017 Hourly Load - RC2016'!$C$8</f>
        <v>0.42901554733717673</v>
      </c>
      <c r="AA60" s="33">
        <f t="shared" si="0"/>
        <v>0.60947246869705007</v>
      </c>
    </row>
    <row r="61" spans="1:27" x14ac:dyDescent="0.2">
      <c r="A61" s="29">
        <v>42786</v>
      </c>
      <c r="B61" s="32">
        <f>+'2017 Hourly Load - RC2016'!B62/'2017 Hourly Load - RC2016'!$C$8</f>
        <v>0.38043745101019361</v>
      </c>
      <c r="C61" s="32">
        <f>+'2017 Hourly Load - RC2016'!C62/'2017 Hourly Load - RC2016'!$C$8</f>
        <v>0.35230666057019477</v>
      </c>
      <c r="D61" s="32">
        <f>+'2017 Hourly Load - RC2016'!D62/'2017 Hourly Load - RC2016'!$C$8</f>
        <v>0.3366457876834491</v>
      </c>
      <c r="E61" s="32">
        <f>+'2017 Hourly Load - RC2016'!E62/'2017 Hourly Load - RC2016'!$C$8</f>
        <v>0.32829052306022555</v>
      </c>
      <c r="F61" s="32">
        <f>+'2017 Hourly Load - RC2016'!F62/'2017 Hourly Load - RC2016'!$C$8</f>
        <v>0.33064175330595685</v>
      </c>
      <c r="G61" s="32">
        <f>+'2017 Hourly Load - RC2016'!G62/'2017 Hourly Load - RC2016'!$C$8</f>
        <v>0.35902446127228405</v>
      </c>
      <c r="H61" s="32">
        <f>+'2017 Hourly Load - RC2016'!H62/'2017 Hourly Load - RC2016'!$C$8</f>
        <v>0.4192747363191473</v>
      </c>
      <c r="I61" s="32">
        <f>+'2017 Hourly Load - RC2016'!I62/'2017 Hourly Load - RC2016'!$C$8</f>
        <v>0.45601270890869799</v>
      </c>
      <c r="J61" s="32">
        <f>+'2017 Hourly Load - RC2016'!J62/'2017 Hourly Load - RC2016'!$C$8</f>
        <v>0.48653671584881625</v>
      </c>
      <c r="K61" s="32">
        <f>+'2017 Hourly Load - RC2016'!K62/'2017 Hourly Load - RC2016'!$C$8</f>
        <v>0.52218304582427744</v>
      </c>
      <c r="L61" s="32">
        <f>+'2017 Hourly Load - RC2016'!L62/'2017 Hourly Load - RC2016'!$C$8</f>
        <v>0.55568807682594779</v>
      </c>
      <c r="M61" s="32">
        <f>+'2017 Hourly Load - RC2016'!M62/'2017 Hourly Load - RC2016'!$C$8</f>
        <v>0.5784446267042751</v>
      </c>
      <c r="N61" s="32">
        <f>+'2017 Hourly Load - RC2016'!N62/'2017 Hourly Load - RC2016'!$C$8</f>
        <v>0.59931179513513999</v>
      </c>
      <c r="O61" s="32">
        <f>+'2017 Hourly Load - RC2016'!O62/'2017 Hourly Load - RC2016'!$C$8</f>
        <v>0.61556047558331839</v>
      </c>
      <c r="P61" s="32">
        <f>+'2017 Hourly Load - RC2016'!P62/'2017 Hourly Load - RC2016'!$C$8</f>
        <v>0.62698073677687027</v>
      </c>
      <c r="Q61" s="32">
        <f>+'2017 Hourly Load - RC2016'!Q62/'2017 Hourly Load - RC2016'!$C$8</f>
        <v>0.63684750655806388</v>
      </c>
      <c r="R61" s="32">
        <f>+'2017 Hourly Load - RC2016'!R62/'2017 Hourly Load - RC2016'!$C$8</f>
        <v>0.63819106669848169</v>
      </c>
      <c r="S61" s="32">
        <f>+'2017 Hourly Load - RC2016'!S62/'2017 Hourly Load - RC2016'!$C$8</f>
        <v>0.6288281319699448</v>
      </c>
      <c r="T61" s="32">
        <f>+'2017 Hourly Load - RC2016'!T62/'2017 Hourly Load - RC2016'!$C$8</f>
        <v>0.63961859934767573</v>
      </c>
      <c r="U61" s="32">
        <f>+'2017 Hourly Load - RC2016'!U62/'2017 Hourly Load - RC2016'!$C$8</f>
        <v>0.64511879867251121</v>
      </c>
      <c r="V61" s="32">
        <f>+'2017 Hourly Load - RC2016'!V62/'2017 Hourly Load - RC2016'!$C$8</f>
        <v>0.61824759586415412</v>
      </c>
      <c r="W61" s="32">
        <f>+'2017 Hourly Load - RC2016'!W62/'2017 Hourly Load - RC2016'!$C$8</f>
        <v>0.57869654423060346</v>
      </c>
      <c r="X61" s="32">
        <f>+'2017 Hourly Load - RC2016'!X62/'2017 Hourly Load - RC2016'!$C$8</f>
        <v>0.52747331387717278</v>
      </c>
      <c r="Y61" s="32">
        <f>+'2017 Hourly Load - RC2016'!Y62/'2017 Hourly Load - RC2016'!$C$8</f>
        <v>0.47436070207627934</v>
      </c>
      <c r="AA61" s="33">
        <f t="shared" si="0"/>
        <v>0.64511879867251121</v>
      </c>
    </row>
    <row r="62" spans="1:27" x14ac:dyDescent="0.2">
      <c r="A62" s="29">
        <v>42787</v>
      </c>
      <c r="B62" s="32">
        <f>+'2017 Hourly Load - RC2016'!B63/'2017 Hourly Load - RC2016'!$C$8</f>
        <v>0.42532075695102761</v>
      </c>
      <c r="C62" s="32">
        <f>+'2017 Hourly Load - RC2016'!C63/'2017 Hourly Load - RC2016'!$C$8</f>
        <v>0.39055613831771557</v>
      </c>
      <c r="D62" s="32">
        <f>+'2017 Hourly Load - RC2016'!D63/'2017 Hourly Load - RC2016'!$C$8</f>
        <v>0.37229211765891035</v>
      </c>
      <c r="E62" s="32">
        <f>+'2017 Hourly Load - RC2016'!E63/'2017 Hourly Load - RC2016'!$C$8</f>
        <v>0.36318110045670177</v>
      </c>
      <c r="F62" s="32">
        <f>+'2017 Hourly Load - RC2016'!F63/'2017 Hourly Load - RC2016'!$C$8</f>
        <v>0.36372692176374655</v>
      </c>
      <c r="G62" s="32">
        <f>+'2017 Hourly Load - RC2016'!G63/'2017 Hourly Load - RC2016'!$C$8</f>
        <v>0.38778504552810372</v>
      </c>
      <c r="H62" s="32">
        <f>+'2017 Hourly Load - RC2016'!H63/'2017 Hourly Load - RC2016'!$C$8</f>
        <v>0.44593600785556409</v>
      </c>
      <c r="I62" s="32">
        <f>+'2017 Hourly Load - RC2016'!I63/'2017 Hourly Load - RC2016'!$C$8</f>
        <v>0.48279993920827902</v>
      </c>
      <c r="J62" s="32">
        <f>+'2017 Hourly Load - RC2016'!J63/'2017 Hourly Load - RC2016'!$C$8</f>
        <v>0.52722139635084442</v>
      </c>
      <c r="K62" s="32">
        <f>+'2017 Hourly Load - RC2016'!K63/'2017 Hourly Load - RC2016'!$C$8</f>
        <v>0.57374216621281271</v>
      </c>
      <c r="L62" s="32">
        <f>+'2017 Hourly Load - RC2016'!L63/'2017 Hourly Load - RC2016'!$C$8</f>
        <v>0.61308328657442301</v>
      </c>
      <c r="M62" s="32">
        <f>+'2017 Hourly Load - RC2016'!M63/'2017 Hourly Load - RC2016'!$C$8</f>
        <v>0.64180188457585474</v>
      </c>
      <c r="N62" s="32">
        <f>+'2017 Hourly Load - RC2016'!N63/'2017 Hourly Load - RC2016'!$C$8</f>
        <v>0.66149343788385395</v>
      </c>
      <c r="O62" s="32">
        <f>+'2017 Hourly Load - RC2016'!O63/'2017 Hourly Load - RC2016'!$C$8</f>
        <v>0.67421527296343542</v>
      </c>
      <c r="P62" s="32">
        <f>+'2017 Hourly Load - RC2016'!P63/'2017 Hourly Load - RC2016'!$C$8</f>
        <v>0.6757687643757937</v>
      </c>
      <c r="Q62" s="32">
        <f>+'2017 Hourly Load - RC2016'!Q63/'2017 Hourly Load - RC2016'!$C$8</f>
        <v>0.67219993275280876</v>
      </c>
      <c r="R62" s="32">
        <f>+'2017 Hourly Load - RC2016'!R63/'2017 Hourly Load - RC2016'!$C$8</f>
        <v>0.65124879181316775</v>
      </c>
      <c r="S62" s="32">
        <f>+'2017 Hourly Load - RC2016'!S63/'2017 Hourly Load - RC2016'!$C$8</f>
        <v>0.63395045500528791</v>
      </c>
      <c r="T62" s="32">
        <f>+'2017 Hourly Load - RC2016'!T63/'2017 Hourly Load - RC2016'!$C$8</f>
        <v>0.64150798079513838</v>
      </c>
      <c r="U62" s="32">
        <f>+'2017 Hourly Load - RC2016'!U63/'2017 Hourly Load - RC2016'!$C$8</f>
        <v>0.63189312854027302</v>
      </c>
      <c r="V62" s="32">
        <f>+'2017 Hourly Load - RC2016'!V63/'2017 Hourly Load - RC2016'!$C$8</f>
        <v>0.60120117658260264</v>
      </c>
      <c r="W62" s="32">
        <f>+'2017 Hourly Load - RC2016'!W63/'2017 Hourly Load - RC2016'!$C$8</f>
        <v>0.5613562211683355</v>
      </c>
      <c r="X62" s="32">
        <f>+'2017 Hourly Load - RC2016'!X63/'2017 Hourly Load - RC2016'!$C$8</f>
        <v>0.52226701833305356</v>
      </c>
      <c r="Y62" s="32">
        <f>+'2017 Hourly Load - RC2016'!Y63/'2017 Hourly Load - RC2016'!$C$8</f>
        <v>0.47381488076923461</v>
      </c>
      <c r="AA62" s="33">
        <f t="shared" si="0"/>
        <v>0.6757687643757937</v>
      </c>
    </row>
    <row r="63" spans="1:27" x14ac:dyDescent="0.2">
      <c r="A63" s="29">
        <v>42788</v>
      </c>
      <c r="B63" s="32">
        <f>+'2017 Hourly Load - RC2016'!B64/'2017 Hourly Load - RC2016'!$C$8</f>
        <v>0.42737808341604244</v>
      </c>
      <c r="C63" s="32">
        <f>+'2017 Hourly Load - RC2016'!C64/'2017 Hourly Load - RC2016'!$C$8</f>
        <v>0.39089202835282005</v>
      </c>
      <c r="D63" s="32">
        <f>+'2017 Hourly Load - RC2016'!D64/'2017 Hourly Load - RC2016'!$C$8</f>
        <v>0.37111650253604472</v>
      </c>
      <c r="E63" s="32">
        <f>+'2017 Hourly Load - RC2016'!E64/'2017 Hourly Load - RC2016'!$C$8</f>
        <v>0.35843665371085121</v>
      </c>
      <c r="F63" s="32">
        <f>+'2017 Hourly Load - RC2016'!F64/'2017 Hourly Load - RC2016'!$C$8</f>
        <v>0.35511973961419463</v>
      </c>
      <c r="G63" s="32">
        <f>+'2017 Hourly Load - RC2016'!G64/'2017 Hourly Load - RC2016'!$C$8</f>
        <v>0.35936035130738847</v>
      </c>
      <c r="H63" s="32">
        <f>+'2017 Hourly Load - RC2016'!H64/'2017 Hourly Load - RC2016'!$C$8</f>
        <v>0.37833813829079072</v>
      </c>
      <c r="I63" s="32">
        <f>+'2017 Hourly Load - RC2016'!I64/'2017 Hourly Load - RC2016'!$C$8</f>
        <v>0.41079351293275956</v>
      </c>
      <c r="J63" s="32">
        <f>+'2017 Hourly Load - RC2016'!J64/'2017 Hourly Load - RC2016'!$C$8</f>
        <v>0.47881124504141354</v>
      </c>
      <c r="K63" s="32">
        <f>+'2017 Hourly Load - RC2016'!K64/'2017 Hourly Load - RC2016'!$C$8</f>
        <v>0.5403630939743066</v>
      </c>
      <c r="L63" s="32">
        <f>+'2017 Hourly Load - RC2016'!L64/'2017 Hourly Load - RC2016'!$C$8</f>
        <v>0.5844066748273794</v>
      </c>
      <c r="M63" s="32">
        <f>+'2017 Hourly Load - RC2016'!M64/'2017 Hourly Load - RC2016'!$C$8</f>
        <v>0.61652615943424383</v>
      </c>
      <c r="N63" s="32">
        <f>+'2017 Hourly Load - RC2016'!N64/'2017 Hourly Load - RC2016'!$C$8</f>
        <v>0.64154996704952638</v>
      </c>
      <c r="O63" s="32">
        <f>+'2017 Hourly Load - RC2016'!O64/'2017 Hourly Load - RC2016'!$C$8</f>
        <v>0.65515351347125717</v>
      </c>
      <c r="P63" s="32">
        <f>+'2017 Hourly Load - RC2016'!P64/'2017 Hourly Load - RC2016'!$C$8</f>
        <v>0.66044378152415251</v>
      </c>
      <c r="Q63" s="32">
        <f>+'2017 Hourly Load - RC2016'!Q64/'2017 Hourly Load - RC2016'!$C$8</f>
        <v>0.66279501176988365</v>
      </c>
      <c r="R63" s="32">
        <f>+'2017 Hourly Load - RC2016'!R64/'2017 Hourly Load - RC2016'!$C$8</f>
        <v>0.65422981587471984</v>
      </c>
      <c r="S63" s="32">
        <f>+'2017 Hourly Load - RC2016'!S64/'2017 Hourly Load - RC2016'!$C$8</f>
        <v>0.63210305981221326</v>
      </c>
      <c r="T63" s="32">
        <f>+'2017 Hourly Load - RC2016'!T64/'2017 Hourly Load - RC2016'!$C$8</f>
        <v>0.62836628317167609</v>
      </c>
      <c r="U63" s="32">
        <f>+'2017 Hourly Load - RC2016'!U64/'2017 Hourly Load - RC2016'!$C$8</f>
        <v>0.61954916975018393</v>
      </c>
      <c r="V63" s="32">
        <f>+'2017 Hourly Load - RC2016'!V64/'2017 Hourly Load - RC2016'!$C$8</f>
        <v>0.58528838616952861</v>
      </c>
      <c r="W63" s="32">
        <f>+'2017 Hourly Load - RC2016'!W64/'2017 Hourly Load - RC2016'!$C$8</f>
        <v>0.54859239983436592</v>
      </c>
      <c r="X63" s="32">
        <f>+'2017 Hourly Load - RC2016'!X64/'2017 Hourly Load - RC2016'!$C$8</f>
        <v>0.50866347191132277</v>
      </c>
      <c r="Y63" s="32">
        <f>+'2017 Hourly Load - RC2016'!Y64/'2017 Hourly Load - RC2016'!$C$8</f>
        <v>0.46205872954057836</v>
      </c>
      <c r="AA63" s="33">
        <f t="shared" si="0"/>
        <v>0.66279501176988365</v>
      </c>
    </row>
    <row r="64" spans="1:27" x14ac:dyDescent="0.2">
      <c r="A64" s="29">
        <v>42789</v>
      </c>
      <c r="B64" s="32">
        <f>+'2017 Hourly Load - RC2016'!B65/'2017 Hourly Load - RC2016'!$C$8</f>
        <v>0.4173433686172966</v>
      </c>
      <c r="C64" s="32">
        <f>+'2017 Hourly Load - RC2016'!C65/'2017 Hourly Load - RC2016'!$C$8</f>
        <v>0.38480402146655168</v>
      </c>
      <c r="D64" s="32">
        <f>+'2017 Hourly Load - RC2016'!D65/'2017 Hourly Load - RC2016'!$C$8</f>
        <v>0.36389486678129879</v>
      </c>
      <c r="E64" s="32">
        <f>+'2017 Hourly Load - RC2016'!E65/'2017 Hourly Load - RC2016'!$C$8</f>
        <v>0.35167686675437393</v>
      </c>
      <c r="F64" s="32">
        <f>+'2017 Hourly Load - RC2016'!F65/'2017 Hourly Load - RC2016'!$C$8</f>
        <v>0.34613468117515023</v>
      </c>
      <c r="G64" s="32">
        <f>+'2017 Hourly Load - RC2016'!G65/'2017 Hourly Load - RC2016'!$C$8</f>
        <v>0.348150021385777</v>
      </c>
      <c r="H64" s="32">
        <f>+'2017 Hourly Load - RC2016'!H65/'2017 Hourly Load - RC2016'!$C$8</f>
        <v>0.36041000766708992</v>
      </c>
      <c r="I64" s="32">
        <f>+'2017 Hourly Load - RC2016'!I65/'2017 Hourly Load - RC2016'!$C$8</f>
        <v>0.3885407981070888</v>
      </c>
      <c r="J64" s="32">
        <f>+'2017 Hourly Load - RC2016'!J65/'2017 Hourly Load - RC2016'!$C$8</f>
        <v>0.45403935495245934</v>
      </c>
      <c r="K64" s="32">
        <f>+'2017 Hourly Load - RC2016'!K65/'2017 Hourly Load - RC2016'!$C$8</f>
        <v>0.51823633791180002</v>
      </c>
      <c r="L64" s="32">
        <f>+'2017 Hourly Load - RC2016'!L65/'2017 Hourly Load - RC2016'!$C$8</f>
        <v>0.56786409059848453</v>
      </c>
      <c r="M64" s="32">
        <f>+'2017 Hourly Load - RC2016'!M65/'2017 Hourly Load - RC2016'!$C$8</f>
        <v>0.60510589824069205</v>
      </c>
      <c r="N64" s="32">
        <f>+'2017 Hourly Load - RC2016'!N65/'2017 Hourly Load - RC2016'!$C$8</f>
        <v>0.64801585022528729</v>
      </c>
      <c r="O64" s="32">
        <f>+'2017 Hourly Load - RC2016'!O65/'2017 Hourly Load - RC2016'!$C$8</f>
        <v>0.6549015959449288</v>
      </c>
      <c r="P64" s="32">
        <f>+'2017 Hourly Load - RC2016'!P65/'2017 Hourly Load - RC2016'!$C$8</f>
        <v>0.66077967155925699</v>
      </c>
      <c r="Q64" s="32">
        <f>+'2017 Hourly Load - RC2016'!Q65/'2017 Hourly Load - RC2016'!$C$8</f>
        <v>0.66606993961215222</v>
      </c>
      <c r="R64" s="32">
        <f>+'2017 Hourly Load - RC2016'!R65/'2017 Hourly Load - RC2016'!$C$8</f>
        <v>0.66107357533997335</v>
      </c>
      <c r="S64" s="32">
        <f>+'2017 Hourly Load - RC2016'!S65/'2017 Hourly Load - RC2016'!$C$8</f>
        <v>0.64721811139191421</v>
      </c>
      <c r="T64" s="32">
        <f>+'2017 Hourly Load - RC2016'!T65/'2017 Hourly Load - RC2016'!$C$8</f>
        <v>0.64705016637436197</v>
      </c>
      <c r="U64" s="32">
        <f>+'2017 Hourly Load - RC2016'!U65/'2017 Hourly Load - RC2016'!$C$8</f>
        <v>0.64809982273406341</v>
      </c>
      <c r="V64" s="32">
        <f>+'2017 Hourly Load - RC2016'!V65/'2017 Hourly Load - RC2016'!$C$8</f>
        <v>0.61732389826761691</v>
      </c>
      <c r="W64" s="32">
        <f>+'2017 Hourly Load - RC2016'!W65/'2017 Hourly Load - RC2016'!$C$8</f>
        <v>0.5668984067475592</v>
      </c>
      <c r="X64" s="32">
        <f>+'2017 Hourly Load - RC2016'!X65/'2017 Hourly Load - RC2016'!$C$8</f>
        <v>0.51974784306977007</v>
      </c>
      <c r="Y64" s="32">
        <f>+'2017 Hourly Load - RC2016'!Y65/'2017 Hourly Load - RC2016'!$C$8</f>
        <v>0.46205872954057836</v>
      </c>
      <c r="AA64" s="33">
        <f t="shared" si="0"/>
        <v>0.66606993961215222</v>
      </c>
    </row>
    <row r="65" spans="1:27" x14ac:dyDescent="0.2">
      <c r="A65" s="29">
        <v>42790</v>
      </c>
      <c r="B65" s="32">
        <f>+'2017 Hourly Load - RC2016'!B66/'2017 Hourly Load - RC2016'!$C$8</f>
        <v>0.40982782908183418</v>
      </c>
      <c r="C65" s="32">
        <f>+'2017 Hourly Load - RC2016'!C66/'2017 Hourly Load - RC2016'!$C$8</f>
        <v>0.38169703864183535</v>
      </c>
      <c r="D65" s="32">
        <f>+'2017 Hourly Load - RC2016'!D66/'2017 Hourly Load - RC2016'!$C$8</f>
        <v>0.36322308671108983</v>
      </c>
      <c r="E65" s="32">
        <f>+'2017 Hourly Load - RC2016'!E66/'2017 Hourly Load - RC2016'!$C$8</f>
        <v>0.35260056435091114</v>
      </c>
      <c r="F65" s="32">
        <f>+'2017 Hourly Load - RC2016'!F66/'2017 Hourly Load - RC2016'!$C$8</f>
        <v>0.35390213823694094</v>
      </c>
      <c r="G65" s="32">
        <f>+'2017 Hourly Load - RC2016'!G66/'2017 Hourly Load - RC2016'!$C$8</f>
        <v>0.37917786337855186</v>
      </c>
      <c r="H65" s="32">
        <f>+'2017 Hourly Load - RC2016'!H66/'2017 Hourly Load - RC2016'!$C$8</f>
        <v>0.42998123118810205</v>
      </c>
      <c r="I65" s="32">
        <f>+'2017 Hourly Load - RC2016'!I66/'2017 Hourly Load - RC2016'!$C$8</f>
        <v>0.467558928865414</v>
      </c>
      <c r="J65" s="32">
        <f>+'2017 Hourly Load - RC2016'!J66/'2017 Hourly Load - RC2016'!$C$8</f>
        <v>0.50400299767424839</v>
      </c>
      <c r="K65" s="32">
        <f>+'2017 Hourly Load - RC2016'!K66/'2017 Hourly Load - RC2016'!$C$8</f>
        <v>0.54800459227293308</v>
      </c>
      <c r="L65" s="32">
        <f>+'2017 Hourly Load - RC2016'!L66/'2017 Hourly Load - RC2016'!$C$8</f>
        <v>0.58835338273985693</v>
      </c>
      <c r="M65" s="32">
        <f>+'2017 Hourly Load - RC2016'!M66/'2017 Hourly Load - RC2016'!$C$8</f>
        <v>0.61677807696057219</v>
      </c>
      <c r="N65" s="32">
        <f>+'2017 Hourly Load - RC2016'!N66/'2017 Hourly Load - RC2016'!$C$8</f>
        <v>0.64453099111107848</v>
      </c>
      <c r="O65" s="32">
        <f>+'2017 Hourly Load - RC2016'!O66/'2017 Hourly Load - RC2016'!$C$8</f>
        <v>0.66346679184009261</v>
      </c>
      <c r="P65" s="32">
        <f>+'2017 Hourly Load - RC2016'!P66/'2017 Hourly Load - RC2016'!$C$8</f>
        <v>0.67509698430558474</v>
      </c>
      <c r="Q65" s="32">
        <f>+'2017 Hourly Load - RC2016'!Q66/'2017 Hourly Load - RC2016'!$C$8</f>
        <v>0.68404005649024102</v>
      </c>
      <c r="R65" s="32">
        <f>+'2017 Hourly Load - RC2016'!R66/'2017 Hourly Load - RC2016'!$C$8</f>
        <v>0.67606266815650995</v>
      </c>
      <c r="S65" s="32">
        <f>+'2017 Hourly Load - RC2016'!S66/'2017 Hourly Load - RC2016'!$C$8</f>
        <v>0.66346679184009261</v>
      </c>
      <c r="T65" s="32">
        <f>+'2017 Hourly Load - RC2016'!T66/'2017 Hourly Load - RC2016'!$C$8</f>
        <v>0.67555883310385334</v>
      </c>
      <c r="U65" s="32">
        <f>+'2017 Hourly Load - RC2016'!U66/'2017 Hourly Load - RC2016'!$C$8</f>
        <v>0.67799403585836071</v>
      </c>
      <c r="V65" s="32">
        <f>+'2017 Hourly Load - RC2016'!V66/'2017 Hourly Load - RC2016'!$C$8</f>
        <v>0.63819106669848169</v>
      </c>
      <c r="W65" s="32">
        <f>+'2017 Hourly Load - RC2016'!W66/'2017 Hourly Load - RC2016'!$C$8</f>
        <v>0.58755564390648374</v>
      </c>
      <c r="X65" s="32">
        <f>+'2017 Hourly Load - RC2016'!X66/'2017 Hourly Load - RC2016'!$C$8</f>
        <v>0.52873290150881447</v>
      </c>
      <c r="Y65" s="32">
        <f>+'2017 Hourly Load - RC2016'!Y66/'2017 Hourly Load - RC2016'!$C$8</f>
        <v>0.46760091511980206</v>
      </c>
      <c r="AA65" s="33">
        <f t="shared" si="0"/>
        <v>0.68404005649024102</v>
      </c>
    </row>
    <row r="66" spans="1:27" x14ac:dyDescent="0.2">
      <c r="A66" s="29">
        <v>42791</v>
      </c>
      <c r="B66" s="32">
        <f>+'2017 Hourly Load - RC2016'!B67/'2017 Hourly Load - RC2016'!$C$8</f>
        <v>0.41427837204696838</v>
      </c>
      <c r="C66" s="32">
        <f>+'2017 Hourly Load - RC2016'!C67/'2017 Hourly Load - RC2016'!$C$8</f>
        <v>0.38127717609795481</v>
      </c>
      <c r="D66" s="32">
        <f>+'2017 Hourly Load - RC2016'!D67/'2017 Hourly Load - RC2016'!$C$8</f>
        <v>0.36141767777240336</v>
      </c>
      <c r="E66" s="32">
        <f>+'2017 Hourly Load - RC2016'!E67/'2017 Hourly Load - RC2016'!$C$8</f>
        <v>0.35045926537712024</v>
      </c>
      <c r="F66" s="32">
        <f>+'2017 Hourly Load - RC2016'!F67/'2017 Hourly Load - RC2016'!$C$8</f>
        <v>0.35129899046488139</v>
      </c>
      <c r="G66" s="32">
        <f>+'2017 Hourly Load - RC2016'!G67/'2017 Hourly Load - RC2016'!$C$8</f>
        <v>0.37686861938720867</v>
      </c>
      <c r="H66" s="32">
        <f>+'2017 Hourly Load - RC2016'!H67/'2017 Hourly Load - RC2016'!$C$8</f>
        <v>0.43401191160935565</v>
      </c>
      <c r="I66" s="32">
        <f>+'2017 Hourly Load - RC2016'!I67/'2017 Hourly Load - RC2016'!$C$8</f>
        <v>0.46621536872499614</v>
      </c>
      <c r="J66" s="32">
        <f>+'2017 Hourly Load - RC2016'!J67/'2017 Hourly Load - RC2016'!$C$8</f>
        <v>0.49946848220033807</v>
      </c>
      <c r="K66" s="32">
        <f>+'2017 Hourly Load - RC2016'!K67/'2017 Hourly Load - RC2016'!$C$8</f>
        <v>0.53729809740397838</v>
      </c>
      <c r="L66" s="32">
        <f>+'2017 Hourly Load - RC2016'!L67/'2017 Hourly Load - RC2016'!$C$8</f>
        <v>0.57109703218636509</v>
      </c>
      <c r="M66" s="32">
        <f>+'2017 Hourly Load - RC2016'!M67/'2017 Hourly Load - RC2016'!$C$8</f>
        <v>0.59918583637197587</v>
      </c>
      <c r="N66" s="32">
        <f>+'2017 Hourly Load - RC2016'!N67/'2017 Hourly Load - RC2016'!$C$8</f>
        <v>0.62584710790839271</v>
      </c>
      <c r="O66" s="32">
        <f>+'2017 Hourly Load - RC2016'!O67/'2017 Hourly Load - RC2016'!$C$8</f>
        <v>0.64906550658498874</v>
      </c>
      <c r="P66" s="32">
        <f>+'2017 Hourly Load - RC2016'!P67/'2017 Hourly Load - RC2016'!$C$8</f>
        <v>0.66716158222624178</v>
      </c>
      <c r="Q66" s="32">
        <f>+'2017 Hourly Load - RC2016'!Q67/'2017 Hourly Load - RC2016'!$C$8</f>
        <v>0.67770013207764435</v>
      </c>
      <c r="R66" s="32">
        <f>+'2017 Hourly Load - RC2016'!R67/'2017 Hourly Load - RC2016'!$C$8</f>
        <v>0.67459314925292801</v>
      </c>
      <c r="S66" s="32">
        <f>+'2017 Hourly Load - RC2016'!S67/'2017 Hourly Load - RC2016'!$C$8</f>
        <v>0.65624515608534673</v>
      </c>
      <c r="T66" s="32">
        <f>+'2017 Hourly Load - RC2016'!T67/'2017 Hourly Load - RC2016'!$C$8</f>
        <v>0.65993994647149579</v>
      </c>
      <c r="U66" s="32">
        <f>+'2017 Hourly Load - RC2016'!U67/'2017 Hourly Load - RC2016'!$C$8</f>
        <v>0.66006590523466002</v>
      </c>
      <c r="V66" s="32">
        <f>+'2017 Hourly Load - RC2016'!V67/'2017 Hourly Load - RC2016'!$C$8</f>
        <v>0.62446156151358678</v>
      </c>
      <c r="W66" s="32">
        <f>+'2017 Hourly Load - RC2016'!W67/'2017 Hourly Load - RC2016'!$C$8</f>
        <v>0.57361620744964859</v>
      </c>
      <c r="X66" s="32">
        <f>+'2017 Hourly Load - RC2016'!X67/'2017 Hourly Load - RC2016'!$C$8</f>
        <v>0.51907606299956122</v>
      </c>
      <c r="Y66" s="32">
        <f>+'2017 Hourly Load - RC2016'!Y67/'2017 Hourly Load - RC2016'!$C$8</f>
        <v>0.45697839275962332</v>
      </c>
      <c r="AA66" s="33">
        <f t="shared" si="0"/>
        <v>0.67770013207764435</v>
      </c>
    </row>
    <row r="67" spans="1:27" x14ac:dyDescent="0.2">
      <c r="A67" s="29">
        <v>42792</v>
      </c>
      <c r="B67" s="32">
        <f>+'2017 Hourly Load - RC2016'!B68/'2017 Hourly Load - RC2016'!$C$8</f>
        <v>0.40424365724822248</v>
      </c>
      <c r="C67" s="32">
        <f>+'2017 Hourly Load - RC2016'!C68/'2017 Hourly Load - RC2016'!$C$8</f>
        <v>0.37094855751849248</v>
      </c>
      <c r="D67" s="32">
        <f>+'2017 Hourly Load - RC2016'!D68/'2017 Hourly Load - RC2016'!$C$8</f>
        <v>0.35041727912273218</v>
      </c>
      <c r="E67" s="32">
        <f>+'2017 Hourly Load - RC2016'!E68/'2017 Hourly Load - RC2016'!$C$8</f>
        <v>0.34084441312225489</v>
      </c>
      <c r="F67" s="32">
        <f>+'2017 Hourly Load - RC2016'!F68/'2017 Hourly Load - RC2016'!$C$8</f>
        <v>0.34155817944685191</v>
      </c>
      <c r="G67" s="32">
        <f>+'2017 Hourly Load - RC2016'!G68/'2017 Hourly Load - RC2016'!$C$8</f>
        <v>0.36393685303568685</v>
      </c>
      <c r="H67" s="32">
        <f>+'2017 Hourly Load - RC2016'!H68/'2017 Hourly Load - RC2016'!$C$8</f>
        <v>0.419064805047207</v>
      </c>
      <c r="I67" s="32">
        <f>+'2017 Hourly Load - RC2016'!I68/'2017 Hourly Load - RC2016'!$C$8</f>
        <v>0.4540813412068474</v>
      </c>
      <c r="J67" s="32">
        <f>+'2017 Hourly Load - RC2016'!J68/'2017 Hourly Load - RC2016'!$C$8</f>
        <v>0.48305185673460738</v>
      </c>
      <c r="K67" s="32">
        <f>+'2017 Hourly Load - RC2016'!K68/'2017 Hourly Load - RC2016'!$C$8</f>
        <v>0.51525531385024792</v>
      </c>
      <c r="L67" s="32">
        <f>+'2017 Hourly Load - RC2016'!L68/'2017 Hourly Load - RC2016'!$C$8</f>
        <v>0.55774540329096256</v>
      </c>
      <c r="M67" s="32">
        <f>+'2017 Hourly Load - RC2016'!M68/'2017 Hourly Load - RC2016'!$C$8</f>
        <v>0.58596016623973757</v>
      </c>
      <c r="N67" s="32">
        <f>+'2017 Hourly Load - RC2016'!N68/'2017 Hourly Load - RC2016'!$C$8</f>
        <v>0.61110993261818425</v>
      </c>
      <c r="O67" s="32">
        <f>+'2017 Hourly Load - RC2016'!O68/'2017 Hourly Load - RC2016'!$C$8</f>
        <v>0.62824032440851196</v>
      </c>
      <c r="P67" s="32">
        <f>+'2017 Hourly Load - RC2016'!P68/'2017 Hourly Load - RC2016'!$C$8</f>
        <v>0.63915675054940713</v>
      </c>
      <c r="Q67" s="32">
        <f>+'2017 Hourly Load - RC2016'!Q68/'2017 Hourly Load - RC2016'!$C$8</f>
        <v>0.64138202203197414</v>
      </c>
      <c r="R67" s="32">
        <f>+'2017 Hourly Load - RC2016'!R68/'2017 Hourly Load - RC2016'!$C$8</f>
        <v>0.63168319726833266</v>
      </c>
      <c r="S67" s="32">
        <f>+'2017 Hourly Load - RC2016'!S68/'2017 Hourly Load - RC2016'!$C$8</f>
        <v>0.6249653965662435</v>
      </c>
      <c r="T67" s="32">
        <f>+'2017 Hourly Load - RC2016'!T68/'2017 Hourly Load - RC2016'!$C$8</f>
        <v>0.6424736646460637</v>
      </c>
      <c r="U67" s="32">
        <f>+'2017 Hourly Load - RC2016'!U68/'2017 Hourly Load - RC2016'!$C$8</f>
        <v>0.64192784333901887</v>
      </c>
      <c r="V67" s="32">
        <f>+'2017 Hourly Load - RC2016'!V68/'2017 Hourly Load - RC2016'!$C$8</f>
        <v>0.61190767145155733</v>
      </c>
      <c r="W67" s="32">
        <f>+'2017 Hourly Load - RC2016'!W68/'2017 Hourly Load - RC2016'!$C$8</f>
        <v>0.56966949953717105</v>
      </c>
      <c r="X67" s="32">
        <f>+'2017 Hourly Load - RC2016'!X68/'2017 Hourly Load - RC2016'!$C$8</f>
        <v>0.51735462656965081</v>
      </c>
      <c r="Y67" s="32">
        <f>+'2017 Hourly Load - RC2016'!Y68/'2017 Hourly Load - RC2016'!$C$8</f>
        <v>0.46176482575986194</v>
      </c>
      <c r="AA67" s="33">
        <f t="shared" si="0"/>
        <v>0.6424736646460637</v>
      </c>
    </row>
    <row r="68" spans="1:27" x14ac:dyDescent="0.2">
      <c r="A68" s="29">
        <v>42793</v>
      </c>
      <c r="B68" s="32">
        <f>+'2017 Hourly Load - RC2016'!B69/'2017 Hourly Load - RC2016'!$C$8</f>
        <v>0.41339666070481917</v>
      </c>
      <c r="C68" s="32">
        <f>+'2017 Hourly Load - RC2016'!C69/'2017 Hourly Load - RC2016'!$C$8</f>
        <v>0.38534984277359641</v>
      </c>
      <c r="D68" s="32">
        <f>+'2017 Hourly Load - RC2016'!D69/'2017 Hourly Load - RC2016'!$C$8</f>
        <v>0.37031876370267158</v>
      </c>
      <c r="E68" s="32">
        <f>+'2017 Hourly Load - RC2016'!E69/'2017 Hourly Load - RC2016'!$C$8</f>
        <v>0.36326507296547789</v>
      </c>
      <c r="F68" s="32">
        <f>+'2017 Hourly Load - RC2016'!F69/'2017 Hourly Load - RC2016'!$C$8</f>
        <v>0.36549034444804496</v>
      </c>
      <c r="G68" s="32">
        <f>+'2017 Hourly Load - RC2016'!G69/'2017 Hourly Load - RC2016'!$C$8</f>
        <v>0.39001031701067079</v>
      </c>
      <c r="H68" s="32">
        <f>+'2017 Hourly Load - RC2016'!H69/'2017 Hourly Load - RC2016'!$C$8</f>
        <v>0.44727956799598195</v>
      </c>
      <c r="I68" s="32">
        <f>+'2017 Hourly Load - RC2016'!I69/'2017 Hourly Load - RC2016'!$C$8</f>
        <v>0.47860131376947324</v>
      </c>
      <c r="J68" s="32">
        <f>+'2017 Hourly Load - RC2016'!J69/'2017 Hourly Load - RC2016'!$C$8</f>
        <v>0.49720122446338294</v>
      </c>
      <c r="K68" s="32">
        <f>+'2017 Hourly Load - RC2016'!K69/'2017 Hourly Load - RC2016'!$C$8</f>
        <v>0.52025167812242679</v>
      </c>
      <c r="L68" s="32">
        <f>+'2017 Hourly Load - RC2016'!L69/'2017 Hourly Load - RC2016'!$C$8</f>
        <v>0.54535945824648546</v>
      </c>
      <c r="M68" s="32">
        <f>+'2017 Hourly Load - RC2016'!M69/'2017 Hourly Load - RC2016'!$C$8</f>
        <v>0.54006919019359023</v>
      </c>
      <c r="N68" s="32">
        <f>+'2017 Hourly Load - RC2016'!N69/'2017 Hourly Load - RC2016'!$C$8</f>
        <v>0.56496703904570855</v>
      </c>
      <c r="O68" s="32">
        <f>+'2017 Hourly Load - RC2016'!O69/'2017 Hourly Load - RC2016'!$C$8</f>
        <v>0.56836792565114125</v>
      </c>
      <c r="P68" s="32">
        <f>+'2017 Hourly Load - RC2016'!P69/'2017 Hourly Load - RC2016'!$C$8</f>
        <v>0.56710833801949956</v>
      </c>
      <c r="Q68" s="32">
        <f>+'2017 Hourly Load - RC2016'!Q69/'2017 Hourly Load - RC2016'!$C$8</f>
        <v>0.56400135519478323</v>
      </c>
      <c r="R68" s="32">
        <f>+'2017 Hourly Load - RC2016'!R69/'2017 Hourly Load - RC2016'!$C$8</f>
        <v>0.55724156823830595</v>
      </c>
      <c r="S68" s="32">
        <f>+'2017 Hourly Load - RC2016'!S69/'2017 Hourly Load - RC2016'!$C$8</f>
        <v>0.56828395314236513</v>
      </c>
      <c r="T68" s="32">
        <f>+'2017 Hourly Load - RC2016'!T69/'2017 Hourly Load - RC2016'!$C$8</f>
        <v>0.5886472865205733</v>
      </c>
      <c r="U68" s="32">
        <f>+'2017 Hourly Load - RC2016'!U69/'2017 Hourly Load - RC2016'!$C$8</f>
        <v>0.59225810439794635</v>
      </c>
      <c r="V68" s="32">
        <f>+'2017 Hourly Load - RC2016'!V69/'2017 Hourly Load - RC2016'!$C$8</f>
        <v>0.56736025554582792</v>
      </c>
      <c r="W68" s="32">
        <f>+'2017 Hourly Load - RC2016'!W69/'2017 Hourly Load - RC2016'!$C$8</f>
        <v>0.52432434479806844</v>
      </c>
      <c r="X68" s="32">
        <f>+'2017 Hourly Load - RC2016'!X69/'2017 Hourly Load - RC2016'!$C$8</f>
        <v>0.47368892200607043</v>
      </c>
      <c r="Y68" s="32">
        <f>+'2017 Hourly Load - RC2016'!Y69/'2017 Hourly Load - RC2016'!$C$8</f>
        <v>0.42284356794213218</v>
      </c>
      <c r="AA68" s="33">
        <f t="shared" si="0"/>
        <v>0.59225810439794635</v>
      </c>
    </row>
    <row r="69" spans="1:27" x14ac:dyDescent="0.2">
      <c r="A69" s="29">
        <v>42794</v>
      </c>
      <c r="B69" s="32">
        <f>+'2017 Hourly Load - RC2016'!B70/'2017 Hourly Load - RC2016'!$C$8</f>
        <v>0.37959772592243246</v>
      </c>
      <c r="C69" s="32">
        <f>+'2017 Hourly Load - RC2016'!C70/'2017 Hourly Load - RC2016'!$C$8</f>
        <v>0.35478384957909015</v>
      </c>
      <c r="D69" s="32">
        <f>+'2017 Hourly Load - RC2016'!D70/'2017 Hourly Load - RC2016'!$C$8</f>
        <v>0.34327961587676226</v>
      </c>
      <c r="E69" s="32">
        <f>+'2017 Hourly Load - RC2016'!E70/'2017 Hourly Load - RC2016'!$C$8</f>
        <v>0.33966879799938926</v>
      </c>
      <c r="F69" s="32">
        <f>+'2017 Hourly Load - RC2016'!F70/'2017 Hourly Load - RC2016'!$C$8</f>
        <v>0.34500105230667266</v>
      </c>
      <c r="G69" s="32">
        <f>+'2017 Hourly Load - RC2016'!G70/'2017 Hourly Load - RC2016'!$C$8</f>
        <v>0.37514718295729826</v>
      </c>
      <c r="H69" s="32">
        <f>+'2017 Hourly Load - RC2016'!H70/'2017 Hourly Load - RC2016'!$C$8</f>
        <v>0.43896628962714646</v>
      </c>
      <c r="I69" s="32">
        <f>+'2017 Hourly Load - RC2016'!I70/'2017 Hourly Load - RC2016'!$C$8</f>
        <v>0.47536837218159272</v>
      </c>
      <c r="J69" s="32">
        <f>+'2017 Hourly Load - RC2016'!J70/'2017 Hourly Load - RC2016'!$C$8</f>
        <v>0.48674664712075649</v>
      </c>
      <c r="K69" s="32">
        <f>+'2017 Hourly Load - RC2016'!K70/'2017 Hourly Load - RC2016'!$C$8</f>
        <v>0.49371636534917412</v>
      </c>
      <c r="L69" s="32">
        <f>+'2017 Hourly Load - RC2016'!L70/'2017 Hourly Load - RC2016'!$C$8</f>
        <v>0.49921656467400971</v>
      </c>
      <c r="M69" s="32">
        <f>+'2017 Hourly Load - RC2016'!M70/'2017 Hourly Load - RC2016'!$C$8</f>
        <v>0.50089601484953206</v>
      </c>
      <c r="N69" s="32">
        <f>+'2017 Hourly Load - RC2016'!N70/'2017 Hourly Load - RC2016'!$C$8</f>
        <v>0.50123190488463654</v>
      </c>
      <c r="O69" s="32">
        <f>+'2017 Hourly Load - RC2016'!O70/'2017 Hourly Load - RC2016'!$C$8</f>
        <v>0.50396101141986027</v>
      </c>
      <c r="P69" s="32">
        <f>+'2017 Hourly Load - RC2016'!P70/'2017 Hourly Load - RC2016'!$C$8</f>
        <v>0.50694203548141248</v>
      </c>
      <c r="Q69" s="32">
        <f>+'2017 Hourly Load - RC2016'!Q70/'2017 Hourly Load - RC2016'!$C$8</f>
        <v>0.51109867466583014</v>
      </c>
      <c r="R69" s="32">
        <f>+'2017 Hourly Load - RC2016'!R70/'2017 Hourly Load - RC2016'!$C$8</f>
        <v>0.51370182243788975</v>
      </c>
      <c r="S69" s="32">
        <f>+'2017 Hourly Load - RC2016'!S70/'2017 Hourly Load - RC2016'!$C$8</f>
        <v>0.51030093583245706</v>
      </c>
      <c r="T69" s="32">
        <f>+'2017 Hourly Load - RC2016'!T70/'2017 Hourly Load - RC2016'!$C$8</f>
        <v>0.52218304582427744</v>
      </c>
      <c r="U69" s="32">
        <f>+'2017 Hourly Load - RC2016'!U70/'2017 Hourly Load - RC2016'!$C$8</f>
        <v>0.52923673656147119</v>
      </c>
      <c r="V69" s="32">
        <f>+'2017 Hourly Load - RC2016'!V70/'2017 Hourly Load - RC2016'!$C$8</f>
        <v>0.50652217293753188</v>
      </c>
      <c r="W69" s="32">
        <f>+'2017 Hourly Load - RC2016'!W70/'2017 Hourly Load - RC2016'!$C$8</f>
        <v>0.47662795981323447</v>
      </c>
      <c r="X69" s="32">
        <f>+'2017 Hourly Load - RC2016'!X70/'2017 Hourly Load - RC2016'!$C$8</f>
        <v>0.44106560234654935</v>
      </c>
      <c r="Y69" s="32">
        <f>+'2017 Hourly Load - RC2016'!Y70/'2017 Hourly Load - RC2016'!$C$8</f>
        <v>0.40054886686207342</v>
      </c>
      <c r="AA69" s="33">
        <f t="shared" si="0"/>
        <v>0.52923673656147119</v>
      </c>
    </row>
    <row r="70" spans="1:27" x14ac:dyDescent="0.2">
      <c r="A70" s="29">
        <v>42795</v>
      </c>
      <c r="B70" s="32">
        <f>+'2017 Hourly Load - RC2016'!B71/'2017 Hourly Load - RC2016'!$C$8</f>
        <v>0.36427274307079127</v>
      </c>
      <c r="C70" s="32">
        <f>+'2017 Hourly Load - RC2016'!C71/'2017 Hourly Load - RC2016'!$C$8</f>
        <v>0.34139023442929967</v>
      </c>
      <c r="D70" s="32">
        <f>+'2017 Hourly Load - RC2016'!D71/'2017 Hourly Load - RC2016'!$C$8</f>
        <v>0.32887833062165839</v>
      </c>
      <c r="E70" s="32">
        <f>+'2017 Hourly Load - RC2016'!E71/'2017 Hourly Load - RC2016'!$C$8</f>
        <v>0.32342011755121081</v>
      </c>
      <c r="F70" s="32">
        <f>+'2017 Hourly Load - RC2016'!F71/'2017 Hourly Load - RC2016'!$C$8</f>
        <v>0.32556141652500181</v>
      </c>
      <c r="G70" s="32">
        <f>+'2017 Hourly Load - RC2016'!G71/'2017 Hourly Load - RC2016'!$C$8</f>
        <v>0.33870311414846394</v>
      </c>
      <c r="H70" s="32">
        <f>+'2017 Hourly Load - RC2016'!H71/'2017 Hourly Load - RC2016'!$C$8</f>
        <v>0.36402082554446297</v>
      </c>
      <c r="I70" s="32">
        <f>+'2017 Hourly Load - RC2016'!I71/'2017 Hourly Load - RC2016'!$C$8</f>
        <v>0.39815565036195411</v>
      </c>
      <c r="J70" s="32">
        <f>+'2017 Hourly Load - RC2016'!J71/'2017 Hourly Load - RC2016'!$C$8</f>
        <v>0.44098162983777323</v>
      </c>
      <c r="K70" s="32">
        <f>+'2017 Hourly Load - RC2016'!K71/'2017 Hourly Load - RC2016'!$C$8</f>
        <v>0.46911242027777217</v>
      </c>
      <c r="L70" s="32">
        <f>+'2017 Hourly Load - RC2016'!L71/'2017 Hourly Load - RC2016'!$C$8</f>
        <v>0.48683061962953261</v>
      </c>
      <c r="M70" s="32">
        <f>+'2017 Hourly Load - RC2016'!M71/'2017 Hourly Load - RC2016'!$C$8</f>
        <v>0.49598362308612925</v>
      </c>
      <c r="N70" s="32">
        <f>+'2017 Hourly Load - RC2016'!N71/'2017 Hourly Load - RC2016'!$C$8</f>
        <v>0.50471676399884535</v>
      </c>
      <c r="O70" s="32">
        <f>+'2017 Hourly Load - RC2016'!O71/'2017 Hourly Load - RC2016'!$C$8</f>
        <v>0.51332394614839716</v>
      </c>
      <c r="P70" s="32">
        <f>+'2017 Hourly Load - RC2016'!P71/'2017 Hourly Load - RC2016'!$C$8</f>
        <v>0.51970585681538206</v>
      </c>
      <c r="Q70" s="32">
        <f>+'2017 Hourly Load - RC2016'!Q71/'2017 Hourly Load - RC2016'!$C$8</f>
        <v>0.52789317642105327</v>
      </c>
      <c r="R70" s="32">
        <f>+'2017 Hourly Load - RC2016'!R71/'2017 Hourly Load - RC2016'!$C$8</f>
        <v>0.52890084652636671</v>
      </c>
      <c r="S70" s="32">
        <f>+'2017 Hourly Load - RC2016'!S71/'2017 Hourly Load - RC2016'!$C$8</f>
        <v>0.5220151008067252</v>
      </c>
      <c r="T70" s="32">
        <f>+'2017 Hourly Load - RC2016'!T71/'2017 Hourly Load - RC2016'!$C$8</f>
        <v>0.52260290836815804</v>
      </c>
      <c r="U70" s="32">
        <f>+'2017 Hourly Load - RC2016'!U71/'2017 Hourly Load - RC2016'!$C$8</f>
        <v>0.53221776062302328</v>
      </c>
      <c r="V70" s="32">
        <f>+'2017 Hourly Load - RC2016'!V71/'2017 Hourly Load - RC2016'!$C$8</f>
        <v>0.50614429664803928</v>
      </c>
      <c r="W70" s="32">
        <f>+'2017 Hourly Load - RC2016'!W71/'2017 Hourly Load - RC2016'!$C$8</f>
        <v>0.47687987733956283</v>
      </c>
      <c r="X70" s="32">
        <f>+'2017 Hourly Load - RC2016'!X71/'2017 Hourly Load - RC2016'!$C$8</f>
        <v>0.44324888757472836</v>
      </c>
      <c r="Y70" s="32">
        <f>+'2017 Hourly Load - RC2016'!Y71/'2017 Hourly Load - RC2016'!$C$8</f>
        <v>0.40248023456392412</v>
      </c>
      <c r="AA70" s="33">
        <f t="shared" si="0"/>
        <v>0.53221776062302328</v>
      </c>
    </row>
    <row r="71" spans="1:27" x14ac:dyDescent="0.2">
      <c r="A71" s="29">
        <v>42796</v>
      </c>
      <c r="B71" s="32">
        <f>+'2017 Hourly Load - RC2016'!B72/'2017 Hourly Load - RC2016'!$C$8</f>
        <v>0.36645602829897034</v>
      </c>
      <c r="C71" s="32">
        <f>+'2017 Hourly Load - RC2016'!C72/'2017 Hourly Load - RC2016'!$C$8</f>
        <v>0.3436574921662548</v>
      </c>
      <c r="D71" s="32">
        <f>+'2017 Hourly Load - RC2016'!D72/'2017 Hourly Load - RC2016'!$C$8</f>
        <v>0.33072572581473297</v>
      </c>
      <c r="E71" s="32">
        <f>+'2017 Hourly Load - RC2016'!E72/'2017 Hourly Load - RC2016'!$C$8</f>
        <v>0.31913751960362891</v>
      </c>
      <c r="F71" s="32">
        <f>+'2017 Hourly Load - RC2016'!F72/'2017 Hourly Load - RC2016'!$C$8</f>
        <v>0.31741608317371856</v>
      </c>
      <c r="G71" s="32">
        <f>+'2017 Hourly Load - RC2016'!G72/'2017 Hourly Load - RC2016'!$C$8</f>
        <v>0.32392395260386753</v>
      </c>
      <c r="H71" s="32">
        <f>+'2017 Hourly Load - RC2016'!H72/'2017 Hourly Load - RC2016'!$C$8</f>
        <v>0.3398367430169415</v>
      </c>
      <c r="I71" s="32">
        <f>+'2017 Hourly Load - RC2016'!I72/'2017 Hourly Load - RC2016'!$C$8</f>
        <v>0.36746369840428372</v>
      </c>
      <c r="J71" s="32">
        <f>+'2017 Hourly Load - RC2016'!J72/'2017 Hourly Load - RC2016'!$C$8</f>
        <v>0.42112213151222189</v>
      </c>
      <c r="K71" s="32">
        <f>+'2017 Hourly Load - RC2016'!K72/'2017 Hourly Load - RC2016'!$C$8</f>
        <v>0.46566954741795136</v>
      </c>
      <c r="L71" s="32">
        <f>+'2017 Hourly Load - RC2016'!L72/'2017 Hourly Load - RC2016'!$C$8</f>
        <v>0.493632392840398</v>
      </c>
      <c r="M71" s="32">
        <f>+'2017 Hourly Load - RC2016'!M72/'2017 Hourly Load - RC2016'!$C$8</f>
        <v>0.51382778120105388</v>
      </c>
      <c r="N71" s="32">
        <f>+'2017 Hourly Load - RC2016'!N72/'2017 Hourly Load - RC2016'!$C$8</f>
        <v>0.52927872281585919</v>
      </c>
      <c r="O71" s="32">
        <f>+'2017 Hourly Load - RC2016'!O72/'2017 Hourly Load - RC2016'!$C$8</f>
        <v>0.54439377439556014</v>
      </c>
      <c r="P71" s="32">
        <f>+'2017 Hourly Load - RC2016'!P72/'2017 Hourly Load - RC2016'!$C$8</f>
        <v>0.5549323242469627</v>
      </c>
      <c r="Q71" s="32">
        <f>+'2017 Hourly Load - RC2016'!Q72/'2017 Hourly Load - RC2016'!$C$8</f>
        <v>0.56416930021233547</v>
      </c>
      <c r="R71" s="32">
        <f>+'2017 Hourly Load - RC2016'!R72/'2017 Hourly Load - RC2016'!$C$8</f>
        <v>0.56715032427388756</v>
      </c>
      <c r="S71" s="32">
        <f>+'2017 Hourly Load - RC2016'!S72/'2017 Hourly Load - RC2016'!$C$8</f>
        <v>0.56009663353669381</v>
      </c>
      <c r="T71" s="32">
        <f>+'2017 Hourly Load - RC2016'!T72/'2017 Hourly Load - RC2016'!$C$8</f>
        <v>0.56295169883508178</v>
      </c>
      <c r="U71" s="32">
        <f>+'2017 Hourly Load - RC2016'!U72/'2017 Hourly Load - RC2016'!$C$8</f>
        <v>0.57319634490576798</v>
      </c>
      <c r="V71" s="32">
        <f>+'2017 Hourly Load - RC2016'!V72/'2017 Hourly Load - RC2016'!$C$8</f>
        <v>0.54397391185167954</v>
      </c>
      <c r="W71" s="32">
        <f>+'2017 Hourly Load - RC2016'!W72/'2017 Hourly Load - RC2016'!$C$8</f>
        <v>0.50442286021812899</v>
      </c>
      <c r="X71" s="32">
        <f>+'2017 Hourly Load - RC2016'!X72/'2017 Hourly Load - RC2016'!$C$8</f>
        <v>0.45907770547902627</v>
      </c>
      <c r="Y71" s="32">
        <f>+'2017 Hourly Load - RC2016'!Y72/'2017 Hourly Load - RC2016'!$C$8</f>
        <v>0.4090300902484611</v>
      </c>
      <c r="AA71" s="33">
        <f t="shared" si="0"/>
        <v>0.57319634490576798</v>
      </c>
    </row>
    <row r="72" spans="1:27" x14ac:dyDescent="0.2">
      <c r="A72" s="29">
        <v>42797</v>
      </c>
      <c r="B72" s="32">
        <f>+'2017 Hourly Load - RC2016'!B73/'2017 Hourly Load - RC2016'!$C$8</f>
        <v>0.37174629635186557</v>
      </c>
      <c r="C72" s="32">
        <f>+'2017 Hourly Load - RC2016'!C73/'2017 Hourly Load - RC2016'!$C$8</f>
        <v>0.34088639937664295</v>
      </c>
      <c r="D72" s="32">
        <f>+'2017 Hourly Load - RC2016'!D73/'2017 Hourly Load - RC2016'!$C$8</f>
        <v>0.32404991136703171</v>
      </c>
      <c r="E72" s="32">
        <f>+'2017 Hourly Load - RC2016'!E73/'2017 Hourly Load - RC2016'!$C$8</f>
        <v>0.31775197320882298</v>
      </c>
      <c r="F72" s="32">
        <f>+'2017 Hourly Load - RC2016'!F73/'2017 Hourly Load - RC2016'!$C$8</f>
        <v>0.32136279108619603</v>
      </c>
      <c r="G72" s="32">
        <f>+'2017 Hourly Load - RC2016'!G73/'2017 Hourly Load - RC2016'!$C$8</f>
        <v>0.3487798152015979</v>
      </c>
      <c r="H72" s="32">
        <f>+'2017 Hourly Load - RC2016'!H73/'2017 Hourly Load - RC2016'!$C$8</f>
        <v>0.40436961601138666</v>
      </c>
      <c r="I72" s="32">
        <f>+'2017 Hourly Load - RC2016'!I73/'2017 Hourly Load - RC2016'!$C$8</f>
        <v>0.43934416591663894</v>
      </c>
      <c r="J72" s="32">
        <f>+'2017 Hourly Load - RC2016'!J73/'2017 Hourly Load - RC2016'!$C$8</f>
        <v>0.47070789794451834</v>
      </c>
      <c r="K72" s="32">
        <f>+'2017 Hourly Load - RC2016'!K73/'2017 Hourly Load - RC2016'!$C$8</f>
        <v>0.50551450283221844</v>
      </c>
      <c r="L72" s="32">
        <f>+'2017 Hourly Load - RC2016'!L73/'2017 Hourly Load - RC2016'!$C$8</f>
        <v>0.53775994620224699</v>
      </c>
      <c r="M72" s="32">
        <f>+'2017 Hourly Load - RC2016'!M73/'2017 Hourly Load - RC2016'!$C$8</f>
        <v>0.5613142349139475</v>
      </c>
      <c r="N72" s="32">
        <f>+'2017 Hourly Load - RC2016'!N73/'2017 Hourly Load - RC2016'!$C$8</f>
        <v>0.5843646885729914</v>
      </c>
      <c r="O72" s="32">
        <f>+'2017 Hourly Load - RC2016'!O73/'2017 Hourly Load - RC2016'!$C$8</f>
        <v>0.60665938965305022</v>
      </c>
      <c r="P72" s="32">
        <f>+'2017 Hourly Load - RC2016'!P73/'2017 Hourly Load - RC2016'!$C$8</f>
        <v>0.62080875738182573</v>
      </c>
      <c r="Q72" s="32">
        <f>+'2017 Hourly Load - RC2016'!Q73/'2017 Hourly Load - RC2016'!$C$8</f>
        <v>0.63348860620701919</v>
      </c>
      <c r="R72" s="32">
        <f>+'2017 Hourly Load - RC2016'!R73/'2017 Hourly Load - RC2016'!$C$8</f>
        <v>0.63726736910194448</v>
      </c>
      <c r="S72" s="32">
        <f>+'2017 Hourly Load - RC2016'!S73/'2017 Hourly Load - RC2016'!$C$8</f>
        <v>0.62782046186463136</v>
      </c>
      <c r="T72" s="32">
        <f>+'2017 Hourly Load - RC2016'!T73/'2017 Hourly Load - RC2016'!$C$8</f>
        <v>0.62769450310146724</v>
      </c>
      <c r="U72" s="32">
        <f>+'2017 Hourly Load - RC2016'!U73/'2017 Hourly Load - RC2016'!$C$8</f>
        <v>0.63361456497018342</v>
      </c>
      <c r="V72" s="32">
        <f>+'2017 Hourly Load - RC2016'!V73/'2017 Hourly Load - RC2016'!$C$8</f>
        <v>0.59700255114379674</v>
      </c>
      <c r="W72" s="32">
        <f>+'2017 Hourly Load - RC2016'!W73/'2017 Hourly Load - RC2016'!$C$8</f>
        <v>0.54687096340445551</v>
      </c>
      <c r="X72" s="32">
        <f>+'2017 Hourly Load - RC2016'!X73/'2017 Hourly Load - RC2016'!$C$8</f>
        <v>0.49174301139293536</v>
      </c>
      <c r="Y72" s="32">
        <f>+'2017 Hourly Load - RC2016'!Y73/'2017 Hourly Load - RC2016'!$C$8</f>
        <v>0.43031712122320653</v>
      </c>
      <c r="AA72" s="33">
        <f t="shared" si="0"/>
        <v>0.63726736910194448</v>
      </c>
    </row>
    <row r="73" spans="1:27" x14ac:dyDescent="0.2">
      <c r="A73" s="29">
        <v>42798</v>
      </c>
      <c r="B73" s="32">
        <f>+'2017 Hourly Load - RC2016'!B74/'2017 Hourly Load - RC2016'!$C$8</f>
        <v>0.38047943726458167</v>
      </c>
      <c r="C73" s="32">
        <f>+'2017 Hourly Load - RC2016'!C74/'2017 Hourly Load - RC2016'!$C$8</f>
        <v>0.34861187018404566</v>
      </c>
      <c r="D73" s="32">
        <f>+'2017 Hourly Load - RC2016'!D74/'2017 Hourly Load - RC2016'!$C$8</f>
        <v>0.33118757461300158</v>
      </c>
      <c r="E73" s="32">
        <f>+'2017 Hourly Load - RC2016'!E74/'2017 Hourly Load - RC2016'!$C$8</f>
        <v>0.32237046119150942</v>
      </c>
      <c r="F73" s="32">
        <f>+'2017 Hourly Load - RC2016'!F74/'2017 Hourly Load - RC2016'!$C$8</f>
        <v>0.32430182889336007</v>
      </c>
      <c r="G73" s="32">
        <f>+'2017 Hourly Load - RC2016'!G74/'2017 Hourly Load - RC2016'!$C$8</f>
        <v>0.34953556778058292</v>
      </c>
      <c r="H73" s="32">
        <f>+'2017 Hourly Load - RC2016'!H74/'2017 Hourly Load - RC2016'!$C$8</f>
        <v>0.40529331360792392</v>
      </c>
      <c r="I73" s="32">
        <f>+'2017 Hourly Load - RC2016'!I74/'2017 Hourly Load - RC2016'!$C$8</f>
        <v>0.44152745114481801</v>
      </c>
      <c r="J73" s="32">
        <f>+'2017 Hourly Load - RC2016'!J74/'2017 Hourly Load - RC2016'!$C$8</f>
        <v>0.471169746742787</v>
      </c>
      <c r="K73" s="32">
        <f>+'2017 Hourly Load - RC2016'!K74/'2017 Hourly Load - RC2016'!$C$8</f>
        <v>0.50555648908660655</v>
      </c>
      <c r="L73" s="32">
        <f>+'2017 Hourly Load - RC2016'!L74/'2017 Hourly Load - RC2016'!$C$8</f>
        <v>0.53641638606182918</v>
      </c>
      <c r="M73" s="32">
        <f>+'2017 Hourly Load - RC2016'!M74/'2017 Hourly Load - RC2016'!$C$8</f>
        <v>0.56156615244027586</v>
      </c>
      <c r="N73" s="32">
        <f>+'2017 Hourly Load - RC2016'!N74/'2017 Hourly Load - RC2016'!$C$8</f>
        <v>0.58423872980982716</v>
      </c>
      <c r="O73" s="32">
        <f>+'2017 Hourly Load - RC2016'!O74/'2017 Hourly Load - RC2016'!$C$8</f>
        <v>0.60518987074946817</v>
      </c>
      <c r="P73" s="32">
        <f>+'2017 Hourly Load - RC2016'!P74/'2017 Hourly Load - RC2016'!$C$8</f>
        <v>0.62299204261000474</v>
      </c>
      <c r="Q73" s="32">
        <f>+'2017 Hourly Load - RC2016'!Q74/'2017 Hourly Load - RC2016'!$C$8</f>
        <v>0.63617572648785492</v>
      </c>
      <c r="R73" s="32">
        <f>+'2017 Hourly Load - RC2016'!R74/'2017 Hourly Load - RC2016'!$C$8</f>
        <v>0.63936668182134737</v>
      </c>
      <c r="S73" s="32">
        <f>+'2017 Hourly Load - RC2016'!S74/'2017 Hourly Load - RC2016'!$C$8</f>
        <v>0.62945792578576565</v>
      </c>
      <c r="T73" s="32">
        <f>+'2017 Hourly Load - RC2016'!T74/'2017 Hourly Load - RC2016'!$C$8</f>
        <v>0.63046559589107898</v>
      </c>
      <c r="U73" s="32">
        <f>+'2017 Hourly Load - RC2016'!U74/'2017 Hourly Load - RC2016'!$C$8</f>
        <v>0.63428634504039227</v>
      </c>
      <c r="V73" s="32">
        <f>+'2017 Hourly Load - RC2016'!V74/'2017 Hourly Load - RC2016'!$C$8</f>
        <v>0.6023348054510802</v>
      </c>
      <c r="W73" s="32">
        <f>+'2017 Hourly Load - RC2016'!W74/'2017 Hourly Load - RC2016'!$C$8</f>
        <v>0.5582912245980074</v>
      </c>
      <c r="X73" s="32">
        <f>+'2017 Hourly Load - RC2016'!X74/'2017 Hourly Load - RC2016'!$C$8</f>
        <v>0.50387703891108415</v>
      </c>
      <c r="Y73" s="32">
        <f>+'2017 Hourly Load - RC2016'!Y74/'2017 Hourly Load - RC2016'!$C$8</f>
        <v>0.44551614531168354</v>
      </c>
      <c r="AA73" s="33">
        <f t="shared" si="0"/>
        <v>0.63936668182134737</v>
      </c>
    </row>
    <row r="74" spans="1:27" x14ac:dyDescent="0.2">
      <c r="A74" s="29">
        <v>42799</v>
      </c>
      <c r="B74" s="32">
        <f>+'2017 Hourly Load - RC2016'!B75/'2017 Hourly Load - RC2016'!$C$8</f>
        <v>0.39488072251968559</v>
      </c>
      <c r="C74" s="32">
        <f>+'2017 Hourly Load - RC2016'!C75/'2017 Hourly Load - RC2016'!$C$8</f>
        <v>0.36574226197437332</v>
      </c>
      <c r="D74" s="32">
        <f>+'2017 Hourly Load - RC2016'!D75/'2017 Hourly Load - RC2016'!$C$8</f>
        <v>0.34882180145598596</v>
      </c>
      <c r="E74" s="32">
        <f>+'2017 Hourly Load - RC2016'!E75/'2017 Hourly Load - RC2016'!$C$8</f>
        <v>0.34181009697318021</v>
      </c>
      <c r="F74" s="32">
        <f>+'2017 Hourly Load - RC2016'!F75/'2017 Hourly Load - RC2016'!$C$8</f>
        <v>0.34466516227156818</v>
      </c>
      <c r="G74" s="32">
        <f>+'2017 Hourly Load - RC2016'!G75/'2017 Hourly Load - RC2016'!$C$8</f>
        <v>0.37006684617634322</v>
      </c>
      <c r="H74" s="32">
        <f>+'2017 Hourly Load - RC2016'!H75/'2017 Hourly Load - RC2016'!$C$8</f>
        <v>0.42943540988105733</v>
      </c>
      <c r="I74" s="32">
        <f>+'2017 Hourly Load - RC2016'!I75/'2017 Hourly Load - RC2016'!$C$8</f>
        <v>0.46537564363723499</v>
      </c>
      <c r="J74" s="32">
        <f>+'2017 Hourly Load - RC2016'!J75/'2017 Hourly Load - RC2016'!$C$8</f>
        <v>0.4932125302965174</v>
      </c>
      <c r="K74" s="32">
        <f>+'2017 Hourly Load - RC2016'!K75/'2017 Hourly Load - RC2016'!$C$8</f>
        <v>0.53204981560547104</v>
      </c>
      <c r="L74" s="32">
        <f>+'2017 Hourly Load - RC2016'!L75/'2017 Hourly Load - RC2016'!$C$8</f>
        <v>0.56547087409836527</v>
      </c>
      <c r="M74" s="32">
        <f>+'2017 Hourly Load - RC2016'!M75/'2017 Hourly Load - RC2016'!$C$8</f>
        <v>0.59406351333663276</v>
      </c>
      <c r="N74" s="32">
        <f>+'2017 Hourly Load - RC2016'!N75/'2017 Hourly Load - RC2016'!$C$8</f>
        <v>0.61782773332027363</v>
      </c>
      <c r="O74" s="32">
        <f>+'2017 Hourly Load - RC2016'!O75/'2017 Hourly Load - RC2016'!$C$8</f>
        <v>0.6331107299175267</v>
      </c>
      <c r="P74" s="32">
        <f>+'2017 Hourly Load - RC2016'!P75/'2017 Hourly Load - RC2016'!$C$8</f>
        <v>0.63919873680379513</v>
      </c>
      <c r="Q74" s="32">
        <f>+'2017 Hourly Load - RC2016'!Q75/'2017 Hourly Load - RC2016'!$C$8</f>
        <v>0.6411720907600339</v>
      </c>
      <c r="R74" s="32">
        <f>+'2017 Hourly Load - RC2016'!R75/'2017 Hourly Load - RC2016'!$C$8</f>
        <v>0.63336264744385506</v>
      </c>
      <c r="S74" s="32">
        <f>+'2017 Hourly Load - RC2016'!S75/'2017 Hourly Load - RC2016'!$C$8</f>
        <v>0.62315998762755698</v>
      </c>
      <c r="T74" s="32">
        <f>+'2017 Hourly Load - RC2016'!T75/'2017 Hourly Load - RC2016'!$C$8</f>
        <v>0.63021367836475073</v>
      </c>
      <c r="U74" s="32">
        <f>+'2017 Hourly Load - RC2016'!U75/'2017 Hourly Load - RC2016'!$C$8</f>
        <v>0.63374052373334755</v>
      </c>
      <c r="V74" s="32">
        <f>+'2017 Hourly Load - RC2016'!V75/'2017 Hourly Load - RC2016'!$C$8</f>
        <v>0.60607158209161738</v>
      </c>
      <c r="W74" s="32">
        <f>+'2017 Hourly Load - RC2016'!W75/'2017 Hourly Load - RC2016'!$C$8</f>
        <v>0.56332957512457427</v>
      </c>
      <c r="X74" s="32">
        <f>+'2017 Hourly Load - RC2016'!X75/'2017 Hourly Load - RC2016'!$C$8</f>
        <v>0.51130860593777039</v>
      </c>
      <c r="Y74" s="32">
        <f>+'2017 Hourly Load - RC2016'!Y75/'2017 Hourly Load - RC2016'!$C$8</f>
        <v>0.45307367110153401</v>
      </c>
      <c r="AA74" s="33">
        <f t="shared" si="0"/>
        <v>0.6411720907600339</v>
      </c>
    </row>
    <row r="75" spans="1:27" x14ac:dyDescent="0.2">
      <c r="A75" s="29">
        <v>42800</v>
      </c>
      <c r="B75" s="32">
        <f>+'2017 Hourly Load - RC2016'!B76/'2017 Hourly Load - RC2016'!$C$8</f>
        <v>0.40428564350261054</v>
      </c>
      <c r="C75" s="32">
        <f>+'2017 Hourly Load - RC2016'!C76/'2017 Hourly Load - RC2016'!$C$8</f>
        <v>0.37569300426434304</v>
      </c>
      <c r="D75" s="32">
        <f>+'2017 Hourly Load - RC2016'!D76/'2017 Hourly Load - RC2016'!$C$8</f>
        <v>0.3577648736406423</v>
      </c>
      <c r="E75" s="32">
        <f>+'2017 Hourly Load - RC2016'!E76/'2017 Hourly Load - RC2016'!$C$8</f>
        <v>0.35020734785079188</v>
      </c>
      <c r="F75" s="32">
        <f>+'2017 Hourly Load - RC2016'!F76/'2017 Hourly Load - RC2016'!$C$8</f>
        <v>0.35142494922804557</v>
      </c>
      <c r="G75" s="32">
        <f>+'2017 Hourly Load - RC2016'!G76/'2017 Hourly Load - RC2016'!$C$8</f>
        <v>0.37581896302750722</v>
      </c>
      <c r="H75" s="32">
        <f>+'2017 Hourly Load - RC2016'!H76/'2017 Hourly Load - RC2016'!$C$8</f>
        <v>0.4316606813636244</v>
      </c>
      <c r="I75" s="32">
        <f>+'2017 Hourly Load - RC2016'!I76/'2017 Hourly Load - RC2016'!$C$8</f>
        <v>0.46730701133908564</v>
      </c>
      <c r="J75" s="32">
        <f>+'2017 Hourly Load - RC2016'!J76/'2017 Hourly Load - RC2016'!$C$8</f>
        <v>0.50593436537609904</v>
      </c>
      <c r="K75" s="32">
        <f>+'2017 Hourly Load - RC2016'!K76/'2017 Hourly Load - RC2016'!$C$8</f>
        <v>0.54523349948332123</v>
      </c>
      <c r="L75" s="32">
        <f>+'2017 Hourly Load - RC2016'!L76/'2017 Hourly Load - RC2016'!$C$8</f>
        <v>0.57416202875669331</v>
      </c>
      <c r="M75" s="32">
        <f>+'2017 Hourly Load - RC2016'!M76/'2017 Hourly Load - RC2016'!$C$8</f>
        <v>0.59801022124911019</v>
      </c>
      <c r="N75" s="32">
        <f>+'2017 Hourly Load - RC2016'!N76/'2017 Hourly Load - RC2016'!$C$8</f>
        <v>0.61383903915340809</v>
      </c>
      <c r="O75" s="32">
        <f>+'2017 Hourly Load - RC2016'!O76/'2017 Hourly Load - RC2016'!$C$8</f>
        <v>0.61060609756552753</v>
      </c>
      <c r="P75" s="32">
        <f>+'2017 Hourly Load - RC2016'!P76/'2017 Hourly Load - RC2016'!$C$8</f>
        <v>0.60325850304761752</v>
      </c>
      <c r="Q75" s="32">
        <f>+'2017 Hourly Load - RC2016'!Q76/'2017 Hourly Load - RC2016'!$C$8</f>
        <v>0.55908896343138037</v>
      </c>
      <c r="R75" s="32">
        <f>+'2017 Hourly Load - RC2016'!R76/'2017 Hourly Load - RC2016'!$C$8</f>
        <v>0.53750802867591863</v>
      </c>
      <c r="S75" s="32">
        <f>+'2017 Hourly Load - RC2016'!S76/'2017 Hourly Load - RC2016'!$C$8</f>
        <v>0.54107686029890356</v>
      </c>
      <c r="T75" s="32">
        <f>+'2017 Hourly Load - RC2016'!T76/'2017 Hourly Load - RC2016'!$C$8</f>
        <v>0.56551286035275328</v>
      </c>
      <c r="U75" s="32">
        <f>+'2017 Hourly Load - RC2016'!U76/'2017 Hourly Load - RC2016'!$C$8</f>
        <v>0.57046723837054414</v>
      </c>
      <c r="V75" s="32">
        <f>+'2017 Hourly Load - RC2016'!V76/'2017 Hourly Load - RC2016'!$C$8</f>
        <v>0.54750075722027647</v>
      </c>
      <c r="W75" s="32">
        <f>+'2017 Hourly Load - RC2016'!W76/'2017 Hourly Load - RC2016'!$C$8</f>
        <v>0.51072079837633755</v>
      </c>
      <c r="X75" s="32">
        <f>+'2017 Hourly Load - RC2016'!X76/'2017 Hourly Load - RC2016'!$C$8</f>
        <v>0.4677688601373543</v>
      </c>
      <c r="Y75" s="32">
        <f>+'2017 Hourly Load - RC2016'!Y76/'2017 Hourly Load - RC2016'!$C$8</f>
        <v>0.41881288752087864</v>
      </c>
      <c r="AA75" s="33">
        <f t="shared" si="0"/>
        <v>0.61383903915340809</v>
      </c>
    </row>
    <row r="76" spans="1:27" x14ac:dyDescent="0.2">
      <c r="A76" s="29">
        <v>42801</v>
      </c>
      <c r="B76" s="32">
        <f>+'2017 Hourly Load - RC2016'!B77/'2017 Hourly Load - RC2016'!$C$8</f>
        <v>0.37628081182577588</v>
      </c>
      <c r="C76" s="32">
        <f>+'2017 Hourly Load - RC2016'!C77/'2017 Hourly Load - RC2016'!$C$8</f>
        <v>0.34991344407007546</v>
      </c>
      <c r="D76" s="32">
        <f>+'2017 Hourly Load - RC2016'!D77/'2017 Hourly Load - RC2016'!$C$8</f>
        <v>0.33891304542040424</v>
      </c>
      <c r="E76" s="32">
        <f>+'2017 Hourly Load - RC2016'!E77/'2017 Hourly Load - RC2016'!$C$8</f>
        <v>0.33383270863944919</v>
      </c>
      <c r="F76" s="32">
        <f>+'2017 Hourly Load - RC2016'!F77/'2017 Hourly Load - RC2016'!$C$8</f>
        <v>0.3385351691309117</v>
      </c>
      <c r="G76" s="32">
        <f>+'2017 Hourly Load - RC2016'!G77/'2017 Hourly Load - RC2016'!$C$8</f>
        <v>0.3658682207375375</v>
      </c>
      <c r="H76" s="32">
        <f>+'2017 Hourly Load - RC2016'!H77/'2017 Hourly Load - RC2016'!$C$8</f>
        <v>0.42418712808255005</v>
      </c>
      <c r="I76" s="32">
        <f>+'2017 Hourly Load - RC2016'!I77/'2017 Hourly Load - RC2016'!$C$8</f>
        <v>0.45983345805801129</v>
      </c>
      <c r="J76" s="32">
        <f>+'2017 Hourly Load - RC2016'!J77/'2017 Hourly Load - RC2016'!$C$8</f>
        <v>0.4919109564104876</v>
      </c>
      <c r="K76" s="32">
        <f>+'2017 Hourly Load - RC2016'!K77/'2017 Hourly Load - RC2016'!$C$8</f>
        <v>0.51827832416618802</v>
      </c>
      <c r="L76" s="32">
        <f>+'2017 Hourly Load - RC2016'!L77/'2017 Hourly Load - RC2016'!$C$8</f>
        <v>0.53981727266726187</v>
      </c>
      <c r="M76" s="32">
        <f>+'2017 Hourly Load - RC2016'!M77/'2017 Hourly Load - RC2016'!$C$8</f>
        <v>0.54951609743090324</v>
      </c>
      <c r="N76" s="32">
        <f>+'2017 Hourly Load - RC2016'!N77/'2017 Hourly Load - RC2016'!$C$8</f>
        <v>0.55455444795747022</v>
      </c>
      <c r="O76" s="32">
        <f>+'2017 Hourly Load - RC2016'!O77/'2017 Hourly Load - RC2016'!$C$8</f>
        <v>0.55501629675573882</v>
      </c>
      <c r="P76" s="32">
        <f>+'2017 Hourly Load - RC2016'!P77/'2017 Hourly Load - RC2016'!$C$8</f>
        <v>0.55459643421185822</v>
      </c>
      <c r="Q76" s="32">
        <f>+'2017 Hourly Load - RC2016'!Q77/'2017 Hourly Load - RC2016'!$C$8</f>
        <v>0.55497431050135082</v>
      </c>
      <c r="R76" s="32">
        <f>+'2017 Hourly Load - RC2016'!R77/'2017 Hourly Load - RC2016'!$C$8</f>
        <v>0.55132150636958976</v>
      </c>
      <c r="S76" s="32">
        <f>+'2017 Hourly Load - RC2016'!S77/'2017 Hourly Load - RC2016'!$C$8</f>
        <v>0.54149672284278416</v>
      </c>
      <c r="T76" s="32">
        <f>+'2017 Hourly Load - RC2016'!T77/'2017 Hourly Load - RC2016'!$C$8</f>
        <v>0.54649308711496303</v>
      </c>
      <c r="U76" s="32">
        <f>+'2017 Hourly Load - RC2016'!U77/'2017 Hourly Load - RC2016'!$C$8</f>
        <v>0.55006191873794796</v>
      </c>
      <c r="V76" s="32">
        <f>+'2017 Hourly Load - RC2016'!V77/'2017 Hourly Load - RC2016'!$C$8</f>
        <v>0.52936269532463531</v>
      </c>
      <c r="W76" s="32">
        <f>+'2017 Hourly Load - RC2016'!W77/'2017 Hourly Load - RC2016'!$C$8</f>
        <v>0.49354842033162188</v>
      </c>
      <c r="X76" s="32">
        <f>+'2017 Hourly Load - RC2016'!X77/'2017 Hourly Load - RC2016'!$C$8</f>
        <v>0.45542490134726527</v>
      </c>
      <c r="Y76" s="32">
        <f>+'2017 Hourly Load - RC2016'!Y77/'2017 Hourly Load - RC2016'!$C$8</f>
        <v>0.40634296996762537</v>
      </c>
      <c r="AA76" s="33">
        <f t="shared" ref="AA76:AA139" si="1">MAX(B76:Y76)</f>
        <v>0.55501629675573882</v>
      </c>
    </row>
    <row r="77" spans="1:27" x14ac:dyDescent="0.2">
      <c r="A77" s="29">
        <v>42802</v>
      </c>
      <c r="B77" s="32">
        <f>+'2017 Hourly Load - RC2016'!B78/'2017 Hourly Load - RC2016'!$C$8</f>
        <v>0.37308985649228343</v>
      </c>
      <c r="C77" s="32">
        <f>+'2017 Hourly Load - RC2016'!C78/'2017 Hourly Load - RC2016'!$C$8</f>
        <v>0.3483599526577173</v>
      </c>
      <c r="D77" s="32">
        <f>+'2017 Hourly Load - RC2016'!D78/'2017 Hourly Load - RC2016'!$C$8</f>
        <v>0.33693969146416547</v>
      </c>
      <c r="E77" s="32">
        <f>+'2017 Hourly Load - RC2016'!E78/'2017 Hourly Load - RC2016'!$C$8</f>
        <v>0.33274106602535969</v>
      </c>
      <c r="F77" s="32">
        <f>+'2017 Hourly Load - RC2016'!F78/'2017 Hourly Load - RC2016'!$C$8</f>
        <v>0.33593202135885214</v>
      </c>
      <c r="G77" s="32">
        <f>+'2017 Hourly Load - RC2016'!G78/'2017 Hourly Load - RC2016'!$C$8</f>
        <v>0.34672248873658307</v>
      </c>
      <c r="H77" s="32">
        <f>+'2017 Hourly Load - RC2016'!H78/'2017 Hourly Load - RC2016'!$C$8</f>
        <v>0.37397156783443264</v>
      </c>
      <c r="I77" s="32">
        <f>+'2017 Hourly Load - RC2016'!I78/'2017 Hourly Load - RC2016'!$C$8</f>
        <v>0.41192714180123713</v>
      </c>
      <c r="J77" s="32">
        <f>+'2017 Hourly Load - RC2016'!J78/'2017 Hourly Load - RC2016'!$C$8</f>
        <v>0.45131024841723555</v>
      </c>
      <c r="K77" s="32">
        <f>+'2017 Hourly Load - RC2016'!K78/'2017 Hourly Load - RC2016'!$C$8</f>
        <v>0.47377289451484655</v>
      </c>
      <c r="L77" s="32">
        <f>+'2017 Hourly Load - RC2016'!L78/'2017 Hourly Load - RC2016'!$C$8</f>
        <v>0.48019679143621946</v>
      </c>
      <c r="M77" s="32">
        <f>+'2017 Hourly Load - RC2016'!M78/'2017 Hourly Load - RC2016'!$C$8</f>
        <v>0.47969295638356274</v>
      </c>
      <c r="N77" s="32">
        <f>+'2017 Hourly Load - RC2016'!N78/'2017 Hourly Load - RC2016'!$C$8</f>
        <v>0.4786433000238613</v>
      </c>
      <c r="O77" s="32">
        <f>+'2017 Hourly Load - RC2016'!O78/'2017 Hourly Load - RC2016'!$C$8</f>
        <v>0.4782234374799807</v>
      </c>
      <c r="P77" s="32">
        <f>+'2017 Hourly Load - RC2016'!P78/'2017 Hourly Load - RC2016'!$C$8</f>
        <v>0.48145637906786121</v>
      </c>
      <c r="Q77" s="32">
        <f>+'2017 Hourly Load - RC2016'!Q78/'2017 Hourly Load - RC2016'!$C$8</f>
        <v>0.48624281206809983</v>
      </c>
      <c r="R77" s="32">
        <f>+'2017 Hourly Load - RC2016'!R78/'2017 Hourly Load - RC2016'!$C$8</f>
        <v>0.48880397358577138</v>
      </c>
      <c r="S77" s="32">
        <f>+'2017 Hourly Load - RC2016'!S78/'2017 Hourly Load - RC2016'!$C$8</f>
        <v>0.48645274334004013</v>
      </c>
      <c r="T77" s="32">
        <f>+'2017 Hourly Load - RC2016'!T78/'2017 Hourly Load - RC2016'!$C$8</f>
        <v>0.493632392840398</v>
      </c>
      <c r="U77" s="32">
        <f>+'2017 Hourly Load - RC2016'!U78/'2017 Hourly Load - RC2016'!$C$8</f>
        <v>0.50631224166559152</v>
      </c>
      <c r="V77" s="32">
        <f>+'2017 Hourly Load - RC2016'!V78/'2017 Hourly Load - RC2016'!$C$8</f>
        <v>0.48447938938380136</v>
      </c>
      <c r="W77" s="32">
        <f>+'2017 Hourly Load - RC2016'!W78/'2017 Hourly Load - RC2016'!$C$8</f>
        <v>0.45811202162810089</v>
      </c>
      <c r="X77" s="32">
        <f>+'2017 Hourly Load - RC2016'!X78/'2017 Hourly Load - RC2016'!$C$8</f>
        <v>0.42565664698613209</v>
      </c>
      <c r="Y77" s="32">
        <f>+'2017 Hourly Load - RC2016'!Y78/'2017 Hourly Load - RC2016'!$C$8</f>
        <v>0.39286538230905876</v>
      </c>
      <c r="AA77" s="33">
        <f t="shared" si="1"/>
        <v>0.50631224166559152</v>
      </c>
    </row>
    <row r="78" spans="1:27" x14ac:dyDescent="0.2">
      <c r="A78" s="29">
        <v>42803</v>
      </c>
      <c r="B78" s="32">
        <f>+'2017 Hourly Load - RC2016'!B79/'2017 Hourly Load - RC2016'!$C$8</f>
        <v>0.35570754717562741</v>
      </c>
      <c r="C78" s="32">
        <f>+'2017 Hourly Load - RC2016'!C79/'2017 Hourly Load - RC2016'!$C$8</f>
        <v>0</v>
      </c>
      <c r="D78" s="32">
        <f>+'2017 Hourly Load - RC2016'!D79/'2017 Hourly Load - RC2016'!$C$8</f>
        <v>0.33471441998159845</v>
      </c>
      <c r="E78" s="32">
        <f>+'2017 Hourly Load - RC2016'!E79/'2017 Hourly Load - RC2016'!$C$8</f>
        <v>0.32333614504243469</v>
      </c>
      <c r="F78" s="32">
        <f>+'2017 Hourly Load - RC2016'!F79/'2017 Hourly Load - RC2016'!$C$8</f>
        <v>0.31930546462118115</v>
      </c>
      <c r="G78" s="32">
        <f>+'2017 Hourly Load - RC2016'!G79/'2017 Hourly Load - RC2016'!$C$8</f>
        <v>0.32455374641968837</v>
      </c>
      <c r="H78" s="32">
        <f>+'2017 Hourly Load - RC2016'!H79/'2017 Hourly Load - RC2016'!$C$8</f>
        <v>0.33933290796428478</v>
      </c>
      <c r="I78" s="32">
        <f>+'2017 Hourly Load - RC2016'!I79/'2017 Hourly Load - RC2016'!$C$8</f>
        <v>0.36070391144780634</v>
      </c>
      <c r="J78" s="32">
        <f>+'2017 Hourly Load - RC2016'!J79/'2017 Hourly Load - RC2016'!$C$8</f>
        <v>0.39181572594935732</v>
      </c>
      <c r="K78" s="32">
        <f>+'2017 Hourly Load - RC2016'!K79/'2017 Hourly Load - RC2016'!$C$8</f>
        <v>0.43002321744249011</v>
      </c>
      <c r="L78" s="32">
        <f>+'2017 Hourly Load - RC2016'!L79/'2017 Hourly Load - RC2016'!$C$8</f>
        <v>0.46105105943526498</v>
      </c>
      <c r="M78" s="32">
        <f>+'2017 Hourly Load - RC2016'!M79/'2017 Hourly Load - RC2016'!$C$8</f>
        <v>0.47465460585699576</v>
      </c>
      <c r="N78" s="32">
        <f>+'2017 Hourly Load - RC2016'!N79/'2017 Hourly Load - RC2016'!$C$8</f>
        <v>0.49304458527896516</v>
      </c>
      <c r="O78" s="32">
        <f>+'2017 Hourly Load - RC2016'!O79/'2017 Hourly Load - RC2016'!$C$8</f>
        <v>0.5032052588408753</v>
      </c>
      <c r="P78" s="32">
        <f>+'2017 Hourly Load - RC2016'!P79/'2017 Hourly Load - RC2016'!$C$8</f>
        <v>0.51063682586756143</v>
      </c>
      <c r="Q78" s="32">
        <f>+'2017 Hourly Load - RC2016'!Q79/'2017 Hourly Load - RC2016'!$C$8</f>
        <v>0.52142729324529247</v>
      </c>
      <c r="R78" s="32">
        <f>+'2017 Hourly Load - RC2016'!R79/'2017 Hourly Load - RC2016'!$C$8</f>
        <v>0.53255365065812776</v>
      </c>
      <c r="S78" s="32">
        <f>+'2017 Hourly Load - RC2016'!S79/'2017 Hourly Load - RC2016'!$C$8</f>
        <v>0.53788590496541111</v>
      </c>
      <c r="T78" s="32">
        <f>+'2017 Hourly Load - RC2016'!T79/'2017 Hourly Load - RC2016'!$C$8</f>
        <v>0.52990851663168015</v>
      </c>
      <c r="U78" s="32">
        <f>+'2017 Hourly Load - RC2016'!U79/'2017 Hourly Load - RC2016'!$C$8</f>
        <v>0.53221776062302328</v>
      </c>
      <c r="V78" s="32">
        <f>+'2017 Hourly Load - RC2016'!V79/'2017 Hourly Load - RC2016'!$C$8</f>
        <v>0.54481363693944074</v>
      </c>
      <c r="W78" s="32">
        <f>+'2017 Hourly Load - RC2016'!W79/'2017 Hourly Load - RC2016'!$C$8</f>
        <v>0.5134918911659494</v>
      </c>
      <c r="X78" s="32">
        <f>+'2017 Hourly Load - RC2016'!X79/'2017 Hourly Load - RC2016'!$C$8</f>
        <v>0.47259727939198098</v>
      </c>
      <c r="Y78" s="32">
        <f>+'2017 Hourly Load - RC2016'!Y79/'2017 Hourly Load - RC2016'!$C$8</f>
        <v>0.4141524132838042</v>
      </c>
      <c r="AA78" s="33">
        <f t="shared" si="1"/>
        <v>0.54481363693944074</v>
      </c>
    </row>
    <row r="79" spans="1:27" x14ac:dyDescent="0.2">
      <c r="A79" s="29">
        <v>42804</v>
      </c>
      <c r="B79" s="32">
        <f>+'2017 Hourly Load - RC2016'!B80/'2017 Hourly Load - RC2016'!$C$8</f>
        <v>0.3656582894655972</v>
      </c>
      <c r="C79" s="32">
        <f>+'2017 Hourly Load - RC2016'!C80/'2017 Hourly Load - RC2016'!$C$8</f>
        <v>0.33345483234995671</v>
      </c>
      <c r="D79" s="32">
        <f>+'2017 Hourly Load - RC2016'!D80/'2017 Hourly Load - RC2016'!$C$8</f>
        <v>0.3178359457175991</v>
      </c>
      <c r="E79" s="32">
        <f>+'2017 Hourly Load - RC2016'!E80/'2017 Hourly Load - RC2016'!$C$8</f>
        <v>0.31296554020858441</v>
      </c>
      <c r="F79" s="32">
        <f>+'2017 Hourly Load - RC2016'!F80/'2017 Hourly Load - RC2016'!$C$8</f>
        <v>0.3186756708053603</v>
      </c>
      <c r="G79" s="32">
        <f>+'2017 Hourly Load - RC2016'!G80/'2017 Hourly Load - RC2016'!$C$8</f>
        <v>0.34437125849085176</v>
      </c>
      <c r="H79" s="32">
        <f>+'2017 Hourly Load - RC2016'!H80/'2017 Hourly Load - RC2016'!$C$8</f>
        <v>0.40017099057258088</v>
      </c>
      <c r="I79" s="32">
        <f>+'2017 Hourly Load - RC2016'!I80/'2017 Hourly Load - RC2016'!$C$8</f>
        <v>0.44127553361848965</v>
      </c>
      <c r="J79" s="32">
        <f>+'2017 Hourly Load - RC2016'!J80/'2017 Hourly Load - RC2016'!$C$8</f>
        <v>0.45353551989980262</v>
      </c>
      <c r="K79" s="32">
        <f>+'2017 Hourly Load - RC2016'!K80/'2017 Hourly Load - RC2016'!$C$8</f>
        <v>0.47755165740977179</v>
      </c>
      <c r="L79" s="32">
        <f>+'2017 Hourly Load - RC2016'!L80/'2017 Hourly Load - RC2016'!$C$8</f>
        <v>0.50639621417436764</v>
      </c>
      <c r="M79" s="32">
        <f>+'2017 Hourly Load - RC2016'!M80/'2017 Hourly Load - RC2016'!$C$8</f>
        <v>0.5236945509822476</v>
      </c>
      <c r="N79" s="32">
        <f>+'2017 Hourly Load - RC2016'!N80/'2017 Hourly Load - RC2016'!$C$8</f>
        <v>0.54317617301830645</v>
      </c>
      <c r="O79" s="32">
        <f>+'2017 Hourly Load - RC2016'!O80/'2017 Hourly Load - RC2016'!$C$8</f>
        <v>0.55610793936982839</v>
      </c>
      <c r="P79" s="32">
        <f>+'2017 Hourly Load - RC2016'!P80/'2017 Hourly Load - RC2016'!$C$8</f>
        <v>0.575379630133947</v>
      </c>
      <c r="Q79" s="32">
        <f>+'2017 Hourly Load - RC2016'!Q80/'2017 Hourly Load - RC2016'!$C$8</f>
        <v>0.59402152708224465</v>
      </c>
      <c r="R79" s="32">
        <f>+'2017 Hourly Load - RC2016'!R80/'2017 Hourly Load - RC2016'!$C$8</f>
        <v>0.60938849618827395</v>
      </c>
      <c r="S79" s="32">
        <f>+'2017 Hourly Load - RC2016'!S80/'2017 Hourly Load - RC2016'!$C$8</f>
        <v>0.6104381525479754</v>
      </c>
      <c r="T79" s="32">
        <f>+'2017 Hourly Load - RC2016'!T80/'2017 Hourly Load - RC2016'!$C$8</f>
        <v>0.59771631746839382</v>
      </c>
      <c r="U79" s="32">
        <f>+'2017 Hourly Load - RC2016'!U80/'2017 Hourly Load - RC2016'!$C$8</f>
        <v>0.59431543086296112</v>
      </c>
      <c r="V79" s="32">
        <f>+'2017 Hourly Load - RC2016'!V80/'2017 Hourly Load - RC2016'!$C$8</f>
        <v>0.59943775389830423</v>
      </c>
      <c r="W79" s="32">
        <f>+'2017 Hourly Load - RC2016'!W80/'2017 Hourly Load - RC2016'!$C$8</f>
        <v>0.55560410431717167</v>
      </c>
      <c r="X79" s="32">
        <f>+'2017 Hourly Load - RC2016'!X80/'2017 Hourly Load - RC2016'!$C$8</f>
        <v>0.50677409046386024</v>
      </c>
      <c r="Y79" s="32">
        <f>+'2017 Hourly Load - RC2016'!Y80/'2017 Hourly Load - RC2016'!$C$8</f>
        <v>0.4453482002941313</v>
      </c>
      <c r="AA79" s="33">
        <f t="shared" si="1"/>
        <v>0.6104381525479754</v>
      </c>
    </row>
    <row r="80" spans="1:27" x14ac:dyDescent="0.2">
      <c r="A80" s="29">
        <v>42805</v>
      </c>
      <c r="B80" s="32">
        <f>+'2017 Hourly Load - RC2016'!B81/'2017 Hourly Load - RC2016'!$C$8</f>
        <v>0.3883308668351485</v>
      </c>
      <c r="C80" s="32">
        <f>+'2017 Hourly Load - RC2016'!C81/'2017 Hourly Load - RC2016'!$C$8</f>
        <v>0.35293645438601556</v>
      </c>
      <c r="D80" s="32">
        <f>+'2017 Hourly Load - RC2016'!D81/'2017 Hourly Load - RC2016'!$C$8</f>
        <v>0.33332887358679253</v>
      </c>
      <c r="E80" s="32">
        <f>+'2017 Hourly Load - RC2016'!E81/'2017 Hourly Load - RC2016'!$C$8</f>
        <v>0.32358806256876305</v>
      </c>
      <c r="F80" s="32">
        <f>+'2017 Hourly Load - RC2016'!F81/'2017 Hourly Load - RC2016'!$C$8</f>
        <v>0.32354607631437499</v>
      </c>
      <c r="G80" s="32">
        <f>+'2017 Hourly Load - RC2016'!G81/'2017 Hourly Load - RC2016'!$C$8</f>
        <v>0.34827598014894118</v>
      </c>
      <c r="H80" s="32">
        <f>+'2017 Hourly Load - RC2016'!H81/'2017 Hourly Load - RC2016'!$C$8</f>
        <v>0.40352989092362557</v>
      </c>
      <c r="I80" s="32">
        <f>+'2017 Hourly Load - RC2016'!I81/'2017 Hourly Load - RC2016'!$C$8</f>
        <v>0.44299697004840005</v>
      </c>
      <c r="J80" s="32">
        <f>+'2017 Hourly Load - RC2016'!J81/'2017 Hourly Load - RC2016'!$C$8</f>
        <v>0.45361949240857874</v>
      </c>
      <c r="K80" s="32">
        <f>+'2017 Hourly Load - RC2016'!K81/'2017 Hourly Load - RC2016'!$C$8</f>
        <v>0.48179226910296563</v>
      </c>
      <c r="L80" s="32">
        <f>+'2017 Hourly Load - RC2016'!L81/'2017 Hourly Load - RC2016'!$C$8</f>
        <v>0.50681607671824824</v>
      </c>
      <c r="M80" s="32">
        <f>+'2017 Hourly Load - RC2016'!M81/'2017 Hourly Load - RC2016'!$C$8</f>
        <v>0.53003447539484427</v>
      </c>
      <c r="N80" s="32">
        <f>+'2017 Hourly Load - RC2016'!N81/'2017 Hourly Load - RC2016'!$C$8</f>
        <v>0.55018787750111209</v>
      </c>
      <c r="O80" s="32">
        <f>+'2017 Hourly Load - RC2016'!O81/'2017 Hourly Load - RC2016'!$C$8</f>
        <v>0.56866182943185772</v>
      </c>
      <c r="P80" s="32">
        <f>+'2017 Hourly Load - RC2016'!P81/'2017 Hourly Load - RC2016'!$C$8</f>
        <v>0.58600215249412557</v>
      </c>
      <c r="Q80" s="32">
        <f>+'2017 Hourly Load - RC2016'!Q81/'2017 Hourly Load - RC2016'!$C$8</f>
        <v>0.60539980202140842</v>
      </c>
      <c r="R80" s="32">
        <f>+'2017 Hourly Load - RC2016'!R81/'2017 Hourly Load - RC2016'!$C$8</f>
        <v>0.62173245497836305</v>
      </c>
      <c r="S80" s="32">
        <f>+'2017 Hourly Load - RC2016'!S81/'2017 Hourly Load - RC2016'!$C$8</f>
        <v>0.62651888797860167</v>
      </c>
      <c r="T80" s="32">
        <f>+'2017 Hourly Load - RC2016'!T81/'2017 Hourly Load - RC2016'!$C$8</f>
        <v>0.61539253056576626</v>
      </c>
      <c r="U80" s="32">
        <f>+'2017 Hourly Load - RC2016'!U81/'2017 Hourly Load - RC2016'!$C$8</f>
        <v>0.60985034498654256</v>
      </c>
      <c r="V80" s="32">
        <f>+'2017 Hourly Load - RC2016'!V81/'2017 Hourly Load - RC2016'!$C$8</f>
        <v>0.61547650307454238</v>
      </c>
      <c r="W80" s="32">
        <f>+'2017 Hourly Load - RC2016'!W81/'2017 Hourly Load - RC2016'!$C$8</f>
        <v>0.57764688787090201</v>
      </c>
      <c r="X80" s="32">
        <f>+'2017 Hourly Load - RC2016'!X81/'2017 Hourly Load - RC2016'!$C$8</f>
        <v>0.5262976987543071</v>
      </c>
      <c r="Y80" s="32">
        <f>+'2017 Hourly Load - RC2016'!Y81/'2017 Hourly Load - RC2016'!$C$8</f>
        <v>0.45958154053168293</v>
      </c>
      <c r="AA80" s="33">
        <f t="shared" si="1"/>
        <v>0.62651888797860167</v>
      </c>
    </row>
    <row r="81" spans="1:27" x14ac:dyDescent="0.2">
      <c r="A81" s="29">
        <v>42806</v>
      </c>
      <c r="B81" s="32">
        <f>+'2017 Hourly Load - RC2016'!B82/'2017 Hourly Load - RC2016'!$C$8</f>
        <v>0.40730865381855069</v>
      </c>
      <c r="C81" s="32">
        <f>+'2017 Hourly Load - RC2016'!C82/'2017 Hourly Load - RC2016'!$C$8</f>
        <v>0.37145239257114915</v>
      </c>
      <c r="D81" s="32">
        <f>+'2017 Hourly Load - RC2016'!D82/'2017 Hourly Load - RC2016'!$C$8</f>
        <v>0.35285248187723944</v>
      </c>
      <c r="E81" s="32">
        <f>+'2017 Hourly Load - RC2016'!E82/'2017 Hourly Load - RC2016'!$C$8</f>
        <v>0.34462317601718012</v>
      </c>
      <c r="F81" s="32">
        <f>+'2017 Hourly Load - RC2016'!F82/'2017 Hourly Load - RC2016'!$C$8</f>
        <v>0.34647057121025471</v>
      </c>
      <c r="G81" s="32">
        <f>+'2017 Hourly Load - RC2016'!G82/'2017 Hourly Load - RC2016'!$C$8</f>
        <v>0.37141040631676109</v>
      </c>
      <c r="H81" s="32">
        <f>+'2017 Hourly Load - RC2016'!H82/'2017 Hourly Load - RC2016'!$C$8</f>
        <v>0.42901554733717673</v>
      </c>
      <c r="I81" s="32">
        <f>+'2017 Hourly Load - RC2016'!I82/'2017 Hourly Load - RC2016'!$C$8</f>
        <v>0.42666431709144548</v>
      </c>
      <c r="J81" s="32">
        <f>+'2017 Hourly Load - RC2016'!J82/'2017 Hourly Load - RC2016'!$C$8</f>
        <v>0.47708980861150313</v>
      </c>
      <c r="K81" s="32">
        <f>+'2017 Hourly Load - RC2016'!K82/'2017 Hourly Load - RC2016'!$C$8</f>
        <v>0.51088874339388979</v>
      </c>
      <c r="L81" s="32">
        <f>+'2017 Hourly Load - RC2016'!L82/'2017 Hourly Load - RC2016'!$C$8</f>
        <v>0.55203527269418673</v>
      </c>
      <c r="M81" s="32">
        <f>+'2017 Hourly Load - RC2016'!M82/'2017 Hourly Load - RC2016'!$C$8</f>
        <v>0.58491050988003612</v>
      </c>
      <c r="N81" s="32">
        <f>+'2017 Hourly Load - RC2016'!N82/'2017 Hourly Load - RC2016'!$C$8</f>
        <v>0.61035418003919928</v>
      </c>
      <c r="O81" s="32">
        <f>+'2017 Hourly Load - RC2016'!O82/'2017 Hourly Load - RC2016'!$C$8</f>
        <v>0.62761053059269112</v>
      </c>
      <c r="P81" s="32">
        <f>+'2017 Hourly Load - RC2016'!P82/'2017 Hourly Load - RC2016'!$C$8</f>
        <v>0.63688949281245189</v>
      </c>
      <c r="Q81" s="32">
        <f>+'2017 Hourly Load - RC2016'!Q82/'2017 Hourly Load - RC2016'!$C$8</f>
        <v>0.65477563718176468</v>
      </c>
      <c r="R81" s="32">
        <f>+'2017 Hourly Load - RC2016'!R82/'2017 Hourly Load - RC2016'!$C$8</f>
        <v>0.66552411830510749</v>
      </c>
      <c r="S81" s="32">
        <f>+'2017 Hourly Load - RC2016'!S82/'2017 Hourly Load - RC2016'!$C$8</f>
        <v>0.66052775403292863</v>
      </c>
      <c r="T81" s="32">
        <f>+'2017 Hourly Load - RC2016'!T82/'2017 Hourly Load - RC2016'!$C$8</f>
        <v>0.64268359591800395</v>
      </c>
      <c r="U81" s="32">
        <f>+'2017 Hourly Load - RC2016'!U82/'2017 Hourly Load - RC2016'!$C$8</f>
        <v>0.63525202889131771</v>
      </c>
      <c r="V81" s="32">
        <f>+'2017 Hourly Load - RC2016'!V82/'2017 Hourly Load - RC2016'!$C$8</f>
        <v>0.63844298422481005</v>
      </c>
      <c r="W81" s="32">
        <f>+'2017 Hourly Load - RC2016'!W82/'2017 Hourly Load - RC2016'!$C$8</f>
        <v>0.59939576764391611</v>
      </c>
      <c r="X81" s="32">
        <f>+'2017 Hourly Load - RC2016'!X82/'2017 Hourly Load - RC2016'!$C$8</f>
        <v>0.55006191873794796</v>
      </c>
      <c r="Y81" s="32">
        <f>+'2017 Hourly Load - RC2016'!Y82/'2017 Hourly Load - RC2016'!$C$8</f>
        <v>0.48951773991036834</v>
      </c>
      <c r="AA81" s="33">
        <f t="shared" si="1"/>
        <v>0.66552411830510749</v>
      </c>
    </row>
    <row r="82" spans="1:27" x14ac:dyDescent="0.2">
      <c r="A82" s="29">
        <v>42807</v>
      </c>
      <c r="B82" s="32">
        <f>+'2017 Hourly Load - RC2016'!B83/'2017 Hourly Load - RC2016'!$C$8</f>
        <v>0.43342410404792281</v>
      </c>
      <c r="C82" s="32">
        <f>+'2017 Hourly Load - RC2016'!C83/'2017 Hourly Load - RC2016'!$C$8</f>
        <v>0.39588839262499897</v>
      </c>
      <c r="D82" s="32">
        <f>+'2017 Hourly Load - RC2016'!D83/'2017 Hourly Load - RC2016'!$C$8</f>
        <v>0.37350971903616403</v>
      </c>
      <c r="E82" s="32">
        <f>+'2017 Hourly Load - RC2016'!E83/'2017 Hourly Load - RC2016'!$C$8</f>
        <v>0.3615856227899556</v>
      </c>
      <c r="F82" s="32">
        <f>+'2017 Hourly Load - RC2016'!F83/'2017 Hourly Load - RC2016'!$C$8</f>
        <v>0.35847863996523927</v>
      </c>
      <c r="G82" s="32">
        <f>+'2017 Hourly Load - RC2016'!G83/'2017 Hourly Load - RC2016'!$C$8</f>
        <v>0.37720450942231315</v>
      </c>
      <c r="H82" s="32">
        <f>+'2017 Hourly Load - RC2016'!H83/'2017 Hourly Load - RC2016'!$C$8</f>
        <v>0.42649637207389324</v>
      </c>
      <c r="I82" s="32">
        <f>+'2017 Hourly Load - RC2016'!I83/'2017 Hourly Load - RC2016'!$C$8</f>
        <v>0.45744024155789198</v>
      </c>
      <c r="J82" s="32">
        <f>+'2017 Hourly Load - RC2016'!J83/'2017 Hourly Load - RC2016'!$C$8</f>
        <v>0.4664672862513245</v>
      </c>
      <c r="K82" s="32">
        <f>+'2017 Hourly Load - RC2016'!K83/'2017 Hourly Load - RC2016'!$C$8</f>
        <v>0.49308657153335322</v>
      </c>
      <c r="L82" s="32">
        <f>+'2017 Hourly Load - RC2016'!L83/'2017 Hourly Load - RC2016'!$C$8</f>
        <v>0.51290408360451667</v>
      </c>
      <c r="M82" s="32">
        <f>+'2017 Hourly Load - RC2016'!M83/'2017 Hourly Load - RC2016'!$C$8</f>
        <v>0.52449228981562068</v>
      </c>
      <c r="N82" s="32">
        <f>+'2017 Hourly Load - RC2016'!N83/'2017 Hourly Load - RC2016'!$C$8</f>
        <v>0.53091618673699348</v>
      </c>
      <c r="O82" s="32">
        <f>+'2017 Hourly Load - RC2016'!O83/'2017 Hourly Load - RC2016'!$C$8</f>
        <v>0.53494686715824713</v>
      </c>
      <c r="P82" s="32">
        <f>+'2017 Hourly Load - RC2016'!P83/'2017 Hourly Load - RC2016'!$C$8</f>
        <v>0.53771795994785898</v>
      </c>
      <c r="Q82" s="32">
        <f>+'2017 Hourly Load - RC2016'!Q83/'2017 Hourly Load - RC2016'!$C$8</f>
        <v>0.54061501150063496</v>
      </c>
      <c r="R82" s="32">
        <f>+'2017 Hourly Load - RC2016'!R83/'2017 Hourly Load - RC2016'!$C$8</f>
        <v>0.54624116958863467</v>
      </c>
      <c r="S82" s="32">
        <f>+'2017 Hourly Load - RC2016'!S83/'2017 Hourly Load - RC2016'!$C$8</f>
        <v>0.54489760944821686</v>
      </c>
      <c r="T82" s="32">
        <f>+'2017 Hourly Load - RC2016'!T83/'2017 Hourly Load - RC2016'!$C$8</f>
        <v>0.52944666783341143</v>
      </c>
      <c r="U82" s="32">
        <f>+'2017 Hourly Load - RC2016'!U83/'2017 Hourly Load - RC2016'!$C$8</f>
        <v>0.5275572863859489</v>
      </c>
      <c r="V82" s="32">
        <f>+'2017 Hourly Load - RC2016'!V83/'2017 Hourly Load - RC2016'!$C$8</f>
        <v>0.53801186372857535</v>
      </c>
      <c r="W82" s="32">
        <f>+'2017 Hourly Load - RC2016'!W83/'2017 Hourly Load - RC2016'!$C$8</f>
        <v>0.50538854406905431</v>
      </c>
      <c r="X82" s="32">
        <f>+'2017 Hourly Load - RC2016'!X83/'2017 Hourly Load - RC2016'!$C$8</f>
        <v>0.46159688074230976</v>
      </c>
      <c r="Y82" s="32">
        <f>+'2017 Hourly Load - RC2016'!Y83/'2017 Hourly Load - RC2016'!$C$8</f>
        <v>0.40873618646774468</v>
      </c>
      <c r="AA82" s="33">
        <f t="shared" si="1"/>
        <v>0.54624116958863467</v>
      </c>
    </row>
    <row r="83" spans="1:27" x14ac:dyDescent="0.2">
      <c r="A83" s="29">
        <v>42808</v>
      </c>
      <c r="B83" s="32">
        <f>+'2017 Hourly Load - RC2016'!B84/'2017 Hourly Load - RC2016'!$C$8</f>
        <v>0.36431472932517933</v>
      </c>
      <c r="C83" s="32">
        <f>+'2017 Hourly Load - RC2016'!C84/'2017 Hourly Load - RC2016'!$C$8</f>
        <v>0.33920694920112066</v>
      </c>
      <c r="D83" s="32">
        <f>+'2017 Hourly Load - RC2016'!D84/'2017 Hourly Load - RC2016'!$C$8</f>
        <v>0.32522552648989733</v>
      </c>
      <c r="E83" s="32">
        <f>+'2017 Hourly Load - RC2016'!E84/'2017 Hourly Load - RC2016'!$C$8</f>
        <v>0.32174066737568852</v>
      </c>
      <c r="F83" s="32">
        <f>+'2017 Hourly Load - RC2016'!F84/'2017 Hourly Load - RC2016'!$C$8</f>
        <v>0.32875237185849421</v>
      </c>
      <c r="G83" s="32">
        <f>+'2017 Hourly Load - RC2016'!G84/'2017 Hourly Load - RC2016'!$C$8</f>
        <v>0.35881453000034375</v>
      </c>
      <c r="H83" s="32">
        <f>+'2017 Hourly Load - RC2016'!H84/'2017 Hourly Load - RC2016'!$C$8</f>
        <v>0.42599253702123652</v>
      </c>
      <c r="I83" s="32">
        <f>+'2017 Hourly Load - RC2016'!I84/'2017 Hourly Load - RC2016'!$C$8</f>
        <v>0.47410878454995098</v>
      </c>
      <c r="J83" s="32">
        <f>+'2017 Hourly Load - RC2016'!J84/'2017 Hourly Load - RC2016'!$C$8</f>
        <v>0.4848572656732939</v>
      </c>
      <c r="K83" s="32">
        <f>+'2017 Hourly Load - RC2016'!K84/'2017 Hourly Load - RC2016'!$C$8</f>
        <v>0.49438814541938303</v>
      </c>
      <c r="L83" s="32">
        <f>+'2017 Hourly Load - RC2016'!L84/'2017 Hourly Load - RC2016'!$C$8</f>
        <v>0.50165176742851714</v>
      </c>
      <c r="M83" s="32">
        <f>+'2017 Hourly Load - RC2016'!M84/'2017 Hourly Load - RC2016'!$C$8</f>
        <v>0.50341519011281555</v>
      </c>
      <c r="N83" s="32">
        <f>+'2017 Hourly Load - RC2016'!N84/'2017 Hourly Load - RC2016'!$C$8</f>
        <v>0.50265943753383047</v>
      </c>
      <c r="O83" s="32">
        <f>+'2017 Hourly Load - RC2016'!O84/'2017 Hourly Load - RC2016'!$C$8</f>
        <v>0.50454881898129311</v>
      </c>
      <c r="P83" s="32">
        <f>+'2017 Hourly Load - RC2016'!P84/'2017 Hourly Load - RC2016'!$C$8</f>
        <v>0.50698402173580048</v>
      </c>
      <c r="Q83" s="32">
        <f>+'2017 Hourly Load - RC2016'!Q84/'2017 Hourly Load - RC2016'!$C$8</f>
        <v>0.51143456470093462</v>
      </c>
      <c r="R83" s="32">
        <f>+'2017 Hourly Load - RC2016'!R84/'2017 Hourly Load - RC2016'!$C$8</f>
        <v>0.51781647536791942</v>
      </c>
      <c r="S83" s="32">
        <f>+'2017 Hourly Load - RC2016'!S84/'2017 Hourly Load - RC2016'!$C$8</f>
        <v>0.51743859907842693</v>
      </c>
      <c r="T83" s="32">
        <f>+'2017 Hourly Load - RC2016'!T84/'2017 Hourly Load - RC2016'!$C$8</f>
        <v>0.50757182929723321</v>
      </c>
      <c r="U83" s="32">
        <f>+'2017 Hourly Load - RC2016'!U84/'2017 Hourly Load - RC2016'!$C$8</f>
        <v>0.50673210420947212</v>
      </c>
      <c r="V83" s="32">
        <f>+'2017 Hourly Load - RC2016'!V84/'2017 Hourly Load - RC2016'!$C$8</f>
        <v>0.51588510766606877</v>
      </c>
      <c r="W83" s="32">
        <f>+'2017 Hourly Load - RC2016'!W84/'2017 Hourly Load - RC2016'!$C$8</f>
        <v>0.49023150623496525</v>
      </c>
      <c r="X83" s="32">
        <f>+'2017 Hourly Load - RC2016'!X84/'2017 Hourly Load - RC2016'!$C$8</f>
        <v>0.454543190005116</v>
      </c>
      <c r="Y83" s="32">
        <f>+'2017 Hourly Load - RC2016'!Y84/'2017 Hourly Load - RC2016'!$C$8</f>
        <v>0.41343864695920723</v>
      </c>
      <c r="AA83" s="33">
        <f t="shared" si="1"/>
        <v>0.51781647536791942</v>
      </c>
    </row>
    <row r="84" spans="1:27" x14ac:dyDescent="0.2">
      <c r="A84" s="29">
        <v>42809</v>
      </c>
      <c r="B84" s="32">
        <f>+'2017 Hourly Load - RC2016'!B85/'2017 Hourly Load - RC2016'!$C$8</f>
        <v>0.36800951971132845</v>
      </c>
      <c r="C84" s="32">
        <f>+'2017 Hourly Load - RC2016'!C85/'2017 Hourly Load - RC2016'!$C$8</f>
        <v>0.34084441312225489</v>
      </c>
      <c r="D84" s="32">
        <f>+'2017 Hourly Load - RC2016'!D85/'2017 Hourly Load - RC2016'!$C$8</f>
        <v>0.32425984263897201</v>
      </c>
      <c r="E84" s="32">
        <f>+'2017 Hourly Load - RC2016'!E85/'2017 Hourly Load - RC2016'!$C$8</f>
        <v>0.31678628935789765</v>
      </c>
      <c r="F84" s="32">
        <f>+'2017 Hourly Load - RC2016'!F85/'2017 Hourly Load - RC2016'!$C$8</f>
        <v>0.31821382200709164</v>
      </c>
      <c r="G84" s="32">
        <f>+'2017 Hourly Load - RC2016'!G85/'2017 Hourly Load - RC2016'!$C$8</f>
        <v>0.32841648182338973</v>
      </c>
      <c r="H84" s="32">
        <f>+'2017 Hourly Load - RC2016'!H85/'2017 Hourly Load - RC2016'!$C$8</f>
        <v>0.34974549905252322</v>
      </c>
      <c r="I84" s="32">
        <f>+'2017 Hourly Load - RC2016'!I85/'2017 Hourly Load - RC2016'!$C$8</f>
        <v>0.38547580153676059</v>
      </c>
      <c r="J84" s="32">
        <f>+'2017 Hourly Load - RC2016'!J85/'2017 Hourly Load - RC2016'!$C$8</f>
        <v>0.42561466073174403</v>
      </c>
      <c r="K84" s="32">
        <f>+'2017 Hourly Load - RC2016'!K85/'2017 Hourly Load - RC2016'!$C$8</f>
        <v>0.46231064706690672</v>
      </c>
      <c r="L84" s="32">
        <f>+'2017 Hourly Load - RC2016'!L85/'2017 Hourly Load - RC2016'!$C$8</f>
        <v>0.49023150623496525</v>
      </c>
      <c r="M84" s="32">
        <f>+'2017 Hourly Load - RC2016'!M85/'2017 Hourly Load - RC2016'!$C$8</f>
        <v>0.5061862829024274</v>
      </c>
      <c r="N84" s="32">
        <f>+'2017 Hourly Load - RC2016'!N85/'2017 Hourly Load - RC2016'!$C$8</f>
        <v>0.51764853035036718</v>
      </c>
      <c r="O84" s="32">
        <f>+'2017 Hourly Load - RC2016'!O85/'2017 Hourly Load - RC2016'!$C$8</f>
        <v>0.52722139635084442</v>
      </c>
      <c r="P84" s="32">
        <f>+'2017 Hourly Load - RC2016'!P85/'2017 Hourly Load - RC2016'!$C$8</f>
        <v>0.53843172627245595</v>
      </c>
      <c r="Q84" s="32">
        <f>+'2017 Hourly Load - RC2016'!Q85/'2017 Hourly Load - RC2016'!$C$8</f>
        <v>0.54993595997478384</v>
      </c>
      <c r="R84" s="32">
        <f>+'2017 Hourly Load - RC2016'!R85/'2017 Hourly Load - RC2016'!$C$8</f>
        <v>0.56236389127364894</v>
      </c>
      <c r="S84" s="32">
        <f>+'2017 Hourly Load - RC2016'!S85/'2017 Hourly Load - RC2016'!$C$8</f>
        <v>0.56450519024743995</v>
      </c>
      <c r="T84" s="32">
        <f>+'2017 Hourly Load - RC2016'!T85/'2017 Hourly Load - RC2016'!$C$8</f>
        <v>0.55069171255376881</v>
      </c>
      <c r="U84" s="32">
        <f>+'2017 Hourly Load - RC2016'!U85/'2017 Hourly Load - RC2016'!$C$8</f>
        <v>0.53729809740397838</v>
      </c>
      <c r="V84" s="32">
        <f>+'2017 Hourly Load - RC2016'!V85/'2017 Hourly Load - RC2016'!$C$8</f>
        <v>0.5403630939743066</v>
      </c>
      <c r="W84" s="32">
        <f>+'2017 Hourly Load - RC2016'!W85/'2017 Hourly Load - RC2016'!$C$8</f>
        <v>0.51101470215705402</v>
      </c>
      <c r="X84" s="32">
        <f>+'2017 Hourly Load - RC2016'!X85/'2017 Hourly Load - RC2016'!$C$8</f>
        <v>0.47742569864660761</v>
      </c>
      <c r="Y84" s="32">
        <f>+'2017 Hourly Load - RC2016'!Y85/'2017 Hourly Load - RC2016'!$C$8</f>
        <v>0.43006520369687817</v>
      </c>
      <c r="AA84" s="33">
        <f t="shared" si="1"/>
        <v>0.56450519024743995</v>
      </c>
    </row>
    <row r="85" spans="1:27" x14ac:dyDescent="0.2">
      <c r="A85" s="29">
        <v>42810</v>
      </c>
      <c r="B85" s="32">
        <f>+'2017 Hourly Load - RC2016'!B86/'2017 Hourly Load - RC2016'!$C$8</f>
        <v>0.38803696305443208</v>
      </c>
      <c r="C85" s="32">
        <f>+'2017 Hourly Load - RC2016'!C86/'2017 Hourly Load - RC2016'!$C$8</f>
        <v>0.35881453000034375</v>
      </c>
      <c r="D85" s="32">
        <f>+'2017 Hourly Load - RC2016'!D86/'2017 Hourly Load - RC2016'!$C$8</f>
        <v>0.34008866054326986</v>
      </c>
      <c r="E85" s="32">
        <f>+'2017 Hourly Load - RC2016'!E86/'2017 Hourly Load - RC2016'!$C$8</f>
        <v>0.32959209694625535</v>
      </c>
      <c r="F85" s="32">
        <f>+'2017 Hourly Load - RC2016'!F86/'2017 Hourly Load - RC2016'!$C$8</f>
        <v>0.32535148525306151</v>
      </c>
      <c r="G85" s="32">
        <f>+'2017 Hourly Load - RC2016'!G86/'2017 Hourly Load - RC2016'!$C$8</f>
        <v>0.3280805917882853</v>
      </c>
      <c r="H85" s="32">
        <f>+'2017 Hourly Load - RC2016'!H86/'2017 Hourly Load - RC2016'!$C$8</f>
        <v>0.34193605573634439</v>
      </c>
      <c r="I85" s="32">
        <f>+'2017 Hourly Load - RC2016'!I86/'2017 Hourly Load - RC2016'!$C$8</f>
        <v>0.36355897674619431</v>
      </c>
      <c r="J85" s="32">
        <f>+'2017 Hourly Load - RC2016'!J86/'2017 Hourly Load - RC2016'!$C$8</f>
        <v>0.40693077752905821</v>
      </c>
      <c r="K85" s="32">
        <f>+'2017 Hourly Load - RC2016'!K86/'2017 Hourly Load - RC2016'!$C$8</f>
        <v>0.46298242713711563</v>
      </c>
      <c r="L85" s="32">
        <f>+'2017 Hourly Load - RC2016'!L86/'2017 Hourly Load - RC2016'!$C$8</f>
        <v>0.5023655337531141</v>
      </c>
      <c r="M85" s="32">
        <f>+'2017 Hourly Load - RC2016'!M86/'2017 Hourly Load - RC2016'!$C$8</f>
        <v>0.53112611800893383</v>
      </c>
      <c r="N85" s="32">
        <f>+'2017 Hourly Load - RC2016'!N86/'2017 Hourly Load - RC2016'!$C$8</f>
        <v>0.55388266788726126</v>
      </c>
      <c r="O85" s="32">
        <f>+'2017 Hourly Load - RC2016'!O86/'2017 Hourly Load - RC2016'!$C$8</f>
        <v>0.57126497720391722</v>
      </c>
      <c r="P85" s="32">
        <f>+'2017 Hourly Load - RC2016'!P86/'2017 Hourly Load - RC2016'!$C$8</f>
        <v>0.58810146521352857</v>
      </c>
      <c r="Q85" s="32">
        <f>+'2017 Hourly Load - RC2016'!Q86/'2017 Hourly Load - RC2016'!$C$8</f>
        <v>0.59960569891585636</v>
      </c>
      <c r="R85" s="32">
        <f>+'2017 Hourly Load - RC2016'!R86/'2017 Hourly Load - RC2016'!$C$8</f>
        <v>0.60493795322313981</v>
      </c>
      <c r="S85" s="32">
        <f>+'2017 Hourly Load - RC2016'!S86/'2017 Hourly Load - RC2016'!$C$8</f>
        <v>0.60309055803006528</v>
      </c>
      <c r="T85" s="32">
        <f>+'2017 Hourly Load - RC2016'!T86/'2017 Hourly Load - RC2016'!$C$8</f>
        <v>0.58818543772230469</v>
      </c>
      <c r="U85" s="32">
        <f>+'2017 Hourly Load - RC2016'!U86/'2017 Hourly Load - RC2016'!$C$8</f>
        <v>0.58251729337991676</v>
      </c>
      <c r="V85" s="32">
        <f>+'2017 Hourly Load - RC2016'!V86/'2017 Hourly Load - RC2016'!$C$8</f>
        <v>0.59259399443305072</v>
      </c>
      <c r="W85" s="32">
        <f>+'2017 Hourly Load - RC2016'!W86/'2017 Hourly Load - RC2016'!$C$8</f>
        <v>0.56106231738761914</v>
      </c>
      <c r="X85" s="32">
        <f>+'2017 Hourly Load - RC2016'!X86/'2017 Hourly Load - RC2016'!$C$8</f>
        <v>0.52125934822774023</v>
      </c>
      <c r="Y85" s="32">
        <f>+'2017 Hourly Load - RC2016'!Y86/'2017 Hourly Load - RC2016'!$C$8</f>
        <v>0.46512372611090663</v>
      </c>
      <c r="AA85" s="33">
        <f t="shared" si="1"/>
        <v>0.60493795322313981</v>
      </c>
    </row>
    <row r="86" spans="1:27" x14ac:dyDescent="0.2">
      <c r="A86" s="29">
        <v>42811</v>
      </c>
      <c r="B86" s="32">
        <f>+'2017 Hourly Load - RC2016'!B87/'2017 Hourly Load - RC2016'!$C$8</f>
        <v>0.41578987720493849</v>
      </c>
      <c r="C86" s="32">
        <f>+'2017 Hourly Load - RC2016'!C87/'2017 Hourly Load - RC2016'!$C$8</f>
        <v>0.3831665575454174</v>
      </c>
      <c r="D86" s="32">
        <f>+'2017 Hourly Load - RC2016'!D87/'2017 Hourly Load - RC2016'!$C$8</f>
        <v>0.36486055063222411</v>
      </c>
      <c r="E86" s="32">
        <f>+'2017 Hourly Load - RC2016'!E87/'2017 Hourly Load - RC2016'!$C$8</f>
        <v>0.35822672243891091</v>
      </c>
      <c r="F86" s="32">
        <f>+'2017 Hourly Load - RC2016'!F87/'2017 Hourly Load - RC2016'!$C$8</f>
        <v>0.3618375403162839</v>
      </c>
      <c r="G86" s="32">
        <f>+'2017 Hourly Load - RC2016'!G87/'2017 Hourly Load - RC2016'!$C$8</f>
        <v>0.38786901803687984</v>
      </c>
      <c r="H86" s="32">
        <f>+'2017 Hourly Load - RC2016'!H87/'2017 Hourly Load - RC2016'!$C$8</f>
        <v>0.44144347863604189</v>
      </c>
      <c r="I86" s="32">
        <f>+'2017 Hourly Load - RC2016'!I87/'2017 Hourly Load - RC2016'!$C$8</f>
        <v>0.48145637906786121</v>
      </c>
      <c r="J86" s="32">
        <f>+'2017 Hourly Load - RC2016'!J87/'2017 Hourly Load - RC2016'!$C$8</f>
        <v>0.50295334131454694</v>
      </c>
      <c r="K86" s="32">
        <f>+'2017 Hourly Load - RC2016'!K87/'2017 Hourly Load - RC2016'!$C$8</f>
        <v>0.54527548573770934</v>
      </c>
      <c r="L86" s="32">
        <f>+'2017 Hourly Load - RC2016'!L87/'2017 Hourly Load - RC2016'!$C$8</f>
        <v>0.59112447552946867</v>
      </c>
      <c r="M86" s="32">
        <f>+'2017 Hourly Load - RC2016'!M87/'2017 Hourly Load - RC2016'!$C$8</f>
        <v>0.6224042350485719</v>
      </c>
      <c r="N86" s="32">
        <f>+'2017 Hourly Load - RC2016'!N87/'2017 Hourly Load - RC2016'!$C$8</f>
        <v>0.64490886740057096</v>
      </c>
      <c r="O86" s="32">
        <f>+'2017 Hourly Load - RC2016'!O87/'2017 Hourly Load - RC2016'!$C$8</f>
        <v>0.65632912859412285</v>
      </c>
      <c r="P86" s="32">
        <f>+'2017 Hourly Load - RC2016'!P87/'2017 Hourly Load - RC2016'!$C$8</f>
        <v>0.66229117671722704</v>
      </c>
      <c r="Q86" s="32">
        <f>+'2017 Hourly Load - RC2016'!Q87/'2017 Hourly Load - RC2016'!$C$8</f>
        <v>0.66648980215603282</v>
      </c>
      <c r="R86" s="32">
        <f>+'2017 Hourly Load - RC2016'!R87/'2017 Hourly Load - RC2016'!$C$8</f>
        <v>0.66774938978767451</v>
      </c>
      <c r="S86" s="32">
        <f>+'2017 Hourly Load - RC2016'!S87/'2017 Hourly Load - RC2016'!$C$8</f>
        <v>0.65847042756791374</v>
      </c>
      <c r="T86" s="32">
        <f>+'2017 Hourly Load - RC2016'!T87/'2017 Hourly Load - RC2016'!$C$8</f>
        <v>0.64788989146212306</v>
      </c>
      <c r="U86" s="32">
        <f>+'2017 Hourly Load - RC2016'!U87/'2017 Hourly Load - RC2016'!$C$8</f>
        <v>0.65418782962033184</v>
      </c>
      <c r="V86" s="32">
        <f>+'2017 Hourly Load - RC2016'!V87/'2017 Hourly Load - RC2016'!$C$8</f>
        <v>0.65372598082206324</v>
      </c>
      <c r="W86" s="32">
        <f>+'2017 Hourly Load - RC2016'!W87/'2017 Hourly Load - RC2016'!$C$8</f>
        <v>0.61849951339048248</v>
      </c>
      <c r="X86" s="32">
        <f>+'2017 Hourly Load - RC2016'!X87/'2017 Hourly Load - RC2016'!$C$8</f>
        <v>0.57672319027436481</v>
      </c>
      <c r="Y86" s="32">
        <f>+'2017 Hourly Load - RC2016'!Y87/'2017 Hourly Load - RC2016'!$C$8</f>
        <v>0.51924400801711346</v>
      </c>
      <c r="AA86" s="33">
        <f t="shared" si="1"/>
        <v>0.66774938978767451</v>
      </c>
    </row>
    <row r="87" spans="1:27" x14ac:dyDescent="0.2">
      <c r="A87" s="29">
        <v>42812</v>
      </c>
      <c r="B87" s="32">
        <f>+'2017 Hourly Load - RC2016'!B88/'2017 Hourly Load - RC2016'!$C$8</f>
        <v>0.46818872268123485</v>
      </c>
      <c r="C87" s="32">
        <f>+'2017 Hourly Load - RC2016'!C88/'2017 Hourly Load - RC2016'!$C$8</f>
        <v>0.43472567793395261</v>
      </c>
      <c r="D87" s="32">
        <f>+'2017 Hourly Load - RC2016'!D88/'2017 Hourly Load - RC2016'!$C$8</f>
        <v>0.41767925865240108</v>
      </c>
      <c r="E87" s="32">
        <f>+'2017 Hourly Load - RC2016'!E88/'2017 Hourly Load - RC2016'!$C$8</f>
        <v>0.4094499527923417</v>
      </c>
      <c r="F87" s="32">
        <f>+'2017 Hourly Load - RC2016'!F88/'2017 Hourly Load - RC2016'!$C$8</f>
        <v>0.40814837890631189</v>
      </c>
      <c r="G87" s="32">
        <f>+'2017 Hourly Load - RC2016'!G88/'2017 Hourly Load - RC2016'!$C$8</f>
        <v>0.42662233083705742</v>
      </c>
      <c r="H87" s="32">
        <f>+'2017 Hourly Load - RC2016'!H88/'2017 Hourly Load - RC2016'!$C$8</f>
        <v>0.47356296324290625</v>
      </c>
      <c r="I87" s="32">
        <f>+'2017 Hourly Load - RC2016'!I88/'2017 Hourly Load - RC2016'!$C$8</f>
        <v>0.50123190488463654</v>
      </c>
      <c r="J87" s="32">
        <f>+'2017 Hourly Load - RC2016'!J88/'2017 Hourly Load - RC2016'!$C$8</f>
        <v>0.49652944439317398</v>
      </c>
      <c r="K87" s="32">
        <f>+'2017 Hourly Load - RC2016'!K88/'2017 Hourly Load - RC2016'!$C$8</f>
        <v>0.51172846848165099</v>
      </c>
      <c r="L87" s="32">
        <f>+'2017 Hourly Load - RC2016'!L88/'2017 Hourly Load - RC2016'!$C$8</f>
        <v>0.52654961628063546</v>
      </c>
      <c r="M87" s="32">
        <f>+'2017 Hourly Load - RC2016'!M88/'2017 Hourly Load - RC2016'!$C$8</f>
        <v>0.53461097712314265</v>
      </c>
      <c r="N87" s="32">
        <f>+'2017 Hourly Load - RC2016'!N88/'2017 Hourly Load - RC2016'!$C$8</f>
        <v>0.54149672284278416</v>
      </c>
      <c r="O87" s="32">
        <f>+'2017 Hourly Load - RC2016'!O88/'2017 Hourly Load - RC2016'!$C$8</f>
        <v>0.55102760258887329</v>
      </c>
      <c r="P87" s="32">
        <f>+'2017 Hourly Load - RC2016'!P88/'2017 Hourly Load - RC2016'!$C$8</f>
        <v>0.5634555338877385</v>
      </c>
      <c r="Q87" s="32">
        <f>+'2017 Hourly Load - RC2016'!Q88/'2017 Hourly Load - RC2016'!$C$8</f>
        <v>0.57663921776558869</v>
      </c>
      <c r="R87" s="32">
        <f>+'2017 Hourly Load - RC2016'!R88/'2017 Hourly Load - RC2016'!$C$8</f>
        <v>0.59049468171364783</v>
      </c>
      <c r="S87" s="32">
        <f>+'2017 Hourly Load - RC2016'!S88/'2017 Hourly Load - RC2016'!$C$8</f>
        <v>0.59477727966122973</v>
      </c>
      <c r="T87" s="32">
        <f>+'2017 Hourly Load - RC2016'!T88/'2017 Hourly Load - RC2016'!$C$8</f>
        <v>0.58293715592379736</v>
      </c>
      <c r="U87" s="32">
        <f>+'2017 Hourly Load - RC2016'!U88/'2017 Hourly Load - RC2016'!$C$8</f>
        <v>0.57705908030946929</v>
      </c>
      <c r="V87" s="32">
        <f>+'2017 Hourly Load - RC2016'!V88/'2017 Hourly Load - RC2016'!$C$8</f>
        <v>0.58415475730105104</v>
      </c>
      <c r="W87" s="32">
        <f>+'2017 Hourly Load - RC2016'!W88/'2017 Hourly Load - RC2016'!$C$8</f>
        <v>0.54796260601854507</v>
      </c>
      <c r="X87" s="32">
        <f>+'2017 Hourly Load - RC2016'!X88/'2017 Hourly Load - RC2016'!$C$8</f>
        <v>0.49829286707747245</v>
      </c>
      <c r="Y87" s="32">
        <f>+'2017 Hourly Load - RC2016'!Y88/'2017 Hourly Load - RC2016'!$C$8</f>
        <v>0.4367830043989675</v>
      </c>
      <c r="AA87" s="33">
        <f t="shared" si="1"/>
        <v>0.59477727966122973</v>
      </c>
    </row>
    <row r="88" spans="1:27" x14ac:dyDescent="0.2">
      <c r="A88" s="29">
        <v>42813</v>
      </c>
      <c r="B88" s="32">
        <f>+'2017 Hourly Load - RC2016'!B89/'2017 Hourly Load - RC2016'!$C$8</f>
        <v>0.38266272249276073</v>
      </c>
      <c r="C88" s="32">
        <f>+'2017 Hourly Load - RC2016'!C89/'2017 Hourly Load - RC2016'!$C$8</f>
        <v>0.350291320359568</v>
      </c>
      <c r="D88" s="32">
        <f>+'2017 Hourly Load - RC2016'!D89/'2017 Hourly Load - RC2016'!$C$8</f>
        <v>0.33295099729729999</v>
      </c>
      <c r="E88" s="32">
        <f>+'2017 Hourly Load - RC2016'!E89/'2017 Hourly Load - RC2016'!$C$8</f>
        <v>0.32522552648989733</v>
      </c>
      <c r="F88" s="32">
        <f>+'2017 Hourly Load - RC2016'!F89/'2017 Hourly Load - RC2016'!$C$8</f>
        <v>0.32728285295491216</v>
      </c>
      <c r="G88" s="32">
        <f>+'2017 Hourly Load - RC2016'!G89/'2017 Hourly Load - RC2016'!$C$8</f>
        <v>0.35247460558774701</v>
      </c>
      <c r="H88" s="32">
        <f>+'2017 Hourly Load - RC2016'!H89/'2017 Hourly Load - RC2016'!$C$8</f>
        <v>0.40785447512559547</v>
      </c>
      <c r="I88" s="32">
        <f>+'2017 Hourly Load - RC2016'!I89/'2017 Hourly Load - RC2016'!$C$8</f>
        <v>0.44522224153096712</v>
      </c>
      <c r="J88" s="32">
        <f>+'2017 Hourly Load - RC2016'!J89/'2017 Hourly Load - RC2016'!$C$8</f>
        <v>0.46058921063699632</v>
      </c>
      <c r="K88" s="32">
        <f>+'2017 Hourly Load - RC2016'!K89/'2017 Hourly Load - RC2016'!$C$8</f>
        <v>0.49056739627006973</v>
      </c>
      <c r="L88" s="32">
        <f>+'2017 Hourly Load - RC2016'!L89/'2017 Hourly Load - RC2016'!$C$8</f>
        <v>0.52008373310487455</v>
      </c>
      <c r="M88" s="32">
        <f>+'2017 Hourly Load - RC2016'!M89/'2017 Hourly Load - RC2016'!$C$8</f>
        <v>0.54179062662350053</v>
      </c>
      <c r="N88" s="32">
        <f>+'2017 Hourly Load - RC2016'!N89/'2017 Hourly Load - RC2016'!$C$8</f>
        <v>0.55610793936982839</v>
      </c>
      <c r="O88" s="32">
        <f>+'2017 Hourly Load - RC2016'!O89/'2017 Hourly Load - RC2016'!$C$8</f>
        <v>0.57353223494087247</v>
      </c>
      <c r="P88" s="32">
        <f>+'2017 Hourly Load - RC2016'!P89/'2017 Hourly Load - RC2016'!$C$8</f>
        <v>0.59066262673120007</v>
      </c>
      <c r="Q88" s="32">
        <f>+'2017 Hourly Load - RC2016'!Q89/'2017 Hourly Load - RC2016'!$C$8</f>
        <v>0.60712123845131882</v>
      </c>
      <c r="R88" s="32">
        <f>+'2017 Hourly Load - RC2016'!R89/'2017 Hourly Load - RC2016'!$C$8</f>
        <v>0.61740787077639303</v>
      </c>
      <c r="S88" s="32">
        <f>+'2017 Hourly Load - RC2016'!S89/'2017 Hourly Load - RC2016'!$C$8</f>
        <v>0.61803766459221388</v>
      </c>
      <c r="T88" s="32">
        <f>+'2017 Hourly Load - RC2016'!T89/'2017 Hourly Load - RC2016'!$C$8</f>
        <v>0.60141110785454288</v>
      </c>
      <c r="U88" s="32">
        <f>+'2017 Hourly Load - RC2016'!U89/'2017 Hourly Load - RC2016'!$C$8</f>
        <v>0.59011680542415534</v>
      </c>
      <c r="V88" s="32">
        <f>+'2017 Hourly Load - RC2016'!V89/'2017 Hourly Load - RC2016'!$C$8</f>
        <v>0.59796823499472218</v>
      </c>
      <c r="W88" s="32">
        <f>+'2017 Hourly Load - RC2016'!W89/'2017 Hourly Load - RC2016'!$C$8</f>
        <v>0.56278375381752954</v>
      </c>
      <c r="X88" s="32">
        <f>+'2017 Hourly Load - RC2016'!X89/'2017 Hourly Load - RC2016'!$C$8</f>
        <v>0.51546524512218816</v>
      </c>
      <c r="Y88" s="32">
        <f>+'2017 Hourly Load - RC2016'!Y89/'2017 Hourly Load - RC2016'!$C$8</f>
        <v>0.45538291509287721</v>
      </c>
      <c r="AA88" s="33">
        <f t="shared" si="1"/>
        <v>0.61803766459221388</v>
      </c>
    </row>
    <row r="89" spans="1:27" x14ac:dyDescent="0.2">
      <c r="A89" s="29">
        <v>42814</v>
      </c>
      <c r="B89" s="32">
        <f>+'2017 Hourly Load - RC2016'!B90/'2017 Hourly Load - RC2016'!$C$8</f>
        <v>0.40403372597628223</v>
      </c>
      <c r="C89" s="32">
        <f>+'2017 Hourly Load - RC2016'!C90/'2017 Hourly Load - RC2016'!$C$8</f>
        <v>0.37002485992195522</v>
      </c>
      <c r="D89" s="32">
        <f>+'2017 Hourly Load - RC2016'!D90/'2017 Hourly Load - RC2016'!$C$8</f>
        <v>0.35201275678947835</v>
      </c>
      <c r="E89" s="32">
        <f>+'2017 Hourly Load - RC2016'!E90/'2017 Hourly Load - RC2016'!$C$8</f>
        <v>0.34181009697318021</v>
      </c>
      <c r="F89" s="32">
        <f>+'2017 Hourly Load - RC2016'!F90/'2017 Hourly Load - RC2016'!$C$8</f>
        <v>0.34243989078900111</v>
      </c>
      <c r="G89" s="32">
        <f>+'2017 Hourly Load - RC2016'!G90/'2017 Hourly Load - RC2016'!$C$8</f>
        <v>0.36540637193926884</v>
      </c>
      <c r="H89" s="32">
        <f>+'2017 Hourly Load - RC2016'!H90/'2017 Hourly Load - RC2016'!$C$8</f>
        <v>0.4188548737752667</v>
      </c>
      <c r="I89" s="32">
        <f>+'2017 Hourly Load - RC2016'!I90/'2017 Hourly Load - RC2016'!$C$8</f>
        <v>0.45681044774207108</v>
      </c>
      <c r="J89" s="32">
        <f>+'2017 Hourly Load - RC2016'!J90/'2017 Hourly Load - RC2016'!$C$8</f>
        <v>0.47322707320780177</v>
      </c>
      <c r="K89" s="32">
        <f>+'2017 Hourly Load - RC2016'!K90/'2017 Hourly Load - RC2016'!$C$8</f>
        <v>0.50202964371800962</v>
      </c>
      <c r="L89" s="32">
        <f>+'2017 Hourly Load - RC2016'!L90/'2017 Hourly Load - RC2016'!$C$8</f>
        <v>0.53209180185985916</v>
      </c>
      <c r="M89" s="32">
        <f>+'2017 Hourly Load - RC2016'!M90/'2017 Hourly Load - RC2016'!$C$8</f>
        <v>0.5545124617030821</v>
      </c>
      <c r="N89" s="32">
        <f>+'2017 Hourly Load - RC2016'!N90/'2017 Hourly Load - RC2016'!$C$8</f>
        <v>0.5720207297829023</v>
      </c>
      <c r="O89" s="32">
        <f>+'2017 Hourly Load - RC2016'!O90/'2017 Hourly Load - RC2016'!$C$8</f>
        <v>0.59024276418731947</v>
      </c>
      <c r="P89" s="32">
        <f>+'2017 Hourly Load - RC2016'!P90/'2017 Hourly Load - RC2016'!$C$8</f>
        <v>0.60674336216182634</v>
      </c>
      <c r="Q89" s="32">
        <f>+'2017 Hourly Load - RC2016'!Q90/'2017 Hourly Load - RC2016'!$C$8</f>
        <v>0.6198430735309004</v>
      </c>
      <c r="R89" s="32">
        <f>+'2017 Hourly Load - RC2016'!R90/'2017 Hourly Load - RC2016'!$C$8</f>
        <v>0.6284082694260642</v>
      </c>
      <c r="S89" s="32">
        <f>+'2017 Hourly Load - RC2016'!S90/'2017 Hourly Load - RC2016'!$C$8</f>
        <v>0.6253852591101241</v>
      </c>
      <c r="T89" s="32">
        <f>+'2017 Hourly Load - RC2016'!T90/'2017 Hourly Load - RC2016'!$C$8</f>
        <v>0.61056411131113952</v>
      </c>
      <c r="U89" s="32">
        <f>+'2017 Hourly Load - RC2016'!U90/'2017 Hourly Load - RC2016'!$C$8</f>
        <v>0.59838809753860267</v>
      </c>
      <c r="V89" s="32">
        <f>+'2017 Hourly Load - RC2016'!V90/'2017 Hourly Load - RC2016'!$C$8</f>
        <v>0.60481199445997558</v>
      </c>
      <c r="W89" s="32">
        <f>+'2017 Hourly Load - RC2016'!W90/'2017 Hourly Load - RC2016'!$C$8</f>
        <v>0.56412731395794735</v>
      </c>
      <c r="X89" s="32">
        <f>+'2017 Hourly Load - RC2016'!X90/'2017 Hourly Load - RC2016'!$C$8</f>
        <v>0.51386976745544199</v>
      </c>
      <c r="Y89" s="32">
        <f>+'2017 Hourly Load - RC2016'!Y90/'2017 Hourly Load - RC2016'!$C$8</f>
        <v>0.45559284636481751</v>
      </c>
      <c r="AA89" s="33">
        <f t="shared" si="1"/>
        <v>0.6284082694260642</v>
      </c>
    </row>
    <row r="90" spans="1:27" x14ac:dyDescent="0.2">
      <c r="A90" s="29">
        <v>42815</v>
      </c>
      <c r="B90" s="32">
        <f>+'2017 Hourly Load - RC2016'!B91/'2017 Hourly Load - RC2016'!$C$8</f>
        <v>0.39949921050237197</v>
      </c>
      <c r="C90" s="32">
        <f>+'2017 Hourly Load - RC2016'!C91/'2017 Hourly Load - RC2016'!$C$8</f>
        <v>0.36326507296547789</v>
      </c>
      <c r="D90" s="32">
        <f>+'2017 Hourly Load - RC2016'!D91/'2017 Hourly Load - RC2016'!$C$8</f>
        <v>0.34088639937664295</v>
      </c>
      <c r="E90" s="32">
        <f>+'2017 Hourly Load - RC2016'!E91/'2017 Hourly Load - RC2016'!$C$8</f>
        <v>0.32854244058655391</v>
      </c>
      <c r="F90" s="32">
        <f>+'2017 Hourly Load - RC2016'!F91/'2017 Hourly Load - RC2016'!$C$8</f>
        <v>0.32824853680583754</v>
      </c>
      <c r="G90" s="32">
        <f>+'2017 Hourly Load - RC2016'!G91/'2017 Hourly Load - RC2016'!$C$8</f>
        <v>0.34718433753485167</v>
      </c>
      <c r="H90" s="32">
        <f>+'2017 Hourly Load - RC2016'!H91/'2017 Hourly Load - RC2016'!$C$8</f>
        <v>0.39189969845813344</v>
      </c>
      <c r="I90" s="32">
        <f>+'2017 Hourly Load - RC2016'!I91/'2017 Hourly Load - RC2016'!$C$8</f>
        <v>0.43107287380219156</v>
      </c>
      <c r="J90" s="32">
        <f>+'2017 Hourly Load - RC2016'!J91/'2017 Hourly Load - RC2016'!$C$8</f>
        <v>0.45559284636481751</v>
      </c>
      <c r="K90" s="32">
        <f>+'2017 Hourly Load - RC2016'!K91/'2017 Hourly Load - RC2016'!$C$8</f>
        <v>0.49220486019120402</v>
      </c>
      <c r="L90" s="32">
        <f>+'2017 Hourly Load - RC2016'!L91/'2017 Hourly Load - RC2016'!$C$8</f>
        <v>0.52906879154391895</v>
      </c>
      <c r="M90" s="32">
        <f>+'2017 Hourly Load - RC2016'!M91/'2017 Hourly Load - RC2016'!$C$8</f>
        <v>0.55795533456290292</v>
      </c>
      <c r="N90" s="32">
        <f>+'2017 Hourly Load - RC2016'!N91/'2017 Hourly Load - RC2016'!$C$8</f>
        <v>0.58087982945878258</v>
      </c>
      <c r="O90" s="32">
        <f>+'2017 Hourly Load - RC2016'!O91/'2017 Hourly Load - RC2016'!$C$8</f>
        <v>0.60367836559149801</v>
      </c>
      <c r="P90" s="32">
        <f>+'2017 Hourly Load - RC2016'!P91/'2017 Hourly Load - RC2016'!$C$8</f>
        <v>0.62530128660134798</v>
      </c>
      <c r="Q90" s="32">
        <f>+'2017 Hourly Load - RC2016'!Q91/'2017 Hourly Load - RC2016'!$C$8</f>
        <v>0.64285154093555619</v>
      </c>
      <c r="R90" s="32">
        <f>+'2017 Hourly Load - RC2016'!R91/'2017 Hourly Load - RC2016'!$C$8</f>
        <v>0.64969530040080958</v>
      </c>
      <c r="S90" s="32">
        <f>+'2017 Hourly Load - RC2016'!S91/'2017 Hourly Load - RC2016'!$C$8</f>
        <v>0.64297749969872042</v>
      </c>
      <c r="T90" s="32">
        <f>+'2017 Hourly Load - RC2016'!T91/'2017 Hourly Load - RC2016'!$C$8</f>
        <v>0.6190033484431392</v>
      </c>
      <c r="U90" s="32">
        <f>+'2017 Hourly Load - RC2016'!U91/'2017 Hourly Load - RC2016'!$C$8</f>
        <v>0.60124316283699064</v>
      </c>
      <c r="V90" s="32">
        <f>+'2017 Hourly Load - RC2016'!V91/'2017 Hourly Load - RC2016'!$C$8</f>
        <v>0.60271268174057269</v>
      </c>
      <c r="W90" s="32">
        <f>+'2017 Hourly Load - RC2016'!W91/'2017 Hourly Load - RC2016'!$C$8</f>
        <v>0.56752820056338005</v>
      </c>
      <c r="X90" s="32">
        <f>+'2017 Hourly Load - RC2016'!X91/'2017 Hourly Load - RC2016'!$C$8</f>
        <v>0.52919475030708307</v>
      </c>
      <c r="Y90" s="32">
        <f>+'2017 Hourly Load - RC2016'!Y91/'2017 Hourly Load - RC2016'!$C$8</f>
        <v>0.48141439281347315</v>
      </c>
      <c r="AA90" s="33">
        <f t="shared" si="1"/>
        <v>0.64969530040080958</v>
      </c>
    </row>
    <row r="91" spans="1:27" x14ac:dyDescent="0.2">
      <c r="A91" s="29">
        <v>42816</v>
      </c>
      <c r="B91" s="32">
        <f>+'2017 Hourly Load - RC2016'!B92/'2017 Hourly Load - RC2016'!$C$8</f>
        <v>0.43279431023210196</v>
      </c>
      <c r="C91" s="32">
        <f>+'2017 Hourly Load - RC2016'!C92/'2017 Hourly Load - RC2016'!$C$8</f>
        <v>0.40012900431819282</v>
      </c>
      <c r="D91" s="32">
        <f>+'2017 Hourly Load - RC2016'!D92/'2017 Hourly Load - RC2016'!$C$8</f>
        <v>0.37770834447496981</v>
      </c>
      <c r="E91" s="32">
        <f>+'2017 Hourly Load - RC2016'!E92/'2017 Hourly Load - RC2016'!$C$8</f>
        <v>0.36427274307079127</v>
      </c>
      <c r="F91" s="32">
        <f>+'2017 Hourly Load - RC2016'!F92/'2017 Hourly Load - RC2016'!$C$8</f>
        <v>0.35885651625473181</v>
      </c>
      <c r="G91" s="32">
        <f>+'2017 Hourly Load - RC2016'!G92/'2017 Hourly Load - RC2016'!$C$8</f>
        <v>0.36460863310589575</v>
      </c>
      <c r="H91" s="32">
        <f>+'2017 Hourly Load - RC2016'!H92/'2017 Hourly Load - RC2016'!$C$8</f>
        <v>0.38228484620326819</v>
      </c>
      <c r="I91" s="32">
        <f>+'2017 Hourly Load - RC2016'!I92/'2017 Hourly Load - RC2016'!$C$8</f>
        <v>0.40525132735353586</v>
      </c>
      <c r="J91" s="32">
        <f>+'2017 Hourly Load - RC2016'!J92/'2017 Hourly Load - RC2016'!$C$8</f>
        <v>0.44396265389932538</v>
      </c>
      <c r="K91" s="32">
        <f>+'2017 Hourly Load - RC2016'!K92/'2017 Hourly Load - RC2016'!$C$8</f>
        <v>0.50366710763914391</v>
      </c>
      <c r="L91" s="32">
        <f>+'2017 Hourly Load - RC2016'!L92/'2017 Hourly Load - RC2016'!$C$8</f>
        <v>0.54804657852732119</v>
      </c>
      <c r="M91" s="32">
        <f>+'2017 Hourly Load - RC2016'!M92/'2017 Hourly Load - RC2016'!$C$8</f>
        <v>0.57143292222146946</v>
      </c>
      <c r="N91" s="32">
        <f>+'2017 Hourly Load - RC2016'!N92/'2017 Hourly Load - RC2016'!$C$8</f>
        <v>0.59183824185406575</v>
      </c>
      <c r="O91" s="32">
        <f>+'2017 Hourly Load - RC2016'!O92/'2017 Hourly Load - RC2016'!$C$8</f>
        <v>0.60728918346887106</v>
      </c>
      <c r="P91" s="32">
        <f>+'2017 Hourly Load - RC2016'!P92/'2017 Hourly Load - RC2016'!$C$8</f>
        <v>0.61786971957466164</v>
      </c>
      <c r="Q91" s="32">
        <f>+'2017 Hourly Load - RC2016'!Q92/'2017 Hourly Load - RC2016'!$C$8</f>
        <v>0.62933196702260141</v>
      </c>
      <c r="R91" s="32">
        <f>+'2017 Hourly Load - RC2016'!R92/'2017 Hourly Load - RC2016'!$C$8</f>
        <v>0.64402715605842187</v>
      </c>
      <c r="S91" s="32">
        <f>+'2017 Hourly Load - RC2016'!S92/'2017 Hourly Load - RC2016'!$C$8</f>
        <v>0.64373325227770539</v>
      </c>
      <c r="T91" s="32">
        <f>+'2017 Hourly Load - RC2016'!T92/'2017 Hourly Load - RC2016'!$C$8</f>
        <v>0.62500738282063151</v>
      </c>
      <c r="U91" s="32">
        <f>+'2017 Hourly Load - RC2016'!U92/'2017 Hourly Load - RC2016'!$C$8</f>
        <v>0.60229281919669209</v>
      </c>
      <c r="V91" s="32">
        <f>+'2017 Hourly Load - RC2016'!V92/'2017 Hourly Load - RC2016'!$C$8</f>
        <v>0.59964768517024447</v>
      </c>
      <c r="W91" s="32">
        <f>+'2017 Hourly Load - RC2016'!W92/'2017 Hourly Load - RC2016'!$C$8</f>
        <v>0.56362347890529063</v>
      </c>
      <c r="X91" s="32">
        <f>+'2017 Hourly Load - RC2016'!X92/'2017 Hourly Load - RC2016'!$C$8</f>
        <v>0.52025167812242679</v>
      </c>
      <c r="Y91" s="32">
        <f>+'2017 Hourly Load - RC2016'!Y92/'2017 Hourly Load - RC2016'!$C$8</f>
        <v>0.46789481890051848</v>
      </c>
      <c r="AA91" s="33">
        <f t="shared" si="1"/>
        <v>0.64402715605842187</v>
      </c>
    </row>
    <row r="92" spans="1:27" x14ac:dyDescent="0.2">
      <c r="A92" s="29">
        <v>42817</v>
      </c>
      <c r="B92" s="32">
        <f>+'2017 Hourly Load - RC2016'!B93/'2017 Hourly Load - RC2016'!$C$8</f>
        <v>0.41868692875771446</v>
      </c>
      <c r="C92" s="32">
        <f>+'2017 Hourly Load - RC2016'!C93/'2017 Hourly Load - RC2016'!$C$8</f>
        <v>0.38136114860673093</v>
      </c>
      <c r="D92" s="32">
        <f>+'2017 Hourly Load - RC2016'!D93/'2017 Hourly Load - RC2016'!$C$8</f>
        <v>0.35885651625473181</v>
      </c>
      <c r="E92" s="32">
        <f>+'2017 Hourly Load - RC2016'!E93/'2017 Hourly Load - RC2016'!$C$8</f>
        <v>0.34567283237688157</v>
      </c>
      <c r="F92" s="32">
        <f>+'2017 Hourly Load - RC2016'!F93/'2017 Hourly Load - RC2016'!$C$8</f>
        <v>0.33937489421867284</v>
      </c>
      <c r="G92" s="32">
        <f>+'2017 Hourly Load - RC2016'!G93/'2017 Hourly Load - RC2016'!$C$8</f>
        <v>0.34206201449950857</v>
      </c>
      <c r="H92" s="32">
        <f>+'2017 Hourly Load - RC2016'!H93/'2017 Hourly Load - RC2016'!$C$8</f>
        <v>0.35423802827204537</v>
      </c>
      <c r="I92" s="32">
        <f>+'2017 Hourly Load - RC2016'!I93/'2017 Hourly Load - RC2016'!$C$8</f>
        <v>0.37296389772911925</v>
      </c>
      <c r="J92" s="32">
        <f>+'2017 Hourly Load - RC2016'!J93/'2017 Hourly Load - RC2016'!$C$8</f>
        <v>0.41419439953819226</v>
      </c>
      <c r="K92" s="32">
        <f>+'2017 Hourly Load - RC2016'!K93/'2017 Hourly Load - RC2016'!$C$8</f>
        <v>0.47507446840087636</v>
      </c>
      <c r="L92" s="32">
        <f>+'2017 Hourly Load - RC2016'!L93/'2017 Hourly Load - RC2016'!$C$8</f>
        <v>0.52768324514911302</v>
      </c>
      <c r="M92" s="32">
        <f>+'2017 Hourly Load - RC2016'!M93/'2017 Hourly Load - RC2016'!$C$8</f>
        <v>0.56719231052827568</v>
      </c>
      <c r="N92" s="32">
        <f>+'2017 Hourly Load - RC2016'!N93/'2017 Hourly Load - RC2016'!$C$8</f>
        <v>0.60464404944242334</v>
      </c>
      <c r="O92" s="32">
        <f>+'2017 Hourly Load - RC2016'!O93/'2017 Hourly Load - RC2016'!$C$8</f>
        <v>0.63701545157561612</v>
      </c>
      <c r="P92" s="32">
        <f>+'2017 Hourly Load - RC2016'!P93/'2017 Hourly Load - RC2016'!$C$8</f>
        <v>0.65893227636618246</v>
      </c>
      <c r="Q92" s="32">
        <f>+'2017 Hourly Load - RC2016'!Q93/'2017 Hourly Load - RC2016'!$C$8</f>
        <v>0.67719629702498763</v>
      </c>
      <c r="R92" s="32">
        <f>+'2017 Hourly Load - RC2016'!R93/'2017 Hourly Load - RC2016'!$C$8</f>
        <v>0.68508971284994258</v>
      </c>
      <c r="S92" s="32">
        <f>+'2017 Hourly Load - RC2016'!S93/'2017 Hourly Load - RC2016'!$C$8</f>
        <v>0.68420800150779326</v>
      </c>
      <c r="T92" s="32">
        <f>+'2017 Hourly Load - RC2016'!T93/'2017 Hourly Load - RC2016'!$C$8</f>
        <v>0.66850514236665959</v>
      </c>
      <c r="U92" s="32">
        <f>+'2017 Hourly Load - RC2016'!U93/'2017 Hourly Load - RC2016'!$C$8</f>
        <v>0.6493594103657051</v>
      </c>
      <c r="V92" s="32">
        <f>+'2017 Hourly Load - RC2016'!V93/'2017 Hourly Load - RC2016'!$C$8</f>
        <v>0.65246639319042143</v>
      </c>
      <c r="W92" s="32">
        <f>+'2017 Hourly Load - RC2016'!W93/'2017 Hourly Load - RC2016'!$C$8</f>
        <v>0.61060609756552753</v>
      </c>
      <c r="X92" s="32">
        <f>+'2017 Hourly Load - RC2016'!X93/'2017 Hourly Load - RC2016'!$C$8</f>
        <v>0.56186005622099222</v>
      </c>
      <c r="Y92" s="32">
        <f>+'2017 Hourly Load - RC2016'!Y93/'2017 Hourly Load - RC2016'!$C$8</f>
        <v>0.50072806983197982</v>
      </c>
      <c r="AA92" s="33">
        <f t="shared" si="1"/>
        <v>0.68508971284994258</v>
      </c>
    </row>
    <row r="93" spans="1:27" x14ac:dyDescent="0.2">
      <c r="A93" s="29">
        <v>42818</v>
      </c>
      <c r="B93" s="32">
        <f>+'2017 Hourly Load - RC2016'!B94/'2017 Hourly Load - RC2016'!$C$8</f>
        <v>0.44635587039944469</v>
      </c>
      <c r="C93" s="32">
        <f>+'2017 Hourly Load - RC2016'!C94/'2017 Hourly Load - RC2016'!$C$8</f>
        <v>0.40735064007293875</v>
      </c>
      <c r="D93" s="32">
        <f>+'2017 Hourly Load - RC2016'!D94/'2017 Hourly Load - RC2016'!$C$8</f>
        <v>0.38123518984356675</v>
      </c>
      <c r="E93" s="32">
        <f>+'2017 Hourly Load - RC2016'!E94/'2017 Hourly Load - RC2016'!$C$8</f>
        <v>0.37031876370267158</v>
      </c>
      <c r="F93" s="32">
        <f>+'2017 Hourly Load - RC2016'!F94/'2017 Hourly Load - RC2016'!$C$8</f>
        <v>0.36889123105347771</v>
      </c>
      <c r="G93" s="32">
        <f>+'2017 Hourly Load - RC2016'!G94/'2017 Hourly Load - RC2016'!$C$8</f>
        <v>0.38732319672983512</v>
      </c>
      <c r="H93" s="32">
        <f>+'2017 Hourly Load - RC2016'!H94/'2017 Hourly Load - RC2016'!$C$8</f>
        <v>0.4269582208721619</v>
      </c>
      <c r="I93" s="32">
        <f>+'2017 Hourly Load - RC2016'!I94/'2017 Hourly Load - RC2016'!$C$8</f>
        <v>0.4613449632159814</v>
      </c>
      <c r="J93" s="32">
        <f>+'2017 Hourly Load - RC2016'!J94/'2017 Hourly Load - RC2016'!$C$8</f>
        <v>0.48548705948911475</v>
      </c>
      <c r="K93" s="32">
        <f>+'2017 Hourly Load - RC2016'!K94/'2017 Hourly Load - RC2016'!$C$8</f>
        <v>0.51949592554344171</v>
      </c>
      <c r="L93" s="32">
        <f>+'2017 Hourly Load - RC2016'!L94/'2017 Hourly Load - RC2016'!$C$8</f>
        <v>0.54615719707985855</v>
      </c>
      <c r="M93" s="32">
        <f>+'2017 Hourly Load - RC2016'!M94/'2017 Hourly Load - RC2016'!$C$8</f>
        <v>0.56454717650182795</v>
      </c>
      <c r="N93" s="32">
        <f>+'2017 Hourly Load - RC2016'!N94/'2017 Hourly Load - RC2016'!$C$8</f>
        <v>0.5716008672390217</v>
      </c>
      <c r="O93" s="32">
        <f>+'2017 Hourly Load - RC2016'!O94/'2017 Hourly Load - RC2016'!$C$8</f>
        <v>0.57080312840564862</v>
      </c>
      <c r="P93" s="32">
        <f>+'2017 Hourly Load - RC2016'!P94/'2017 Hourly Load - RC2016'!$C$8</f>
        <v>0.56332957512457427</v>
      </c>
      <c r="Q93" s="32">
        <f>+'2017 Hourly Load - RC2016'!Q94/'2017 Hourly Load - RC2016'!$C$8</f>
        <v>0.55841718336117152</v>
      </c>
      <c r="R93" s="32">
        <f>+'2017 Hourly Load - RC2016'!R94/'2017 Hourly Load - RC2016'!$C$8</f>
        <v>0.55892101841382824</v>
      </c>
      <c r="S93" s="32">
        <f>+'2017 Hourly Load - RC2016'!S94/'2017 Hourly Load - RC2016'!$C$8</f>
        <v>0.56194402872976834</v>
      </c>
      <c r="T93" s="32">
        <f>+'2017 Hourly Load - RC2016'!T94/'2017 Hourly Load - RC2016'!$C$8</f>
        <v>0.56144019367711162</v>
      </c>
      <c r="U93" s="32">
        <f>+'2017 Hourly Load - RC2016'!U94/'2017 Hourly Load - RC2016'!$C$8</f>
        <v>0.56446320399305183</v>
      </c>
      <c r="V93" s="32">
        <f>+'2017 Hourly Load - RC2016'!V94/'2017 Hourly Load - RC2016'!$C$8</f>
        <v>0.56001266102791769</v>
      </c>
      <c r="W93" s="32">
        <f>+'2017 Hourly Load - RC2016'!W94/'2017 Hourly Load - RC2016'!$C$8</f>
        <v>0.52495413861388929</v>
      </c>
      <c r="X93" s="32">
        <f>+'2017 Hourly Load - RC2016'!X94/'2017 Hourly Load - RC2016'!$C$8</f>
        <v>0.4844374031294133</v>
      </c>
      <c r="Y93" s="32">
        <f>+'2017 Hourly Load - RC2016'!Y94/'2017 Hourly Load - RC2016'!$C$8</f>
        <v>0.43157670885484828</v>
      </c>
      <c r="AA93" s="33">
        <f t="shared" si="1"/>
        <v>0.5716008672390217</v>
      </c>
    </row>
    <row r="94" spans="1:27" x14ac:dyDescent="0.2">
      <c r="A94" s="29">
        <v>42819</v>
      </c>
      <c r="B94" s="32">
        <f>+'2017 Hourly Load - RC2016'!B95/'2017 Hourly Load - RC2016'!$C$8</f>
        <v>0.38681936167717845</v>
      </c>
      <c r="C94" s="32">
        <f>+'2017 Hourly Load - RC2016'!C95/'2017 Hourly Load - RC2016'!$C$8</f>
        <v>0.35369220696500064</v>
      </c>
      <c r="D94" s="32">
        <f>+'2017 Hourly Load - RC2016'!D95/'2017 Hourly Load - RC2016'!$C$8</f>
        <v>0.33274106602535969</v>
      </c>
      <c r="E94" s="32">
        <f>+'2017 Hourly Load - RC2016'!E95/'2017 Hourly Load - RC2016'!$C$8</f>
        <v>0.32505758147234509</v>
      </c>
      <c r="F94" s="32">
        <f>+'2017 Hourly Load - RC2016'!F95/'2017 Hourly Load - RC2016'!$C$8</f>
        <v>0.32728285295491216</v>
      </c>
      <c r="G94" s="32">
        <f>+'2017 Hourly Load - RC2016'!G95/'2017 Hourly Load - RC2016'!$C$8</f>
        <v>0.34747824131556809</v>
      </c>
      <c r="H94" s="32">
        <f>+'2017 Hourly Load - RC2016'!H95/'2017 Hourly Load - RC2016'!$C$8</f>
        <v>0.39420894244947663</v>
      </c>
      <c r="I94" s="32">
        <f>+'2017 Hourly Load - RC2016'!I95/'2017 Hourly Load - RC2016'!$C$8</f>
        <v>0.43119883256535574</v>
      </c>
      <c r="J94" s="32">
        <f>+'2017 Hourly Load - RC2016'!J95/'2017 Hourly Load - RC2016'!$C$8</f>
        <v>0.45340956113663844</v>
      </c>
      <c r="K94" s="32">
        <f>+'2017 Hourly Load - RC2016'!K95/'2017 Hourly Load - RC2016'!$C$8</f>
        <v>0.48607486705054759</v>
      </c>
      <c r="L94" s="32">
        <f>+'2017 Hourly Load - RC2016'!L95/'2017 Hourly Load - RC2016'!$C$8</f>
        <v>0.50891538943765113</v>
      </c>
      <c r="M94" s="32">
        <f>+'2017 Hourly Load - RC2016'!M95/'2017 Hourly Load - RC2016'!$C$8</f>
        <v>0.53167193931597856</v>
      </c>
      <c r="N94" s="32">
        <f>+'2017 Hourly Load - RC2016'!N95/'2017 Hourly Load - RC2016'!$C$8</f>
        <v>0.54943212492212712</v>
      </c>
      <c r="O94" s="32">
        <f>+'2017 Hourly Load - RC2016'!O95/'2017 Hourly Load - RC2016'!$C$8</f>
        <v>0.5617340974578281</v>
      </c>
      <c r="P94" s="32">
        <f>+'2017 Hourly Load - RC2016'!P95/'2017 Hourly Load - RC2016'!$C$8</f>
        <v>0.57311237239699186</v>
      </c>
      <c r="Q94" s="32">
        <f>+'2017 Hourly Load - RC2016'!Q95/'2017 Hourly Load - RC2016'!$C$8</f>
        <v>0.58213941709042427</v>
      </c>
      <c r="R94" s="32">
        <f>+'2017 Hourly Load - RC2016'!R95/'2017 Hourly Load - RC2016'!$C$8</f>
        <v>0.58990687415221499</v>
      </c>
      <c r="S94" s="32">
        <f>+'2017 Hourly Load - RC2016'!S95/'2017 Hourly Load - RC2016'!$C$8</f>
        <v>0.59053666796803594</v>
      </c>
      <c r="T94" s="32">
        <f>+'2017 Hourly Load - RC2016'!T95/'2017 Hourly Load - RC2016'!$C$8</f>
        <v>0.57869654423060346</v>
      </c>
      <c r="U94" s="32">
        <f>+'2017 Hourly Load - RC2016'!U95/'2017 Hourly Load - RC2016'!$C$8</f>
        <v>0.56446320399305183</v>
      </c>
      <c r="V94" s="32">
        <f>+'2017 Hourly Load - RC2016'!V95/'2017 Hourly Load - RC2016'!$C$8</f>
        <v>0.56971148579155917</v>
      </c>
      <c r="W94" s="32">
        <f>+'2017 Hourly Load - RC2016'!W95/'2017 Hourly Load - RC2016'!$C$8</f>
        <v>0.53129406302648607</v>
      </c>
      <c r="X94" s="32">
        <f>+'2017 Hourly Load - RC2016'!X95/'2017 Hourly Load - RC2016'!$C$8</f>
        <v>0.4793150800940702</v>
      </c>
      <c r="Y94" s="32">
        <f>+'2017 Hourly Load - RC2016'!Y95/'2017 Hourly Load - RC2016'!$C$8</f>
        <v>0.419064805047207</v>
      </c>
      <c r="AA94" s="33">
        <f t="shared" si="1"/>
        <v>0.59053666796803594</v>
      </c>
    </row>
    <row r="95" spans="1:27" x14ac:dyDescent="0.2">
      <c r="A95" s="29">
        <v>42820</v>
      </c>
      <c r="B95" s="32">
        <f>+'2017 Hourly Load - RC2016'!B96/'2017 Hourly Load - RC2016'!$C$8</f>
        <v>0.36570027571998526</v>
      </c>
      <c r="C95" s="32">
        <f>+'2017 Hourly Load - RC2016'!C96/'2017 Hourly Load - RC2016'!$C$8</f>
        <v>0.33471441998159845</v>
      </c>
      <c r="D95" s="32">
        <f>+'2017 Hourly Load - RC2016'!D96/'2017 Hourly Load - RC2016'!$C$8</f>
        <v>0.31724813815616631</v>
      </c>
      <c r="E95" s="32">
        <f>+'2017 Hourly Load - RC2016'!E96/'2017 Hourly Load - RC2016'!$C$8</f>
        <v>0.31120211752428595</v>
      </c>
      <c r="F95" s="32">
        <f>+'2017 Hourly Load - RC2016'!F96/'2017 Hourly Load - RC2016'!$C$8</f>
        <v>0.31594656427013651</v>
      </c>
      <c r="G95" s="32">
        <f>+'2017 Hourly Load - RC2016'!G96/'2017 Hourly Load - RC2016'!$C$8</f>
        <v>0.34084441312225489</v>
      </c>
      <c r="H95" s="32">
        <f>+'2017 Hourly Load - RC2016'!H96/'2017 Hourly Load - RC2016'!$C$8</f>
        <v>0.39530058506356613</v>
      </c>
      <c r="I95" s="32">
        <f>+'2017 Hourly Load - RC2016'!I96/'2017 Hourly Load - RC2016'!$C$8</f>
        <v>0.44140149238165383</v>
      </c>
      <c r="J95" s="32">
        <f>+'2017 Hourly Load - RC2016'!J96/'2017 Hourly Load - RC2016'!$C$8</f>
        <v>0.46789481890051848</v>
      </c>
      <c r="K95" s="32">
        <f>+'2017 Hourly Load - RC2016'!K96/'2017 Hourly Load - RC2016'!$C$8</f>
        <v>0.48137240655908509</v>
      </c>
      <c r="L95" s="32">
        <f>+'2017 Hourly Load - RC2016'!L96/'2017 Hourly Load - RC2016'!$C$8</f>
        <v>0.49203691517365178</v>
      </c>
      <c r="M95" s="32">
        <f>+'2017 Hourly Load - RC2016'!M96/'2017 Hourly Load - RC2016'!$C$8</f>
        <v>0.4921208876824279</v>
      </c>
      <c r="N95" s="32">
        <f>+'2017 Hourly Load - RC2016'!N96/'2017 Hourly Load - RC2016'!$C$8</f>
        <v>0.48704055090147291</v>
      </c>
      <c r="O95" s="32">
        <f>+'2017 Hourly Load - RC2016'!O96/'2017 Hourly Load - RC2016'!$C$8</f>
        <v>0.48082658525204031</v>
      </c>
      <c r="P95" s="32">
        <f>+'2017 Hourly Load - RC2016'!P96/'2017 Hourly Load - RC2016'!$C$8</f>
        <v>0.47679590483078671</v>
      </c>
      <c r="Q95" s="32">
        <f>+'2017 Hourly Load - RC2016'!Q96/'2017 Hourly Load - RC2016'!$C$8</f>
        <v>0.47452864709383158</v>
      </c>
      <c r="R95" s="32">
        <f>+'2017 Hourly Load - RC2016'!R96/'2017 Hourly Load - RC2016'!$C$8</f>
        <v>0.47860131376947324</v>
      </c>
      <c r="S95" s="32">
        <f>+'2017 Hourly Load - RC2016'!S96/'2017 Hourly Load - RC2016'!$C$8</f>
        <v>0.48141439281347315</v>
      </c>
      <c r="T95" s="32">
        <f>+'2017 Hourly Load - RC2016'!T96/'2017 Hourly Load - RC2016'!$C$8</f>
        <v>0.47998686016427916</v>
      </c>
      <c r="U95" s="32">
        <f>+'2017 Hourly Load - RC2016'!U96/'2017 Hourly Load - RC2016'!$C$8</f>
        <v>0.49354842033162188</v>
      </c>
      <c r="V95" s="32">
        <f>+'2017 Hourly Load - RC2016'!V96/'2017 Hourly Load - RC2016'!$C$8</f>
        <v>0.51353387742033751</v>
      </c>
      <c r="W95" s="32">
        <f>+'2017 Hourly Load - RC2016'!W96/'2017 Hourly Load - RC2016'!$C$8</f>
        <v>0.48817417976995048</v>
      </c>
      <c r="X95" s="32">
        <f>+'2017 Hourly Load - RC2016'!X96/'2017 Hourly Load - RC2016'!$C$8</f>
        <v>0.44816127933813116</v>
      </c>
      <c r="Y95" s="32">
        <f>+'2017 Hourly Load - RC2016'!Y96/'2017 Hourly Load - RC2016'!$C$8</f>
        <v>0.40424365724822248</v>
      </c>
      <c r="AA95" s="33">
        <f t="shared" si="1"/>
        <v>0.51353387742033751</v>
      </c>
    </row>
    <row r="96" spans="1:27" x14ac:dyDescent="0.2">
      <c r="A96" s="29">
        <v>42821</v>
      </c>
      <c r="B96" s="32">
        <f>+'2017 Hourly Load - RC2016'!B97/'2017 Hourly Load - RC2016'!$C$8</f>
        <v>0.36435671557956739</v>
      </c>
      <c r="C96" s="32">
        <f>+'2017 Hourly Load - RC2016'!C97/'2017 Hourly Load - RC2016'!$C$8</f>
        <v>0.34071845435909071</v>
      </c>
      <c r="D96" s="32">
        <f>+'2017 Hourly Load - RC2016'!D97/'2017 Hourly Load - RC2016'!$C$8</f>
        <v>0.32850045433216585</v>
      </c>
      <c r="E96" s="32">
        <f>+'2017 Hourly Load - RC2016'!E97/'2017 Hourly Load - RC2016'!$C$8</f>
        <v>0.32564538903377793</v>
      </c>
      <c r="F96" s="32">
        <f>+'2017 Hourly Load - RC2016'!F97/'2017 Hourly Load - RC2016'!$C$8</f>
        <v>0.33122956086738958</v>
      </c>
      <c r="G96" s="32">
        <f>+'2017 Hourly Load - RC2016'!G97/'2017 Hourly Load - RC2016'!$C$8</f>
        <v>0.35570754717562741</v>
      </c>
      <c r="H96" s="32">
        <f>+'2017 Hourly Load - RC2016'!H97/'2017 Hourly Load - RC2016'!$C$8</f>
        <v>0.40735064007293875</v>
      </c>
      <c r="I96" s="32">
        <f>+'2017 Hourly Load - RC2016'!I97/'2017 Hourly Load - RC2016'!$C$8</f>
        <v>0.44375272262738508</v>
      </c>
      <c r="J96" s="32">
        <f>+'2017 Hourly Load - RC2016'!J97/'2017 Hourly Load - RC2016'!$C$8</f>
        <v>0.46176482575986194</v>
      </c>
      <c r="K96" s="32">
        <f>+'2017 Hourly Load - RC2016'!K97/'2017 Hourly Load - RC2016'!$C$8</f>
        <v>0.48704055090147291</v>
      </c>
      <c r="L96" s="32">
        <f>+'2017 Hourly Load - RC2016'!L97/'2017 Hourly Load - RC2016'!$C$8</f>
        <v>0.49942649594595001</v>
      </c>
      <c r="M96" s="32">
        <f>+'2017 Hourly Load - RC2016'!M97/'2017 Hourly Load - RC2016'!$C$8</f>
        <v>0.50551450283221844</v>
      </c>
      <c r="N96" s="32">
        <f>+'2017 Hourly Load - RC2016'!N97/'2017 Hourly Load - RC2016'!$C$8</f>
        <v>0.50832758187621829</v>
      </c>
      <c r="O96" s="32">
        <f>+'2017 Hourly Load - RC2016'!O97/'2017 Hourly Load - RC2016'!$C$8</f>
        <v>0.51063682586756143</v>
      </c>
      <c r="P96" s="32">
        <f>+'2017 Hourly Load - RC2016'!P97/'2017 Hourly Load - RC2016'!$C$8</f>
        <v>0.51034292208684506</v>
      </c>
      <c r="Q96" s="32">
        <f>+'2017 Hourly Load - RC2016'!Q97/'2017 Hourly Load - RC2016'!$C$8</f>
        <v>0.50979710077980034</v>
      </c>
      <c r="R96" s="32">
        <f>+'2017 Hourly Load - RC2016'!R97/'2017 Hourly Load - RC2016'!$C$8</f>
        <v>0.51072079837633755</v>
      </c>
      <c r="S96" s="32">
        <f>+'2017 Hourly Load - RC2016'!S97/'2017 Hourly Load - RC2016'!$C$8</f>
        <v>0.5100910045605167</v>
      </c>
      <c r="T96" s="32">
        <f>+'2017 Hourly Load - RC2016'!T97/'2017 Hourly Load - RC2016'!$C$8</f>
        <v>0.50690004922702436</v>
      </c>
      <c r="U96" s="32">
        <f>+'2017 Hourly Load - RC2016'!U97/'2017 Hourly Load - RC2016'!$C$8</f>
        <v>0.51832031042057614</v>
      </c>
      <c r="V96" s="32">
        <f>+'2017 Hourly Load - RC2016'!V97/'2017 Hourly Load - RC2016'!$C$8</f>
        <v>0.5288588602719787</v>
      </c>
      <c r="W96" s="32">
        <f>+'2017 Hourly Load - RC2016'!W97/'2017 Hourly Load - RC2016'!$C$8</f>
        <v>0.50261745127944246</v>
      </c>
      <c r="X96" s="32">
        <f>+'2017 Hourly Load - RC2016'!X97/'2017 Hourly Load - RC2016'!$C$8</f>
        <v>0.46432598727753349</v>
      </c>
      <c r="Y96" s="32">
        <f>+'2017 Hourly Load - RC2016'!Y97/'2017 Hourly Load - RC2016'!$C$8</f>
        <v>0.41772124490678914</v>
      </c>
      <c r="AA96" s="33">
        <f t="shared" si="1"/>
        <v>0.5288588602719787</v>
      </c>
    </row>
    <row r="97" spans="1:27" x14ac:dyDescent="0.2">
      <c r="A97" s="29">
        <v>42822</v>
      </c>
      <c r="B97" s="32">
        <f>+'2017 Hourly Load - RC2016'!B98/'2017 Hourly Load - RC2016'!$C$8</f>
        <v>0.37535711422923856</v>
      </c>
      <c r="C97" s="32">
        <f>+'2017 Hourly Load - RC2016'!C98/'2017 Hourly Load - RC2016'!$C$8</f>
        <v>0.34663851622780695</v>
      </c>
      <c r="D97" s="32">
        <f>+'2017 Hourly Load - RC2016'!D98/'2017 Hourly Load - RC2016'!$C$8</f>
        <v>0.33160743715688212</v>
      </c>
      <c r="E97" s="32">
        <f>+'2017 Hourly Load - RC2016'!E98/'2017 Hourly Load - RC2016'!$C$8</f>
        <v>0.32358806256876305</v>
      </c>
      <c r="F97" s="32">
        <f>+'2017 Hourly Load - RC2016'!F98/'2017 Hourly Load - RC2016'!$C$8</f>
        <v>0.3267790179022555</v>
      </c>
      <c r="G97" s="32">
        <f>+'2017 Hourly Load - RC2016'!G98/'2017 Hourly Load - RC2016'!$C$8</f>
        <v>0.34794009011383675</v>
      </c>
      <c r="H97" s="32">
        <f>+'2017 Hourly Load - RC2016'!H98/'2017 Hourly Load - RC2016'!$C$8</f>
        <v>0.393033327326611</v>
      </c>
      <c r="I97" s="32">
        <f>+'2017 Hourly Load - RC2016'!I98/'2017 Hourly Load - RC2016'!$C$8</f>
        <v>0.43027513496881847</v>
      </c>
      <c r="J97" s="32">
        <f>+'2017 Hourly Load - RC2016'!J98/'2017 Hourly Load - RC2016'!$C$8</f>
        <v>0.45685243399645914</v>
      </c>
      <c r="K97" s="32">
        <f>+'2017 Hourly Load - RC2016'!K98/'2017 Hourly Load - RC2016'!$C$8</f>
        <v>0.49283465400702486</v>
      </c>
      <c r="L97" s="32">
        <f>+'2017 Hourly Load - RC2016'!L98/'2017 Hourly Load - RC2016'!$C$8</f>
        <v>0.52869091525442646</v>
      </c>
      <c r="M97" s="32">
        <f>+'2017 Hourly Load - RC2016'!M98/'2017 Hourly Load - RC2016'!$C$8</f>
        <v>0.5498100012116196</v>
      </c>
      <c r="N97" s="32">
        <f>+'2017 Hourly Load - RC2016'!N98/'2017 Hourly Load - RC2016'!$C$8</f>
        <v>0.56433724522988771</v>
      </c>
      <c r="O97" s="32">
        <f>+'2017 Hourly Load - RC2016'!O98/'2017 Hourly Load - RC2016'!$C$8</f>
        <v>0.57281846861627539</v>
      </c>
      <c r="P97" s="32">
        <f>+'2017 Hourly Load - RC2016'!P98/'2017 Hourly Load - RC2016'!$C$8</f>
        <v>0.5797042143359169</v>
      </c>
      <c r="Q97" s="32">
        <f>+'2017 Hourly Load - RC2016'!Q98/'2017 Hourly Load - RC2016'!$C$8</f>
        <v>0.5839868122834988</v>
      </c>
      <c r="R97" s="32">
        <f>+'2017 Hourly Load - RC2016'!R98/'2017 Hourly Load - RC2016'!$C$8</f>
        <v>0.58323105970451383</v>
      </c>
      <c r="S97" s="32">
        <f>+'2017 Hourly Load - RC2016'!S98/'2017 Hourly Load - RC2016'!$C$8</f>
        <v>0.57416202875669331</v>
      </c>
      <c r="T97" s="32">
        <f>+'2017 Hourly Load - RC2016'!T98/'2017 Hourly Load - RC2016'!$C$8</f>
        <v>0.56081039986129078</v>
      </c>
      <c r="U97" s="32">
        <f>+'2017 Hourly Load - RC2016'!U98/'2017 Hourly Load - RC2016'!$C$8</f>
        <v>0.56093635862445501</v>
      </c>
      <c r="V97" s="32">
        <f>+'2017 Hourly Load - RC2016'!V98/'2017 Hourly Load - RC2016'!$C$8</f>
        <v>0.5664785442036786</v>
      </c>
      <c r="W97" s="32">
        <f>+'2017 Hourly Load - RC2016'!W98/'2017 Hourly Load - RC2016'!$C$8</f>
        <v>0.54149672284278416</v>
      </c>
      <c r="X97" s="32">
        <f>+'2017 Hourly Load - RC2016'!X98/'2017 Hourly Load - RC2016'!$C$8</f>
        <v>0.50933525198153162</v>
      </c>
      <c r="Y97" s="32">
        <f>+'2017 Hourly Load - RC2016'!Y98/'2017 Hourly Load - RC2016'!$C$8</f>
        <v>0.46634132748816032</v>
      </c>
      <c r="AA97" s="33">
        <f t="shared" si="1"/>
        <v>0.5839868122834988</v>
      </c>
    </row>
    <row r="98" spans="1:27" x14ac:dyDescent="0.2">
      <c r="A98" s="29">
        <v>42823</v>
      </c>
      <c r="B98" s="32">
        <f>+'2017 Hourly Load - RC2016'!B99/'2017 Hourly Load - RC2016'!$C$8</f>
        <v>0.42469096313520671</v>
      </c>
      <c r="C98" s="32">
        <f>+'2017 Hourly Load - RC2016'!C99/'2017 Hourly Load - RC2016'!$C$8</f>
        <v>0.39576243386183479</v>
      </c>
      <c r="D98" s="32">
        <f>+'2017 Hourly Load - RC2016'!D99/'2017 Hourly Load - RC2016'!$C$8</f>
        <v>0.37691060564159673</v>
      </c>
      <c r="E98" s="32">
        <f>+'2017 Hourly Load - RC2016'!E99/'2017 Hourly Load - RC2016'!$C$8</f>
        <v>0.36712780836917924</v>
      </c>
      <c r="F98" s="32">
        <f>+'2017 Hourly Load - RC2016'!F99/'2017 Hourly Load - RC2016'!$C$8</f>
        <v>0.36507048190416441</v>
      </c>
      <c r="G98" s="32">
        <f>+'2017 Hourly Load - RC2016'!G99/'2017 Hourly Load - RC2016'!$C$8</f>
        <v>0.37195622762380587</v>
      </c>
      <c r="H98" s="32">
        <f>+'2017 Hourly Load - RC2016'!H99/'2017 Hourly Load - RC2016'!$C$8</f>
        <v>0.39013627577383497</v>
      </c>
      <c r="I98" s="32">
        <f>+'2017 Hourly Load - RC2016'!I99/'2017 Hourly Load - RC2016'!$C$8</f>
        <v>0.41654562978392351</v>
      </c>
      <c r="J98" s="32">
        <f>+'2017 Hourly Load - RC2016'!J99/'2017 Hourly Load - RC2016'!$C$8</f>
        <v>0.45584476389114575</v>
      </c>
      <c r="K98" s="32">
        <f>+'2017 Hourly Load - RC2016'!K99/'2017 Hourly Load - RC2016'!$C$8</f>
        <v>0.5092512794727555</v>
      </c>
      <c r="L98" s="32">
        <f>+'2017 Hourly Load - RC2016'!L99/'2017 Hourly Load - RC2016'!$C$8</f>
        <v>0.55484835173818658</v>
      </c>
      <c r="M98" s="32">
        <f>+'2017 Hourly Load - RC2016'!M99/'2017 Hourly Load - RC2016'!$C$8</f>
        <v>0.58608612500290169</v>
      </c>
      <c r="N98" s="32">
        <f>+'2017 Hourly Load - RC2016'!N99/'2017 Hourly Load - RC2016'!$C$8</f>
        <v>0.59973165767902059</v>
      </c>
      <c r="O98" s="32">
        <f>+'2017 Hourly Load - RC2016'!O99/'2017 Hourly Load - RC2016'!$C$8</f>
        <v>0.6069952796881547</v>
      </c>
      <c r="P98" s="32">
        <f>+'2017 Hourly Load - RC2016'!P99/'2017 Hourly Load - RC2016'!$C$8</f>
        <v>0.60548377453018454</v>
      </c>
      <c r="Q98" s="32">
        <f>+'2017 Hourly Load - RC2016'!Q99/'2017 Hourly Load - RC2016'!$C$8</f>
        <v>0.59813618001227442</v>
      </c>
      <c r="R98" s="32">
        <f>+'2017 Hourly Load - RC2016'!R99/'2017 Hourly Load - RC2016'!$C$8</f>
        <v>0.58847934150302106</v>
      </c>
      <c r="S98" s="32">
        <f>+'2017 Hourly Load - RC2016'!S99/'2017 Hourly Load - RC2016'!$C$8</f>
        <v>0.57836065419549909</v>
      </c>
      <c r="T98" s="32">
        <f>+'2017 Hourly Load - RC2016'!T99/'2017 Hourly Load - RC2016'!$C$8</f>
        <v>0.56248985003681307</v>
      </c>
      <c r="U98" s="32">
        <f>+'2017 Hourly Load - RC2016'!U99/'2017 Hourly Load - RC2016'!$C$8</f>
        <v>0.55795533456290292</v>
      </c>
      <c r="V98" s="32">
        <f>+'2017 Hourly Load - RC2016'!V99/'2017 Hourly Load - RC2016'!$C$8</f>
        <v>0.54666103213251527</v>
      </c>
      <c r="W98" s="32">
        <f>+'2017 Hourly Load - RC2016'!W99/'2017 Hourly Load - RC2016'!$C$8</f>
        <v>0.51198038600797935</v>
      </c>
      <c r="X98" s="32">
        <f>+'2017 Hourly Load - RC2016'!X99/'2017 Hourly Load - RC2016'!$C$8</f>
        <v>0.47935706634845826</v>
      </c>
      <c r="Y98" s="32">
        <f>+'2017 Hourly Load - RC2016'!Y99/'2017 Hourly Load - RC2016'!$C$8</f>
        <v>0.43716088068846004</v>
      </c>
      <c r="AA98" s="33">
        <f t="shared" si="1"/>
        <v>0.6069952796881547</v>
      </c>
    </row>
    <row r="99" spans="1:27" x14ac:dyDescent="0.2">
      <c r="A99" s="29">
        <v>42824</v>
      </c>
      <c r="B99" s="32">
        <f>+'2017 Hourly Load - RC2016'!B100/'2017 Hourly Load - RC2016'!$C$8</f>
        <v>0.39458681873896917</v>
      </c>
      <c r="C99" s="32">
        <f>+'2017 Hourly Load - RC2016'!C100/'2017 Hourly Load - RC2016'!$C$8</f>
        <v>0.36435671557956739</v>
      </c>
      <c r="D99" s="32">
        <f>+'2017 Hourly Load - RC2016'!D100/'2017 Hourly Load - RC2016'!$C$8</f>
        <v>0.34311167085921002</v>
      </c>
      <c r="E99" s="32">
        <f>+'2017 Hourly Load - RC2016'!E100/'2017 Hourly Load - RC2016'!$C$8</f>
        <v>0.33257312100780745</v>
      </c>
      <c r="F99" s="32">
        <f>+'2017 Hourly Load - RC2016'!F100/'2017 Hourly Load - RC2016'!$C$8</f>
        <v>0.32871038560410615</v>
      </c>
      <c r="G99" s="32">
        <f>+'2017 Hourly Load - RC2016'!G100/'2017 Hourly Load - RC2016'!$C$8</f>
        <v>0.33274106602535969</v>
      </c>
      <c r="H99" s="32">
        <f>+'2017 Hourly Load - RC2016'!H100/'2017 Hourly Load - RC2016'!$C$8</f>
        <v>0.34882180145598596</v>
      </c>
      <c r="I99" s="32">
        <f>+'2017 Hourly Load - RC2016'!I100/'2017 Hourly Load - RC2016'!$C$8</f>
        <v>0.36880725854470159</v>
      </c>
      <c r="J99" s="32">
        <f>+'2017 Hourly Load - RC2016'!J100/'2017 Hourly Load - RC2016'!$C$8</f>
        <v>0.40537728611670004</v>
      </c>
      <c r="K99" s="32">
        <f>+'2017 Hourly Load - RC2016'!K100/'2017 Hourly Load - RC2016'!$C$8</f>
        <v>0.45273778106642953</v>
      </c>
      <c r="L99" s="32">
        <f>+'2017 Hourly Load - RC2016'!L100/'2017 Hourly Load - RC2016'!$C$8</f>
        <v>0.48540308698033863</v>
      </c>
      <c r="M99" s="32">
        <f>+'2017 Hourly Load - RC2016'!M100/'2017 Hourly Load - RC2016'!$C$8</f>
        <v>0.50177772619168126</v>
      </c>
      <c r="N99" s="32">
        <f>+'2017 Hourly Load - RC2016'!N100/'2017 Hourly Load - RC2016'!$C$8</f>
        <v>0.5092092932183675</v>
      </c>
      <c r="O99" s="32">
        <f>+'2017 Hourly Load - RC2016'!O100/'2017 Hourly Load - RC2016'!$C$8</f>
        <v>0.5147934650519792</v>
      </c>
      <c r="P99" s="32">
        <f>+'2017 Hourly Load - RC2016'!P100/'2017 Hourly Load - RC2016'!$C$8</f>
        <v>0.52008373310487455</v>
      </c>
      <c r="Q99" s="32">
        <f>+'2017 Hourly Load - RC2016'!Q100/'2017 Hourly Load - RC2016'!$C$8</f>
        <v>0.52453427607000869</v>
      </c>
      <c r="R99" s="32">
        <f>+'2017 Hourly Load - RC2016'!R100/'2017 Hourly Load - RC2016'!$C$8</f>
        <v>0.52902680528953083</v>
      </c>
      <c r="S99" s="32">
        <f>+'2017 Hourly Load - RC2016'!S100/'2017 Hourly Load - RC2016'!$C$8</f>
        <v>0.5280191351842175</v>
      </c>
      <c r="T99" s="32">
        <f>+'2017 Hourly Load - RC2016'!T100/'2017 Hourly Load - RC2016'!$C$8</f>
        <v>0.5173126403152627</v>
      </c>
      <c r="U99" s="32">
        <f>+'2017 Hourly Load - RC2016'!U100/'2017 Hourly Load - RC2016'!$C$8</f>
        <v>0.50975511452541222</v>
      </c>
      <c r="V99" s="32">
        <f>+'2017 Hourly Load - RC2016'!V100/'2017 Hourly Load - RC2016'!$C$8</f>
        <v>0.52386249599979984</v>
      </c>
      <c r="W99" s="32">
        <f>+'2017 Hourly Load - RC2016'!W100/'2017 Hourly Load - RC2016'!$C$8</f>
        <v>0.49140712135783088</v>
      </c>
      <c r="X99" s="32">
        <f>+'2017 Hourly Load - RC2016'!X100/'2017 Hourly Load - RC2016'!$C$8</f>
        <v>0.44786737555741479</v>
      </c>
      <c r="Y99" s="32">
        <f>+'2017 Hourly Load - RC2016'!Y100/'2017 Hourly Load - RC2016'!$C$8</f>
        <v>0.39416695619508857</v>
      </c>
      <c r="AA99" s="33">
        <f t="shared" si="1"/>
        <v>0.52902680528953083</v>
      </c>
    </row>
    <row r="100" spans="1:27" x14ac:dyDescent="0.2">
      <c r="A100" s="29">
        <v>42825</v>
      </c>
      <c r="B100" s="32">
        <f>+'2017 Hourly Load - RC2016'!B101/'2017 Hourly Load - RC2016'!$C$8</f>
        <v>0.34873782894720984</v>
      </c>
      <c r="C100" s="32">
        <f>+'2017 Hourly Load - RC2016'!C101/'2017 Hourly Load - RC2016'!$C$8</f>
        <v>0.32438580140213619</v>
      </c>
      <c r="D100" s="32">
        <f>+'2017 Hourly Load - RC2016'!D101/'2017 Hourly Load - RC2016'!$C$8</f>
        <v>0.30868294226100246</v>
      </c>
      <c r="E100" s="32">
        <f>+'2017 Hourly Load - RC2016'!E101/'2017 Hourly Load - RC2016'!$C$8</f>
        <v>0.30360260548004747</v>
      </c>
      <c r="F100" s="32">
        <f>+'2017 Hourly Load - RC2016'!F101/'2017 Hourly Load - RC2016'!$C$8</f>
        <v>0.3094806810943756</v>
      </c>
      <c r="G100" s="32">
        <f>+'2017 Hourly Load - RC2016'!G101/'2017 Hourly Load - RC2016'!$C$8</f>
        <v>0.34256584955216529</v>
      </c>
      <c r="H100" s="32">
        <f>+'2017 Hourly Load - RC2016'!H101/'2017 Hourly Load - RC2016'!$C$8</f>
        <v>0.40180845449371516</v>
      </c>
      <c r="I100" s="32">
        <f>+'2017 Hourly Load - RC2016'!I101/'2017 Hourly Load - RC2016'!$C$8</f>
        <v>0.43930217966225088</v>
      </c>
      <c r="J100" s="32">
        <f>+'2017 Hourly Load - RC2016'!J101/'2017 Hourly Load - RC2016'!$C$8</f>
        <v>0.45194004223305645</v>
      </c>
      <c r="K100" s="32">
        <f>+'2017 Hourly Load - RC2016'!K101/'2017 Hourly Load - RC2016'!$C$8</f>
        <v>0.46944831031287659</v>
      </c>
      <c r="L100" s="32">
        <f>+'2017 Hourly Load - RC2016'!L101/'2017 Hourly Load - RC2016'!$C$8</f>
        <v>0.48750239969974157</v>
      </c>
      <c r="M100" s="32">
        <f>+'2017 Hourly Load - RC2016'!M101/'2017 Hourly Load - RC2016'!$C$8</f>
        <v>0.5019036849548455</v>
      </c>
      <c r="N100" s="32">
        <f>+'2017 Hourly Load - RC2016'!N101/'2017 Hourly Load - RC2016'!$C$8</f>
        <v>0.51219031727991959</v>
      </c>
      <c r="O100" s="32">
        <f>+'2017 Hourly Load - RC2016'!O101/'2017 Hourly Load - RC2016'!$C$8</f>
        <v>0.52440831730684456</v>
      </c>
      <c r="P100" s="32">
        <f>+'2017 Hourly Load - RC2016'!P101/'2017 Hourly Load - RC2016'!$C$8</f>
        <v>0.53515679843018737</v>
      </c>
      <c r="Q100" s="32">
        <f>+'2017 Hourly Load - RC2016'!Q101/'2017 Hourly Load - RC2016'!$C$8</f>
        <v>0.54409987061484366</v>
      </c>
      <c r="R100" s="32">
        <f>+'2017 Hourly Load - RC2016'!R101/'2017 Hourly Load - RC2016'!$C$8</f>
        <v>0.54829849605364955</v>
      </c>
      <c r="S100" s="32">
        <f>+'2017 Hourly Load - RC2016'!S101/'2017 Hourly Load - RC2016'!$C$8</f>
        <v>0.54376398057973929</v>
      </c>
      <c r="T100" s="32">
        <f>+'2017 Hourly Load - RC2016'!T101/'2017 Hourly Load - RC2016'!$C$8</f>
        <v>0.53851569878123207</v>
      </c>
      <c r="U100" s="32">
        <f>+'2017 Hourly Load - RC2016'!U101/'2017 Hourly Load - RC2016'!$C$8</f>
        <v>0.54498158195699298</v>
      </c>
      <c r="V100" s="32">
        <f>+'2017 Hourly Load - RC2016'!V101/'2017 Hourly Load - RC2016'!$C$8</f>
        <v>0.55677971944003724</v>
      </c>
      <c r="W100" s="32">
        <f>+'2017 Hourly Load - RC2016'!W101/'2017 Hourly Load - RC2016'!$C$8</f>
        <v>0.52058756815753127</v>
      </c>
      <c r="X100" s="32">
        <f>+'2017 Hourly Load - RC2016'!X101/'2017 Hourly Load - RC2016'!$C$8</f>
        <v>0.47310111444463759</v>
      </c>
      <c r="Y100" s="32">
        <f>+'2017 Hourly Load - RC2016'!Y101/'2017 Hourly Load - RC2016'!$C$8</f>
        <v>0.41490816586278922</v>
      </c>
      <c r="AA100" s="33">
        <f t="shared" si="1"/>
        <v>0.55677971944003724</v>
      </c>
    </row>
    <row r="101" spans="1:27" x14ac:dyDescent="0.2">
      <c r="A101" s="29">
        <v>42826</v>
      </c>
      <c r="B101" s="32">
        <f>+'2017 Hourly Load - RC2016'!B102/'2017 Hourly Load - RC2016'!$C$8</f>
        <v>0.36540637193926884</v>
      </c>
      <c r="C101" s="32">
        <f>+'2017 Hourly Load - RC2016'!C102/'2017 Hourly Load - RC2016'!$C$8</f>
        <v>0.33601599386762826</v>
      </c>
      <c r="D101" s="32">
        <f>+'2017 Hourly Load - RC2016'!D102/'2017 Hourly Load - RC2016'!$C$8</f>
        <v>0.32102690105109155</v>
      </c>
      <c r="E101" s="32">
        <f>+'2017 Hourly Load - RC2016'!E102/'2017 Hourly Load - RC2016'!$C$8</f>
        <v>0.31489690791043506</v>
      </c>
      <c r="F101" s="32">
        <f>+'2017 Hourly Load - RC2016'!F102/'2017 Hourly Load - RC2016'!$C$8</f>
        <v>0.31909553334924085</v>
      </c>
      <c r="G101" s="32">
        <f>+'2017 Hourly Load - RC2016'!G102/'2017 Hourly Load - RC2016'!$C$8</f>
        <v>0.34655454371903083</v>
      </c>
      <c r="H101" s="32">
        <f>+'2017 Hourly Load - RC2016'!H102/'2017 Hourly Load - RC2016'!$C$8</f>
        <v>0.41100344420469981</v>
      </c>
      <c r="I101" s="32">
        <f>+'2017 Hourly Load - RC2016'!I102/'2017 Hourly Load - RC2016'!$C$8</f>
        <v>0.45013463329436992</v>
      </c>
      <c r="J101" s="32">
        <f>+'2017 Hourly Load - RC2016'!J102/'2017 Hourly Load - RC2016'!$C$8</f>
        <v>0.46411605600559325</v>
      </c>
      <c r="K101" s="32">
        <f>+'2017 Hourly Load - RC2016'!K102/'2017 Hourly Load - RC2016'!$C$8</f>
        <v>0.48309384298899544</v>
      </c>
      <c r="L101" s="32">
        <f>+'2017 Hourly Load - RC2016'!L102/'2017 Hourly Load - RC2016'!$C$8</f>
        <v>0.5014838224109649</v>
      </c>
      <c r="M101" s="32">
        <f>+'2017 Hourly Load - RC2016'!M102/'2017 Hourly Load - RC2016'!$C$8</f>
        <v>0.5173126403152627</v>
      </c>
      <c r="N101" s="32">
        <f>+'2017 Hourly Load - RC2016'!N102/'2017 Hourly Load - RC2016'!$C$8</f>
        <v>0.52999248914045627</v>
      </c>
      <c r="O101" s="32">
        <f>+'2017 Hourly Load - RC2016'!O102/'2017 Hourly Load - RC2016'!$C$8</f>
        <v>0.54636712835179879</v>
      </c>
      <c r="P101" s="32">
        <f>+'2017 Hourly Load - RC2016'!P102/'2017 Hourly Load - RC2016'!$C$8</f>
        <v>0.56605868165979811</v>
      </c>
      <c r="Q101" s="32">
        <f>+'2017 Hourly Load - RC2016'!Q102/'2017 Hourly Load - RC2016'!$C$8</f>
        <v>0.58814345146791658</v>
      </c>
      <c r="R101" s="32">
        <f>+'2017 Hourly Load - RC2016'!R102/'2017 Hourly Load - RC2016'!$C$8</f>
        <v>0.60821288106540838</v>
      </c>
      <c r="S101" s="32">
        <f>+'2017 Hourly Load - RC2016'!S102/'2017 Hourly Load - RC2016'!$C$8</f>
        <v>0.61539253056576626</v>
      </c>
      <c r="T101" s="32">
        <f>+'2017 Hourly Load - RC2016'!T102/'2017 Hourly Load - RC2016'!$C$8</f>
        <v>0.60447610442487121</v>
      </c>
      <c r="U101" s="32">
        <f>+'2017 Hourly Load - RC2016'!U102/'2017 Hourly Load - RC2016'!$C$8</f>
        <v>0.58503646864320025</v>
      </c>
      <c r="V101" s="32">
        <f>+'2017 Hourly Load - RC2016'!V102/'2017 Hourly Load - RC2016'!$C$8</f>
        <v>0.58961297037149862</v>
      </c>
      <c r="W101" s="32">
        <f>+'2017 Hourly Load - RC2016'!W102/'2017 Hourly Load - RC2016'!$C$8</f>
        <v>0.55090164382570916</v>
      </c>
      <c r="X101" s="32">
        <f>+'2017 Hourly Load - RC2016'!X102/'2017 Hourly Load - RC2016'!$C$8</f>
        <v>0.49354842033162188</v>
      </c>
      <c r="Y101" s="32">
        <f>+'2017 Hourly Load - RC2016'!Y102/'2017 Hourly Load - RC2016'!$C$8</f>
        <v>0.43077897002147519</v>
      </c>
      <c r="AA101" s="33">
        <f t="shared" si="1"/>
        <v>0.61539253056576626</v>
      </c>
    </row>
    <row r="102" spans="1:27" x14ac:dyDescent="0.2">
      <c r="A102" s="29">
        <v>42827</v>
      </c>
      <c r="B102" s="32">
        <f>+'2017 Hourly Load - RC2016'!B103/'2017 Hourly Load - RC2016'!$C$8</f>
        <v>0.37770834447496981</v>
      </c>
      <c r="C102" s="32">
        <f>+'2017 Hourly Load - RC2016'!C103/'2017 Hourly Load - RC2016'!$C$8</f>
        <v>0.34491707979789654</v>
      </c>
      <c r="D102" s="32">
        <f>+'2017 Hourly Load - RC2016'!D103/'2017 Hourly Load - RC2016'!$C$8</f>
        <v>0.32707292168297186</v>
      </c>
      <c r="E102" s="32">
        <f>+'2017 Hourly Load - RC2016'!E103/'2017 Hourly Load - RC2016'!$C$8</f>
        <v>0.31787793197198716</v>
      </c>
      <c r="F102" s="32">
        <f>+'2017 Hourly Load - RC2016'!F103/'2017 Hourly Load - RC2016'!$C$8</f>
        <v>0.32027114847210647</v>
      </c>
      <c r="G102" s="32">
        <f>+'2017 Hourly Load - RC2016'!G103/'2017 Hourly Load - RC2016'!$C$8</f>
        <v>0.34781413135067257</v>
      </c>
      <c r="H102" s="32">
        <f>+'2017 Hourly Load - RC2016'!H103/'2017 Hourly Load - RC2016'!$C$8</f>
        <v>0.40693077752905821</v>
      </c>
      <c r="I102" s="32">
        <f>+'2017 Hourly Load - RC2016'!I103/'2017 Hourly Load - RC2016'!$C$8</f>
        <v>0.43993197347807178</v>
      </c>
      <c r="J102" s="32">
        <f>+'2017 Hourly Load - RC2016'!J103/'2017 Hourly Load - RC2016'!$C$8</f>
        <v>0.45517298382093691</v>
      </c>
      <c r="K102" s="32">
        <f>+'2017 Hourly Load - RC2016'!K103/'2017 Hourly Load - RC2016'!$C$8</f>
        <v>0.48359767804165216</v>
      </c>
      <c r="L102" s="32">
        <f>+'2017 Hourly Load - RC2016'!L103/'2017 Hourly Load - RC2016'!$C$8</f>
        <v>0.50744587053406909</v>
      </c>
      <c r="M102" s="32">
        <f>+'2017 Hourly Load - RC2016'!M103/'2017 Hourly Load - RC2016'!$C$8</f>
        <v>0.52898481903514283</v>
      </c>
      <c r="N102" s="32">
        <f>+'2017 Hourly Load - RC2016'!N103/'2017 Hourly Load - RC2016'!$C$8</f>
        <v>0.54363802181657506</v>
      </c>
      <c r="O102" s="32">
        <f>+'2017 Hourly Load - RC2016'!O103/'2017 Hourly Load - RC2016'!$C$8</f>
        <v>0.56165012494905198</v>
      </c>
      <c r="P102" s="32">
        <f>+'2017 Hourly Load - RC2016'!P103/'2017 Hourly Load - RC2016'!$C$8</f>
        <v>0.58894119030128966</v>
      </c>
      <c r="Q102" s="32">
        <f>+'2017 Hourly Load - RC2016'!Q103/'2017 Hourly Load - RC2016'!$C$8</f>
        <v>0.61333520410075137</v>
      </c>
      <c r="R102" s="32">
        <f>+'2017 Hourly Load - RC2016'!R103/'2017 Hourly Load - RC2016'!$C$8</f>
        <v>0.63164121101394466</v>
      </c>
      <c r="S102" s="32">
        <f>+'2017 Hourly Load - RC2016'!S103/'2017 Hourly Load - RC2016'!$C$8</f>
        <v>0.63928270931257125</v>
      </c>
      <c r="T102" s="32">
        <f>+'2017 Hourly Load - RC2016'!T103/'2017 Hourly Load - RC2016'!$C$8</f>
        <v>0.62488142405746738</v>
      </c>
      <c r="U102" s="32">
        <f>+'2017 Hourly Load - RC2016'!U103/'2017 Hourly Load - RC2016'!$C$8</f>
        <v>0.60523185700385618</v>
      </c>
      <c r="V102" s="32">
        <f>+'2017 Hourly Load - RC2016'!V103/'2017 Hourly Load - RC2016'!$C$8</f>
        <v>0.60926253742510983</v>
      </c>
      <c r="W102" s="32">
        <f>+'2017 Hourly Load - RC2016'!W103/'2017 Hourly Load - RC2016'!$C$8</f>
        <v>0.57038326586176802</v>
      </c>
      <c r="X102" s="32">
        <f>+'2017 Hourly Load - RC2016'!X103/'2017 Hourly Load - RC2016'!$C$8</f>
        <v>0.51235826229747183</v>
      </c>
      <c r="Y102" s="32">
        <f>+'2017 Hourly Load - RC2016'!Y103/'2017 Hourly Load - RC2016'!$C$8</f>
        <v>0.44904299068028042</v>
      </c>
      <c r="AA102" s="33">
        <f t="shared" si="1"/>
        <v>0.63928270931257125</v>
      </c>
    </row>
    <row r="103" spans="1:27" x14ac:dyDescent="0.2">
      <c r="A103" s="29">
        <v>42828</v>
      </c>
      <c r="B103" s="32">
        <f>+'2017 Hourly Load - RC2016'!B104/'2017 Hourly Load - RC2016'!$C$8</f>
        <v>0.39362113488804384</v>
      </c>
      <c r="C103" s="32">
        <f>+'2017 Hourly Load - RC2016'!C104/'2017 Hourly Load - RC2016'!$C$8</f>
        <v>0.35852062621962733</v>
      </c>
      <c r="D103" s="32">
        <f>+'2017 Hourly Load - RC2016'!D104/'2017 Hourly Load - RC2016'!$C$8</f>
        <v>0.33861914163968782</v>
      </c>
      <c r="E103" s="32">
        <f>+'2017 Hourly Load - RC2016'!E104/'2017 Hourly Load - RC2016'!$C$8</f>
        <v>0.33038983577962849</v>
      </c>
      <c r="F103" s="32">
        <f>+'2017 Hourly Load - RC2016'!F104/'2017 Hourly Load - RC2016'!$C$8</f>
        <v>0.33219524471831496</v>
      </c>
      <c r="G103" s="32">
        <f>+'2017 Hourly Load - RC2016'!G104/'2017 Hourly Load - RC2016'!$C$8</f>
        <v>0.35994815886882131</v>
      </c>
      <c r="H103" s="32">
        <f>+'2017 Hourly Load - RC2016'!H104/'2017 Hourly Load - RC2016'!$C$8</f>
        <v>0.41406844077502808</v>
      </c>
      <c r="I103" s="32">
        <f>+'2017 Hourly Load - RC2016'!I104/'2017 Hourly Load - RC2016'!$C$8</f>
        <v>0.44622991163628051</v>
      </c>
      <c r="J103" s="32">
        <f>+'2017 Hourly Load - RC2016'!J104/'2017 Hourly Load - RC2016'!$C$8</f>
        <v>0.46772687388296624</v>
      </c>
      <c r="K103" s="32">
        <f>+'2017 Hourly Load - RC2016'!K104/'2017 Hourly Load - RC2016'!$C$8</f>
        <v>0.50001430350738285</v>
      </c>
      <c r="L103" s="32">
        <f>+'2017 Hourly Load - RC2016'!L104/'2017 Hourly Load - RC2016'!$C$8</f>
        <v>0.53037036542994875</v>
      </c>
      <c r="M103" s="32">
        <f>+'2017 Hourly Load - RC2016'!M104/'2017 Hourly Load - RC2016'!$C$8</f>
        <v>0.55543615929961943</v>
      </c>
      <c r="N103" s="32">
        <f>+'2017 Hourly Load - RC2016'!N104/'2017 Hourly Load - RC2016'!$C$8</f>
        <v>0.57785681914284237</v>
      </c>
      <c r="O103" s="32">
        <f>+'2017 Hourly Load - RC2016'!O104/'2017 Hourly Load - RC2016'!$C$8</f>
        <v>0.59922782262636387</v>
      </c>
      <c r="P103" s="32">
        <f>+'2017 Hourly Load - RC2016'!P104/'2017 Hourly Load - RC2016'!$C$8</f>
        <v>0.62845025568045221</v>
      </c>
      <c r="Q103" s="32">
        <f>+'2017 Hourly Load - RC2016'!Q104/'2017 Hourly Load - RC2016'!$C$8</f>
        <v>0.6476379739357947</v>
      </c>
      <c r="R103" s="32">
        <f>+'2017 Hourly Load - RC2016'!R104/'2017 Hourly Load - RC2016'!$C$8</f>
        <v>0.66111556159436147</v>
      </c>
      <c r="S103" s="32">
        <f>+'2017 Hourly Load - RC2016'!S104/'2017 Hourly Load - RC2016'!$C$8</f>
        <v>0.65574132103269001</v>
      </c>
      <c r="T103" s="32">
        <f>+'2017 Hourly Load - RC2016'!T104/'2017 Hourly Load - RC2016'!$C$8</f>
        <v>0.64071024196176518</v>
      </c>
      <c r="U103" s="32">
        <f>+'2017 Hourly Load - RC2016'!U104/'2017 Hourly Load - RC2016'!$C$8</f>
        <v>0.61870944466242284</v>
      </c>
      <c r="V103" s="32">
        <f>+'2017 Hourly Load - RC2016'!V104/'2017 Hourly Load - RC2016'!$C$8</f>
        <v>0.63021367836475073</v>
      </c>
      <c r="W103" s="32">
        <f>+'2017 Hourly Load - RC2016'!W104/'2017 Hourly Load - RC2016'!$C$8</f>
        <v>0.5899488604066031</v>
      </c>
      <c r="X103" s="32">
        <f>+'2017 Hourly Load - RC2016'!X104/'2017 Hourly Load - RC2016'!$C$8</f>
        <v>0.53087420048260547</v>
      </c>
      <c r="Y103" s="32">
        <f>+'2017 Hourly Load - RC2016'!Y104/'2017 Hourly Load - RC2016'!$C$8</f>
        <v>0.46638331374254838</v>
      </c>
      <c r="AA103" s="33">
        <f t="shared" si="1"/>
        <v>0.66111556159436147</v>
      </c>
    </row>
    <row r="104" spans="1:27" x14ac:dyDescent="0.2">
      <c r="A104" s="29">
        <v>42829</v>
      </c>
      <c r="B104" s="32">
        <f>+'2017 Hourly Load - RC2016'!B105/'2017 Hourly Load - RC2016'!$C$8</f>
        <v>0.409659884064282</v>
      </c>
      <c r="C104" s="32">
        <f>+'2017 Hourly Load - RC2016'!C105/'2017 Hourly Load - RC2016'!$C$8</f>
        <v>0.37434944412392518</v>
      </c>
      <c r="D104" s="32">
        <f>+'2017 Hourly Load - RC2016'!D105/'2017 Hourly Load - RC2016'!$C$8</f>
        <v>0.35247460558774701</v>
      </c>
      <c r="E104" s="32">
        <f>+'2017 Hourly Load - RC2016'!E105/'2017 Hourly Load - RC2016'!$C$8</f>
        <v>0.34172612446440415</v>
      </c>
      <c r="F104" s="32">
        <f>+'2017 Hourly Load - RC2016'!F105/'2017 Hourly Load - RC2016'!$C$8</f>
        <v>0.34050852308715041</v>
      </c>
      <c r="G104" s="32">
        <f>+'2017 Hourly Load - RC2016'!G105/'2017 Hourly Load - RC2016'!$C$8</f>
        <v>0.36452466059711963</v>
      </c>
      <c r="H104" s="32">
        <f>+'2017 Hourly Load - RC2016'!H105/'2017 Hourly Load - RC2016'!$C$8</f>
        <v>0.42263363667019188</v>
      </c>
      <c r="I104" s="32">
        <f>+'2017 Hourly Load - RC2016'!I105/'2017 Hourly Load - RC2016'!$C$8</f>
        <v>0.4532416161190862</v>
      </c>
      <c r="J104" s="32">
        <f>+'2017 Hourly Load - RC2016'!J105/'2017 Hourly Load - RC2016'!$C$8</f>
        <v>0.47679590483078671</v>
      </c>
      <c r="K104" s="32">
        <f>+'2017 Hourly Load - RC2016'!K105/'2017 Hourly Load - RC2016'!$C$8</f>
        <v>0.51395373996421811</v>
      </c>
      <c r="L104" s="32">
        <f>+'2017 Hourly Load - RC2016'!L105/'2017 Hourly Load - RC2016'!$C$8</f>
        <v>0.54947411117651512</v>
      </c>
      <c r="M104" s="32">
        <f>+'2017 Hourly Load - RC2016'!M105/'2017 Hourly Load - RC2016'!$C$8</f>
        <v>0.57852859921305122</v>
      </c>
      <c r="N104" s="32">
        <f>+'2017 Hourly Load - RC2016'!N105/'2017 Hourly Load - RC2016'!$C$8</f>
        <v>0.60078131403872204</v>
      </c>
      <c r="O104" s="32">
        <f>+'2017 Hourly Load - RC2016'!O105/'2017 Hourly Load - RC2016'!$C$8</f>
        <v>0.62353786391704946</v>
      </c>
      <c r="P104" s="32">
        <f>+'2017 Hourly Load - RC2016'!P105/'2017 Hourly Load - RC2016'!$C$8</f>
        <v>0.64537071619883957</v>
      </c>
      <c r="Q104" s="32">
        <f>+'2017 Hourly Load - RC2016'!Q105/'2017 Hourly Load - RC2016'!$C$8</f>
        <v>0.66434850318224181</v>
      </c>
      <c r="R104" s="32">
        <f>+'2017 Hourly Load - RC2016'!R105/'2017 Hourly Load - RC2016'!$C$8</f>
        <v>0.679631499779495</v>
      </c>
      <c r="S104" s="32">
        <f>+'2017 Hourly Load - RC2016'!S105/'2017 Hourly Load - RC2016'!$C$8</f>
        <v>0.67820396713030107</v>
      </c>
      <c r="T104" s="32">
        <f>+'2017 Hourly Load - RC2016'!T105/'2017 Hourly Load - RC2016'!$C$8</f>
        <v>0.65952008392761519</v>
      </c>
      <c r="U104" s="32">
        <f>+'2017 Hourly Load - RC2016'!U105/'2017 Hourly Load - RC2016'!$C$8</f>
        <v>0.62698073677687027</v>
      </c>
      <c r="V104" s="32">
        <f>+'2017 Hourly Load - RC2016'!V105/'2017 Hourly Load - RC2016'!$C$8</f>
        <v>0.62005300480284065</v>
      </c>
      <c r="W104" s="32">
        <f>+'2017 Hourly Load - RC2016'!W105/'2017 Hourly Load - RC2016'!$C$8</f>
        <v>0.58503646864320025</v>
      </c>
      <c r="X104" s="32">
        <f>+'2017 Hourly Load - RC2016'!X105/'2017 Hourly Load - RC2016'!$C$8</f>
        <v>0.53889357507072455</v>
      </c>
      <c r="Y104" s="32">
        <f>+'2017 Hourly Load - RC2016'!Y105/'2017 Hourly Load - RC2016'!$C$8</f>
        <v>0.48468932065574166</v>
      </c>
      <c r="AA104" s="33">
        <f t="shared" si="1"/>
        <v>0.679631499779495</v>
      </c>
    </row>
    <row r="105" spans="1:27" x14ac:dyDescent="0.2">
      <c r="A105" s="29">
        <v>42830</v>
      </c>
      <c r="B105" s="32">
        <f>+'2017 Hourly Load - RC2016'!B106/'2017 Hourly Load - RC2016'!$C$8</f>
        <v>0.43216451641628106</v>
      </c>
      <c r="C105" s="32">
        <f>+'2017 Hourly Load - RC2016'!C106/'2017 Hourly Load - RC2016'!$C$8</f>
        <v>0.39450284623019305</v>
      </c>
      <c r="D105" s="32">
        <f>+'2017 Hourly Load - RC2016'!D106/'2017 Hourly Load - RC2016'!$C$8</f>
        <v>0.36998287366756716</v>
      </c>
      <c r="E105" s="32">
        <f>+'2017 Hourly Load - RC2016'!E106/'2017 Hourly Load - RC2016'!$C$8</f>
        <v>0.35474186332470209</v>
      </c>
      <c r="F105" s="32">
        <f>+'2017 Hourly Load - RC2016'!F106/'2017 Hourly Load - RC2016'!$C$8</f>
        <v>0.3485698839296576</v>
      </c>
      <c r="G105" s="32">
        <f>+'2017 Hourly Load - RC2016'!G106/'2017 Hourly Load - RC2016'!$C$8</f>
        <v>0.35075316915783661</v>
      </c>
      <c r="H105" s="32">
        <f>+'2017 Hourly Load - RC2016'!H106/'2017 Hourly Load - RC2016'!$C$8</f>
        <v>0.36868129978153741</v>
      </c>
      <c r="I105" s="32">
        <f>+'2017 Hourly Load - RC2016'!I106/'2017 Hourly Load - RC2016'!$C$8</f>
        <v>0.39122791838792448</v>
      </c>
      <c r="J105" s="32">
        <f>+'2017 Hourly Load - RC2016'!J106/'2017 Hourly Load - RC2016'!$C$8</f>
        <v>0.4447184064783104</v>
      </c>
      <c r="K105" s="32">
        <f>+'2017 Hourly Load - RC2016'!K106/'2017 Hourly Load - RC2016'!$C$8</f>
        <v>0.50555648908660655</v>
      </c>
      <c r="L105" s="32">
        <f>+'2017 Hourly Load - RC2016'!L106/'2017 Hourly Load - RC2016'!$C$8</f>
        <v>0.55203527269418673</v>
      </c>
      <c r="M105" s="32">
        <f>+'2017 Hourly Load - RC2016'!M106/'2017 Hourly Load - RC2016'!$C$8</f>
        <v>0.5890671490644539</v>
      </c>
      <c r="N105" s="32">
        <f>+'2017 Hourly Load - RC2016'!N106/'2017 Hourly Load - RC2016'!$C$8</f>
        <v>0.61912930720630344</v>
      </c>
      <c r="O105" s="32">
        <f>+'2017 Hourly Load - RC2016'!O106/'2017 Hourly Load - RC2016'!$C$8</f>
        <v>0.64956934163764546</v>
      </c>
      <c r="P105" s="32">
        <f>+'2017 Hourly Load - RC2016'!P106/'2017 Hourly Load - RC2016'!$C$8</f>
        <v>0.67043651006851024</v>
      </c>
      <c r="Q105" s="32">
        <f>+'2017 Hourly Load - RC2016'!Q106/'2017 Hourly Load - RC2016'!$C$8</f>
        <v>0.68580347917453954</v>
      </c>
      <c r="R105" s="32">
        <f>+'2017 Hourly Load - RC2016'!R106/'2017 Hourly Load - RC2016'!$C$8</f>
        <v>0.69159758228009149</v>
      </c>
      <c r="S105" s="32">
        <f>+'2017 Hourly Load - RC2016'!S106/'2017 Hourly Load - RC2016'!$C$8</f>
        <v>0.68781881938516631</v>
      </c>
      <c r="T105" s="32">
        <f>+'2017 Hourly Load - RC2016'!T106/'2017 Hourly Load - RC2016'!$C$8</f>
        <v>0.66233316297161504</v>
      </c>
      <c r="U105" s="32">
        <f>+'2017 Hourly Load - RC2016'!U106/'2017 Hourly Load - RC2016'!$C$8</f>
        <v>0.62857621444361644</v>
      </c>
      <c r="V105" s="32">
        <f>+'2017 Hourly Load - RC2016'!V106/'2017 Hourly Load - RC2016'!$C$8</f>
        <v>0.62483943780307927</v>
      </c>
      <c r="W105" s="32">
        <f>+'2017 Hourly Load - RC2016'!W106/'2017 Hourly Load - RC2016'!$C$8</f>
        <v>0.5882274239766927</v>
      </c>
      <c r="X105" s="32">
        <f>+'2017 Hourly Load - RC2016'!X106/'2017 Hourly Load - RC2016'!$C$8</f>
        <v>0.54414185686923178</v>
      </c>
      <c r="Y105" s="32">
        <f>+'2017 Hourly Load - RC2016'!Y106/'2017 Hourly Load - RC2016'!$C$8</f>
        <v>0.49308657153335322</v>
      </c>
      <c r="AA105" s="33">
        <f t="shared" si="1"/>
        <v>0.69159758228009149</v>
      </c>
    </row>
    <row r="106" spans="1:27" x14ac:dyDescent="0.2">
      <c r="A106" s="29">
        <v>42831</v>
      </c>
      <c r="B106" s="32">
        <f>+'2017 Hourly Load - RC2016'!B107/'2017 Hourly Load - RC2016'!$C$8</f>
        <v>0.44005793224123596</v>
      </c>
      <c r="C106" s="32">
        <f>+'2017 Hourly Load - RC2016'!C107/'2017 Hourly Load - RC2016'!$C$8</f>
        <v>0.40096872940595402</v>
      </c>
      <c r="D106" s="32">
        <f>+'2017 Hourly Load - RC2016'!D107/'2017 Hourly Load - RC2016'!$C$8</f>
        <v>0.37275396645717895</v>
      </c>
      <c r="E106" s="32">
        <f>+'2017 Hourly Load - RC2016'!E107/'2017 Hourly Load - RC2016'!$C$8</f>
        <v>0.35583350593879159</v>
      </c>
      <c r="F106" s="32">
        <f>+'2017 Hourly Load - RC2016'!F107/'2017 Hourly Load - RC2016'!$C$8</f>
        <v>0.3487798152015979</v>
      </c>
      <c r="G106" s="32">
        <f>+'2017 Hourly Load - RC2016'!G107/'2017 Hourly Load - RC2016'!$C$8</f>
        <v>0.34982947156129934</v>
      </c>
      <c r="H106" s="32">
        <f>+'2017 Hourly Load - RC2016'!H107/'2017 Hourly Load - RC2016'!$C$8</f>
        <v>0.36192151282506002</v>
      </c>
      <c r="I106" s="32">
        <f>+'2017 Hourly Load - RC2016'!I107/'2017 Hourly Load - RC2016'!$C$8</f>
        <v>0.3788839595978355</v>
      </c>
      <c r="J106" s="32">
        <f>+'2017 Hourly Load - RC2016'!J107/'2017 Hourly Load - RC2016'!$C$8</f>
        <v>0.43497759546028097</v>
      </c>
      <c r="K106" s="32">
        <f>+'2017 Hourly Load - RC2016'!K107/'2017 Hourly Load - RC2016'!$C$8</f>
        <v>0.50014026227054698</v>
      </c>
      <c r="L106" s="32">
        <f>+'2017 Hourly Load - RC2016'!L107/'2017 Hourly Load - RC2016'!$C$8</f>
        <v>0.55178335516785837</v>
      </c>
      <c r="M106" s="32">
        <f>+'2017 Hourly Load - RC2016'!M107/'2017 Hourly Load - RC2016'!$C$8</f>
        <v>0.58877324528373742</v>
      </c>
      <c r="N106" s="32">
        <f>+'2017 Hourly Load - RC2016'!N107/'2017 Hourly Load - RC2016'!$C$8</f>
        <v>0.62223629003101966</v>
      </c>
      <c r="O106" s="32">
        <f>+'2017 Hourly Load - RC2016'!O107/'2017 Hourly Load - RC2016'!$C$8</f>
        <v>0.65141673683071999</v>
      </c>
      <c r="P106" s="32">
        <f>+'2017 Hourly Load - RC2016'!P107/'2017 Hourly Load - RC2016'!$C$8</f>
        <v>0.67816198087591295</v>
      </c>
      <c r="Q106" s="32">
        <f>+'2017 Hourly Load - RC2016'!Q107/'2017 Hourly Load - RC2016'!$C$8</f>
        <v>0.69520840015746455</v>
      </c>
      <c r="R106" s="32">
        <f>+'2017 Hourly Load - RC2016'!R107/'2017 Hourly Load - RC2016'!$C$8</f>
        <v>0.70347969227191187</v>
      </c>
      <c r="S106" s="32">
        <f>+'2017 Hourly Load - RC2016'!S107/'2017 Hourly Load - RC2016'!$C$8</f>
        <v>0.70289188471047914</v>
      </c>
      <c r="T106" s="32">
        <f>+'2017 Hourly Load - RC2016'!T107/'2017 Hourly Load - RC2016'!$C$8</f>
        <v>0.68282245511298745</v>
      </c>
      <c r="U106" s="32">
        <f>+'2017 Hourly Load - RC2016'!U107/'2017 Hourly Load - RC2016'!$C$8</f>
        <v>0.65561536226952577</v>
      </c>
      <c r="V106" s="32">
        <f>+'2017 Hourly Load - RC2016'!V107/'2017 Hourly Load - RC2016'!$C$8</f>
        <v>0.6565810461204511</v>
      </c>
      <c r="W106" s="32">
        <f>+'2017 Hourly Load - RC2016'!W107/'2017 Hourly Load - RC2016'!$C$8</f>
        <v>0.61400698417096033</v>
      </c>
      <c r="X106" s="32">
        <f>+'2017 Hourly Load - RC2016'!X107/'2017 Hourly Load - RC2016'!$C$8</f>
        <v>0.56081039986129078</v>
      </c>
      <c r="Y106" s="32">
        <f>+'2017 Hourly Load - RC2016'!Y107/'2017 Hourly Load - RC2016'!$C$8</f>
        <v>0.49422020040183079</v>
      </c>
      <c r="AA106" s="33">
        <f t="shared" si="1"/>
        <v>0.70347969227191187</v>
      </c>
    </row>
    <row r="107" spans="1:27" x14ac:dyDescent="0.2">
      <c r="A107" s="29">
        <v>42832</v>
      </c>
      <c r="B107" s="32">
        <f>+'2017 Hourly Load - RC2016'!B108/'2017 Hourly Load - RC2016'!$C$8</f>
        <v>0.44253512125013139</v>
      </c>
      <c r="C107" s="32">
        <f>+'2017 Hourly Load - RC2016'!C108/'2017 Hourly Load - RC2016'!$C$8</f>
        <v>0.40659488749395373</v>
      </c>
      <c r="D107" s="32">
        <f>+'2017 Hourly Load - RC2016'!D108/'2017 Hourly Load - RC2016'!$C$8</f>
        <v>0.38681936167717845</v>
      </c>
      <c r="E107" s="32">
        <f>+'2017 Hourly Load - RC2016'!E108/'2017 Hourly Load - RC2016'!$C$8</f>
        <v>0.37720450942231315</v>
      </c>
      <c r="F107" s="32">
        <f>+'2017 Hourly Load - RC2016'!F108/'2017 Hourly Load - RC2016'!$C$8</f>
        <v>0.37984964344876082</v>
      </c>
      <c r="G107" s="32">
        <f>+'2017 Hourly Load - RC2016'!G108/'2017 Hourly Load - RC2016'!$C$8</f>
        <v>0.40642694247640149</v>
      </c>
      <c r="H107" s="32">
        <f>+'2017 Hourly Load - RC2016'!H108/'2017 Hourly Load - RC2016'!$C$8</f>
        <v>0.4615548944879217</v>
      </c>
      <c r="I107" s="32">
        <f>+'2017 Hourly Load - RC2016'!I108/'2017 Hourly Load - RC2016'!$C$8</f>
        <v>0.4927926677526368</v>
      </c>
      <c r="J107" s="32">
        <f>+'2017 Hourly Load - RC2016'!J108/'2017 Hourly Load - RC2016'!$C$8</f>
        <v>0.52050359564875515</v>
      </c>
      <c r="K107" s="32">
        <f>+'2017 Hourly Load - RC2016'!K108/'2017 Hourly Load - RC2016'!$C$8</f>
        <v>0.5715588809846337</v>
      </c>
      <c r="L107" s="32">
        <f>+'2017 Hourly Load - RC2016'!L108/'2017 Hourly Load - RC2016'!$C$8</f>
        <v>0.62185841374152717</v>
      </c>
      <c r="M107" s="32">
        <f>+'2017 Hourly Load - RC2016'!M108/'2017 Hourly Load - RC2016'!$C$8</f>
        <v>0.66535617328755525</v>
      </c>
      <c r="N107" s="32">
        <f>+'2017 Hourly Load - RC2016'!N108/'2017 Hourly Load - RC2016'!$C$8</f>
        <v>0.70112846202618062</v>
      </c>
      <c r="O107" s="32">
        <f>+'2017 Hourly Load - RC2016'!O108/'2017 Hourly Load - RC2016'!$C$8</f>
        <v>0.73278609783477644</v>
      </c>
      <c r="P107" s="32">
        <f>+'2017 Hourly Load - RC2016'!P108/'2017 Hourly Load - RC2016'!$C$8</f>
        <v>0.75764196043250664</v>
      </c>
      <c r="Q107" s="32">
        <f>+'2017 Hourly Load - RC2016'!Q108/'2017 Hourly Load - RC2016'!$C$8</f>
        <v>0.77636782988958064</v>
      </c>
      <c r="R107" s="32">
        <f>+'2017 Hourly Load - RC2016'!R108/'2017 Hourly Load - RC2016'!$C$8</f>
        <v>0.78783007733752042</v>
      </c>
      <c r="S107" s="32">
        <f>+'2017 Hourly Load - RC2016'!S108/'2017 Hourly Load - RC2016'!$C$8</f>
        <v>0.78325357560922215</v>
      </c>
      <c r="T107" s="32">
        <f>+'2017 Hourly Load - RC2016'!T108/'2017 Hourly Load - RC2016'!$C$8</f>
        <v>0.76062298449405885</v>
      </c>
      <c r="U107" s="32">
        <f>+'2017 Hourly Load - RC2016'!U108/'2017 Hourly Load - RC2016'!$C$8</f>
        <v>0.7407634861685074</v>
      </c>
      <c r="V107" s="32">
        <f>+'2017 Hourly Load - RC2016'!V108/'2017 Hourly Load - RC2016'!$C$8</f>
        <v>0.73480143804540321</v>
      </c>
      <c r="W107" s="32">
        <f>+'2017 Hourly Load - RC2016'!W108/'2017 Hourly Load - RC2016'!$C$8</f>
        <v>0.68609738295525602</v>
      </c>
      <c r="X107" s="32">
        <f>+'2017 Hourly Load - RC2016'!X108/'2017 Hourly Load - RC2016'!$C$8</f>
        <v>0.62563717663645246</v>
      </c>
      <c r="Y107" s="32">
        <f>+'2017 Hourly Load - RC2016'!Y108/'2017 Hourly Load - RC2016'!$C$8</f>
        <v>0.56265779505436531</v>
      </c>
      <c r="AA107" s="33">
        <f t="shared" si="1"/>
        <v>0.78783007733752042</v>
      </c>
    </row>
    <row r="108" spans="1:27" x14ac:dyDescent="0.2">
      <c r="A108" s="29">
        <v>42833</v>
      </c>
      <c r="B108" s="32">
        <f>+'2017 Hourly Load - RC2016'!B109/'2017 Hourly Load - RC2016'!$C$8</f>
        <v>0.50916730696397938</v>
      </c>
      <c r="C108" s="32">
        <f>+'2017 Hourly Load - RC2016'!C109/'2017 Hourly Load - RC2016'!$C$8</f>
        <v>0.46886050275144381</v>
      </c>
      <c r="D108" s="32">
        <f>+'2017 Hourly Load - RC2016'!D109/'2017 Hourly Load - RC2016'!$C$8</f>
        <v>0.43917622089908676</v>
      </c>
      <c r="E108" s="32">
        <f>+'2017 Hourly Load - RC2016'!E109/'2017 Hourly Load - RC2016'!$C$8</f>
        <v>0.42359932052111721</v>
      </c>
      <c r="F108" s="32">
        <f>+'2017 Hourly Load - RC2016'!F109/'2017 Hourly Load - RC2016'!$C$8</f>
        <v>0.42385123804744557</v>
      </c>
      <c r="G108" s="32">
        <f>+'2017 Hourly Load - RC2016'!G109/'2017 Hourly Load - RC2016'!$C$8</f>
        <v>0.44622991163628051</v>
      </c>
      <c r="H108" s="32">
        <f>+'2017 Hourly Load - RC2016'!H109/'2017 Hourly Load - RC2016'!$C$8</f>
        <v>0.50295334131454694</v>
      </c>
      <c r="I108" s="32">
        <f>+'2017 Hourly Load - RC2016'!I109/'2017 Hourly Load - RC2016'!$C$8</f>
        <v>0.53297351320200836</v>
      </c>
      <c r="J108" s="32">
        <f>+'2017 Hourly Load - RC2016'!J109/'2017 Hourly Load - RC2016'!$C$8</f>
        <v>0.55753547201902232</v>
      </c>
      <c r="K108" s="32">
        <f>+'2017 Hourly Load - RC2016'!K109/'2017 Hourly Load - RC2016'!$C$8</f>
        <v>0.59209015938039411</v>
      </c>
      <c r="L108" s="32">
        <f>+'2017 Hourly Load - RC2016'!L109/'2017 Hourly Load - RC2016'!$C$8</f>
        <v>0.63210305981221326</v>
      </c>
      <c r="M108" s="32">
        <f>+'2017 Hourly Load - RC2016'!M109/'2017 Hourly Load - RC2016'!$C$8</f>
        <v>0.66518822827000301</v>
      </c>
      <c r="N108" s="32">
        <f>+'2017 Hourly Load - RC2016'!N109/'2017 Hourly Load - RC2016'!$C$8</f>
        <v>0.68454389154289774</v>
      </c>
      <c r="O108" s="32">
        <f>+'2017 Hourly Load - RC2016'!O109/'2017 Hourly Load - RC2016'!$C$8</f>
        <v>0.69462059259603171</v>
      </c>
      <c r="P108" s="32">
        <f>+'2017 Hourly Load - RC2016'!P109/'2017 Hourly Load - RC2016'!$C$8</f>
        <v>0.69260525238540493</v>
      </c>
      <c r="Q108" s="32">
        <f>+'2017 Hourly Load - RC2016'!Q109/'2017 Hourly Load - RC2016'!$C$8</f>
        <v>0.68194074377083813</v>
      </c>
      <c r="R108" s="32">
        <f>+'2017 Hourly Load - RC2016'!R109/'2017 Hourly Load - RC2016'!$C$8</f>
        <v>0.68769286062200219</v>
      </c>
      <c r="S108" s="32">
        <f>+'2017 Hourly Load - RC2016'!S109/'2017 Hourly Load - RC2016'!$C$8</f>
        <v>0.66464240696295829</v>
      </c>
      <c r="T108" s="32">
        <f>+'2017 Hourly Load - RC2016'!T109/'2017 Hourly Load - RC2016'!$C$8</f>
        <v>0.62034690858355712</v>
      </c>
      <c r="U108" s="32">
        <f>+'2017 Hourly Load - RC2016'!U109/'2017 Hourly Load - RC2016'!$C$8</f>
        <v>0.59884994633687139</v>
      </c>
      <c r="V108" s="32">
        <f>+'2017 Hourly Load - RC2016'!V109/'2017 Hourly Load - RC2016'!$C$8</f>
        <v>0.60174699788964736</v>
      </c>
      <c r="W108" s="32">
        <f>+'2017 Hourly Load - RC2016'!W109/'2017 Hourly Load - RC2016'!$C$8</f>
        <v>0.56123026240517138</v>
      </c>
      <c r="X108" s="32">
        <f>+'2017 Hourly Load - RC2016'!X109/'2017 Hourly Load - RC2016'!$C$8</f>
        <v>0.50450683272690511</v>
      </c>
      <c r="Y108" s="32">
        <f>+'2017 Hourly Load - RC2016'!Y109/'2017 Hourly Load - RC2016'!$C$8</f>
        <v>0.44375272262738508</v>
      </c>
      <c r="AA108" s="33">
        <f t="shared" si="1"/>
        <v>0.69462059259603171</v>
      </c>
    </row>
    <row r="109" spans="1:27" x14ac:dyDescent="0.2">
      <c r="A109" s="29">
        <v>42834</v>
      </c>
      <c r="B109" s="32">
        <f>+'2017 Hourly Load - RC2016'!B110/'2017 Hourly Load - RC2016'!$C$8</f>
        <v>0.39668613145837206</v>
      </c>
      <c r="C109" s="32">
        <f>+'2017 Hourly Load - RC2016'!C110/'2017 Hourly Load - RC2016'!$C$8</f>
        <v>0.36515445441294053</v>
      </c>
      <c r="D109" s="32">
        <f>+'2017 Hourly Load - RC2016'!D110/'2017 Hourly Load - RC2016'!$C$8</f>
        <v>0.34684844749974719</v>
      </c>
      <c r="E109" s="32">
        <f>+'2017 Hourly Load - RC2016'!E110/'2017 Hourly Load - RC2016'!$C$8</f>
        <v>0.33761147153437443</v>
      </c>
      <c r="F109" s="32">
        <f>+'2017 Hourly Load - RC2016'!F110/'2017 Hourly Load - RC2016'!$C$8</f>
        <v>0.33698167771855353</v>
      </c>
      <c r="G109" s="32">
        <f>+'2017 Hourly Load - RC2016'!G110/'2017 Hourly Load - RC2016'!$C$8</f>
        <v>0.36015809014076161</v>
      </c>
      <c r="H109" s="32">
        <f>+'2017 Hourly Load - RC2016'!H110/'2017 Hourly Load - RC2016'!$C$8</f>
        <v>0.41532802840666982</v>
      </c>
      <c r="I109" s="32">
        <f>+'2017 Hourly Load - RC2016'!I110/'2017 Hourly Load - RC2016'!$C$8</f>
        <v>0.44127553361848965</v>
      </c>
      <c r="J109" s="32">
        <f>+'2017 Hourly Load - RC2016'!J110/'2017 Hourly Load - RC2016'!$C$8</f>
        <v>0.45450120375072794</v>
      </c>
      <c r="K109" s="32">
        <f>+'2017 Hourly Load - RC2016'!K110/'2017 Hourly Load - RC2016'!$C$8</f>
        <v>0.48107850277836867</v>
      </c>
      <c r="L109" s="32">
        <f>+'2017 Hourly Load - RC2016'!L110/'2017 Hourly Load - RC2016'!$C$8</f>
        <v>0.50169375368290514</v>
      </c>
      <c r="M109" s="32">
        <f>+'2017 Hourly Load - RC2016'!M110/'2017 Hourly Load - RC2016'!$C$8</f>
        <v>0.51265216607818831</v>
      </c>
      <c r="N109" s="32">
        <f>+'2017 Hourly Load - RC2016'!N110/'2017 Hourly Load - RC2016'!$C$8</f>
        <v>0.51916003550833734</v>
      </c>
      <c r="O109" s="32">
        <f>+'2017 Hourly Load - RC2016'!O110/'2017 Hourly Load - RC2016'!$C$8</f>
        <v>0.52457626232439669</v>
      </c>
      <c r="P109" s="32">
        <f>+'2017 Hourly Load - RC2016'!P110/'2017 Hourly Load - RC2016'!$C$8</f>
        <v>0.53335138949150085</v>
      </c>
      <c r="Q109" s="32">
        <f>+'2017 Hourly Load - RC2016'!Q110/'2017 Hourly Load - RC2016'!$C$8</f>
        <v>0.54405788436045566</v>
      </c>
      <c r="R109" s="32">
        <f>+'2017 Hourly Load - RC2016'!R110/'2017 Hourly Load - RC2016'!$C$8</f>
        <v>0.55426054417675374</v>
      </c>
      <c r="S109" s="32">
        <f>+'2017 Hourly Load - RC2016'!S110/'2017 Hourly Load - RC2016'!$C$8</f>
        <v>0.56076841360690277</v>
      </c>
      <c r="T109" s="32">
        <f>+'2017 Hourly Load - RC2016'!T110/'2017 Hourly Load - RC2016'!$C$8</f>
        <v>0.55375670912409714</v>
      </c>
      <c r="U109" s="32">
        <f>+'2017 Hourly Load - RC2016'!U110/'2017 Hourly Load - RC2016'!$C$8</f>
        <v>0.5438479530885153</v>
      </c>
      <c r="V109" s="32">
        <f>+'2017 Hourly Load - RC2016'!V110/'2017 Hourly Load - RC2016'!$C$8</f>
        <v>0.55896300466821625</v>
      </c>
      <c r="W109" s="32">
        <f>+'2017 Hourly Load - RC2016'!W110/'2017 Hourly Load - RC2016'!$C$8</f>
        <v>0.5254579736665459</v>
      </c>
      <c r="X109" s="32">
        <f>+'2017 Hourly Load - RC2016'!X110/'2017 Hourly Load - RC2016'!$C$8</f>
        <v>0.4713796780147273</v>
      </c>
      <c r="Y109" s="32">
        <f>+'2017 Hourly Load - RC2016'!Y110/'2017 Hourly Load - RC2016'!$C$8</f>
        <v>0.41411042702941614</v>
      </c>
      <c r="AA109" s="33">
        <f t="shared" si="1"/>
        <v>0.56076841360690277</v>
      </c>
    </row>
    <row r="110" spans="1:27" x14ac:dyDescent="0.2">
      <c r="A110" s="29">
        <v>42835</v>
      </c>
      <c r="B110" s="32">
        <f>+'2017 Hourly Load - RC2016'!B111/'2017 Hourly Load - RC2016'!$C$8</f>
        <v>0.3662880832814181</v>
      </c>
      <c r="C110" s="32">
        <f>+'2017 Hourly Load - RC2016'!C111/'2017 Hourly Load - RC2016'!$C$8</f>
        <v>0.33807332033264303</v>
      </c>
      <c r="D110" s="32">
        <f>+'2017 Hourly Load - RC2016'!D111/'2017 Hourly Load - RC2016'!$C$8</f>
        <v>0.3216566948669124</v>
      </c>
      <c r="E110" s="32">
        <f>+'2017 Hourly Load - RC2016'!E111/'2017 Hourly Load - RC2016'!$C$8</f>
        <v>0.31556868798064397</v>
      </c>
      <c r="F110" s="32">
        <f>+'2017 Hourly Load - RC2016'!F111/'2017 Hourly Load - RC2016'!$C$8</f>
        <v>0.31850772578780806</v>
      </c>
      <c r="G110" s="32">
        <f>+'2017 Hourly Load - RC2016'!G111/'2017 Hourly Load - RC2016'!$C$8</f>
        <v>0.3447491347803443</v>
      </c>
      <c r="H110" s="32">
        <f>+'2017 Hourly Load - RC2016'!H111/'2017 Hourly Load - RC2016'!$C$8</f>
        <v>0.40352989092362557</v>
      </c>
      <c r="I110" s="32">
        <f>+'2017 Hourly Load - RC2016'!I111/'2017 Hourly Load - RC2016'!$C$8</f>
        <v>0.43451574666201237</v>
      </c>
      <c r="J110" s="32">
        <f>+'2017 Hourly Load - RC2016'!J111/'2017 Hourly Load - RC2016'!$C$8</f>
        <v>0.4491689494434446</v>
      </c>
      <c r="K110" s="32">
        <f>+'2017 Hourly Load - RC2016'!K111/'2017 Hourly Load - RC2016'!$C$8</f>
        <v>0.47335303197096595</v>
      </c>
      <c r="L110" s="32">
        <f>+'2017 Hourly Load - RC2016'!L111/'2017 Hourly Load - RC2016'!$C$8</f>
        <v>0.49560574679663671</v>
      </c>
      <c r="M110" s="32">
        <f>+'2017 Hourly Load - RC2016'!M111/'2017 Hourly Load - RC2016'!$C$8</f>
        <v>0.51168648222726287</v>
      </c>
      <c r="N110" s="32">
        <f>+'2017 Hourly Load - RC2016'!N111/'2017 Hourly Load - RC2016'!$C$8</f>
        <v>0.52256092211377003</v>
      </c>
      <c r="O110" s="32">
        <f>+'2017 Hourly Load - RC2016'!O111/'2017 Hourly Load - RC2016'!$C$8</f>
        <v>0.53503083966702325</v>
      </c>
      <c r="P110" s="32">
        <f>+'2017 Hourly Load - RC2016'!P111/'2017 Hourly Load - RC2016'!$C$8</f>
        <v>0.5485084273255898</v>
      </c>
      <c r="Q110" s="32">
        <f>+'2017 Hourly Load - RC2016'!Q111/'2017 Hourly Load - RC2016'!$C$8</f>
        <v>0.56311964385263402</v>
      </c>
      <c r="R110" s="32">
        <f>+'2017 Hourly Load - RC2016'!R111/'2017 Hourly Load - RC2016'!$C$8</f>
        <v>0.57319634490576798</v>
      </c>
      <c r="S110" s="32">
        <f>+'2017 Hourly Load - RC2016'!S111/'2017 Hourly Load - RC2016'!$C$8</f>
        <v>0.57294442737943962</v>
      </c>
      <c r="T110" s="32">
        <f>+'2017 Hourly Load - RC2016'!T111/'2017 Hourly Load - RC2016'!$C$8</f>
        <v>0.5630356713438579</v>
      </c>
      <c r="U110" s="32">
        <f>+'2017 Hourly Load - RC2016'!U111/'2017 Hourly Load - RC2016'!$C$8</f>
        <v>0.55606595311544027</v>
      </c>
      <c r="V110" s="32">
        <f>+'2017 Hourly Load - RC2016'!V111/'2017 Hourly Load - RC2016'!$C$8</f>
        <v>0.57067716964248449</v>
      </c>
      <c r="W110" s="32">
        <f>+'2017 Hourly Load - RC2016'!W111/'2017 Hourly Load - RC2016'!$C$8</f>
        <v>0.53486289464947101</v>
      </c>
      <c r="X110" s="32">
        <f>+'2017 Hourly Load - RC2016'!X111/'2017 Hourly Load - RC2016'!$C$8</f>
        <v>0.48460534814696554</v>
      </c>
      <c r="Y110" s="32">
        <f>+'2017 Hourly Load - RC2016'!Y111/'2017 Hourly Load - RC2016'!$C$8</f>
        <v>0.4261184957844007</v>
      </c>
      <c r="AA110" s="33">
        <f t="shared" si="1"/>
        <v>0.57319634490576798</v>
      </c>
    </row>
    <row r="111" spans="1:27" x14ac:dyDescent="0.2">
      <c r="A111" s="29">
        <v>42836</v>
      </c>
      <c r="B111" s="32">
        <f>+'2017 Hourly Load - RC2016'!B112/'2017 Hourly Load - RC2016'!$C$8</f>
        <v>0.37808622076446236</v>
      </c>
      <c r="C111" s="32">
        <f>+'2017 Hourly Load - RC2016'!C112/'2017 Hourly Load - RC2016'!$C$8</f>
        <v>0.34558885986810545</v>
      </c>
      <c r="D111" s="32">
        <f>+'2017 Hourly Load - RC2016'!D112/'2017 Hourly Load - RC2016'!$C$8</f>
        <v>0.32862641309533003</v>
      </c>
      <c r="E111" s="32">
        <f>+'2017 Hourly Load - RC2016'!E112/'2017 Hourly Load - RC2016'!$C$8</f>
        <v>0.32140477734058409</v>
      </c>
      <c r="F111" s="32">
        <f>+'2017 Hourly Load - RC2016'!F112/'2017 Hourly Load - RC2016'!$C$8</f>
        <v>0.32379799384070335</v>
      </c>
      <c r="G111" s="32">
        <f>+'2017 Hourly Load - RC2016'!G112/'2017 Hourly Load - RC2016'!$C$8</f>
        <v>0.34756221382434421</v>
      </c>
      <c r="H111" s="32">
        <f>+'2017 Hourly Load - RC2016'!H112/'2017 Hourly Load - RC2016'!$C$8</f>
        <v>0.40441160226577472</v>
      </c>
      <c r="I111" s="32">
        <f>+'2017 Hourly Load - RC2016'!I112/'2017 Hourly Load - RC2016'!$C$8</f>
        <v>0.43627916934631078</v>
      </c>
      <c r="J111" s="32">
        <f>+'2017 Hourly Load - RC2016'!J112/'2017 Hourly Load - RC2016'!$C$8</f>
        <v>0.45823798039126507</v>
      </c>
      <c r="K111" s="32">
        <f>+'2017 Hourly Load - RC2016'!K112/'2017 Hourly Load - RC2016'!$C$8</f>
        <v>0.49375835160356213</v>
      </c>
      <c r="L111" s="32">
        <f>+'2017 Hourly Load - RC2016'!L112/'2017 Hourly Load - RC2016'!$C$8</f>
        <v>0.52562591868409814</v>
      </c>
      <c r="M111" s="32">
        <f>+'2017 Hourly Load - RC2016'!M112/'2017 Hourly Load - RC2016'!$C$8</f>
        <v>0.54729082594833611</v>
      </c>
      <c r="N111" s="32">
        <f>+'2017 Hourly Load - RC2016'!N112/'2017 Hourly Load - RC2016'!$C$8</f>
        <v>0.56223793251048482</v>
      </c>
      <c r="O111" s="32">
        <f>+'2017 Hourly Load - RC2016'!O112/'2017 Hourly Load - RC2016'!$C$8</f>
        <v>0.57710106656385729</v>
      </c>
      <c r="P111" s="32">
        <f>+'2017 Hourly Load - RC2016'!P112/'2017 Hourly Load - RC2016'!$C$8</f>
        <v>0.59062064047681206</v>
      </c>
      <c r="Q111" s="32">
        <f>+'2017 Hourly Load - RC2016'!Q112/'2017 Hourly Load - RC2016'!$C$8</f>
        <v>0.59557501849460281</v>
      </c>
      <c r="R111" s="32">
        <f>+'2017 Hourly Load - RC2016'!R112/'2017 Hourly Load - RC2016'!$C$8</f>
        <v>0.59712850990696098</v>
      </c>
      <c r="S111" s="32">
        <f>+'2017 Hourly Load - RC2016'!S112/'2017 Hourly Load - RC2016'!$C$8</f>
        <v>0.5895289978627225</v>
      </c>
      <c r="T111" s="32">
        <f>+'2017 Hourly Load - RC2016'!T112/'2017 Hourly Load - RC2016'!$C$8</f>
        <v>0.57546360264272312</v>
      </c>
      <c r="U111" s="32">
        <f>+'2017 Hourly Load - RC2016'!U112/'2017 Hourly Load - RC2016'!$C$8</f>
        <v>0.56463114901060407</v>
      </c>
      <c r="V111" s="32">
        <f>+'2017 Hourly Load - RC2016'!V112/'2017 Hourly Load - RC2016'!$C$8</f>
        <v>0.57214668854606654</v>
      </c>
      <c r="W111" s="32">
        <f>+'2017 Hourly Load - RC2016'!W112/'2017 Hourly Load - RC2016'!$C$8</f>
        <v>0.54573733453597795</v>
      </c>
      <c r="X111" s="32">
        <f>+'2017 Hourly Load - RC2016'!X112/'2017 Hourly Load - RC2016'!$C$8</f>
        <v>0.50895737569203914</v>
      </c>
      <c r="Y111" s="32">
        <f>+'2017 Hourly Load - RC2016'!Y112/'2017 Hourly Load - RC2016'!$C$8</f>
        <v>0.46205872954057836</v>
      </c>
      <c r="AA111" s="33">
        <f t="shared" si="1"/>
        <v>0.59712850990696098</v>
      </c>
    </row>
    <row r="112" spans="1:27" x14ac:dyDescent="0.2">
      <c r="A112" s="29">
        <v>42837</v>
      </c>
      <c r="B112" s="32">
        <f>+'2017 Hourly Load - RC2016'!B113/'2017 Hourly Load - RC2016'!$C$8</f>
        <v>0.41583186345932655</v>
      </c>
      <c r="C112" s="32">
        <f>+'2017 Hourly Load - RC2016'!C113/'2017 Hourly Load - RC2016'!$C$8</f>
        <v>0.38312457129102934</v>
      </c>
      <c r="D112" s="32">
        <f>+'2017 Hourly Load - RC2016'!D113/'2017 Hourly Load - RC2016'!$C$8</f>
        <v>0.35986418636004519</v>
      </c>
      <c r="E112" s="32">
        <f>+'2017 Hourly Load - RC2016'!E113/'2017 Hourly Load - RC2016'!$C$8</f>
        <v>0.34651255746464277</v>
      </c>
      <c r="F112" s="32">
        <f>+'2017 Hourly Load - RC2016'!F113/'2017 Hourly Load - RC2016'!$C$8</f>
        <v>0.34088639937664295</v>
      </c>
      <c r="G112" s="32">
        <f>+'2017 Hourly Load - RC2016'!G113/'2017 Hourly Load - RC2016'!$C$8</f>
        <v>0.34521098357861296</v>
      </c>
      <c r="H112" s="32">
        <f>+'2017 Hourly Load - RC2016'!H113/'2017 Hourly Load - RC2016'!$C$8</f>
        <v>0.36481856437783605</v>
      </c>
      <c r="I112" s="32">
        <f>+'2017 Hourly Load - RC2016'!I113/'2017 Hourly Load - RC2016'!$C$8</f>
        <v>0.38917059192290965</v>
      </c>
      <c r="J112" s="32">
        <f>+'2017 Hourly Load - RC2016'!J113/'2017 Hourly Load - RC2016'!$C$8</f>
        <v>0.44291299753962393</v>
      </c>
      <c r="K112" s="32">
        <f>+'2017 Hourly Load - RC2016'!K113/'2017 Hourly Load - RC2016'!$C$8</f>
        <v>0.5014838224109649</v>
      </c>
      <c r="L112" s="32">
        <f>+'2017 Hourly Load - RC2016'!L113/'2017 Hourly Load - RC2016'!$C$8</f>
        <v>0.54598925206230631</v>
      </c>
      <c r="M112" s="32">
        <f>+'2017 Hourly Load - RC2016'!M113/'2017 Hourly Load - RC2016'!$C$8</f>
        <v>0.5801240768797975</v>
      </c>
      <c r="N112" s="32">
        <f>+'2017 Hourly Load - RC2016'!N113/'2017 Hourly Load - RC2016'!$C$8</f>
        <v>0.60304857177567717</v>
      </c>
      <c r="O112" s="32">
        <f>+'2017 Hourly Load - RC2016'!O113/'2017 Hourly Load - RC2016'!$C$8</f>
        <v>0.62341190515388534</v>
      </c>
      <c r="P112" s="32">
        <f>+'2017 Hourly Load - RC2016'!P113/'2017 Hourly Load - RC2016'!$C$8</f>
        <v>0.63558791892642208</v>
      </c>
      <c r="Q112" s="32">
        <f>+'2017 Hourly Load - RC2016'!Q113/'2017 Hourly Load - RC2016'!$C$8</f>
        <v>0.64667229008486937</v>
      </c>
      <c r="R112" s="32">
        <f>+'2017 Hourly Load - RC2016'!R113/'2017 Hourly Load - RC2016'!$C$8</f>
        <v>0.65078694301489914</v>
      </c>
      <c r="S112" s="32">
        <f>+'2017 Hourly Load - RC2016'!S113/'2017 Hourly Load - RC2016'!$C$8</f>
        <v>0.64621044128660077</v>
      </c>
      <c r="T112" s="32">
        <f>+'2017 Hourly Load - RC2016'!T113/'2017 Hourly Load - RC2016'!$C$8</f>
        <v>0.62181642748713917</v>
      </c>
      <c r="U112" s="32">
        <f>+'2017 Hourly Load - RC2016'!U113/'2017 Hourly Load - RC2016'!$C$8</f>
        <v>0.59351769202958793</v>
      </c>
      <c r="V112" s="32">
        <f>+'2017 Hourly Load - RC2016'!V113/'2017 Hourly Load - RC2016'!$C$8</f>
        <v>0.5933077607576478</v>
      </c>
      <c r="W112" s="32">
        <f>+'2017 Hourly Load - RC2016'!W113/'2017 Hourly Load - RC2016'!$C$8</f>
        <v>0.5651769703176488</v>
      </c>
      <c r="X112" s="32">
        <f>+'2017 Hourly Load - RC2016'!X113/'2017 Hourly Load - RC2016'!$C$8</f>
        <v>0.52113338946457599</v>
      </c>
      <c r="Y112" s="32">
        <f>+'2017 Hourly Load - RC2016'!Y113/'2017 Hourly Load - RC2016'!$C$8</f>
        <v>0.4757042622166972</v>
      </c>
      <c r="AA112" s="33">
        <f t="shared" si="1"/>
        <v>0.65078694301489914</v>
      </c>
    </row>
    <row r="113" spans="1:27" x14ac:dyDescent="0.2">
      <c r="A113" s="29">
        <v>42838</v>
      </c>
      <c r="B113" s="32">
        <f>+'2017 Hourly Load - RC2016'!B114/'2017 Hourly Load - RC2016'!$C$8</f>
        <v>0.43077897002147519</v>
      </c>
      <c r="C113" s="32">
        <f>+'2017 Hourly Load - RC2016'!C114/'2017 Hourly Load - RC2016'!$C$8</f>
        <v>0.39563647509867061</v>
      </c>
      <c r="D113" s="32">
        <f>+'2017 Hourly Load - RC2016'!D114/'2017 Hourly Load - RC2016'!$C$8</f>
        <v>0.37355170529055209</v>
      </c>
      <c r="E113" s="32">
        <f>+'2017 Hourly Load - RC2016'!E114/'2017 Hourly Load - RC2016'!$C$8</f>
        <v>0.35864658498279151</v>
      </c>
      <c r="F113" s="32">
        <f>+'2017 Hourly Load - RC2016'!F114/'2017 Hourly Load - RC2016'!$C$8</f>
        <v>0.35239063307897089</v>
      </c>
      <c r="G113" s="32">
        <f>+'2017 Hourly Load - RC2016'!G114/'2017 Hourly Load - RC2016'!$C$8</f>
        <v>0.35469987707031403</v>
      </c>
      <c r="H113" s="32">
        <f>+'2017 Hourly Load - RC2016'!H114/'2017 Hourly Load - RC2016'!$C$8</f>
        <v>0.36771561593061208</v>
      </c>
      <c r="I113" s="32">
        <f>+'2017 Hourly Load - RC2016'!I114/'2017 Hourly Load - RC2016'!$C$8</f>
        <v>0.38614758160696955</v>
      </c>
      <c r="J113" s="32">
        <f>+'2017 Hourly Load - RC2016'!J114/'2017 Hourly Load - RC2016'!$C$8</f>
        <v>0.43434780164446013</v>
      </c>
      <c r="K113" s="32">
        <f>+'2017 Hourly Load - RC2016'!K114/'2017 Hourly Load - RC2016'!$C$8</f>
        <v>0.49245677771753238</v>
      </c>
      <c r="L113" s="32">
        <f>+'2017 Hourly Load - RC2016'!L114/'2017 Hourly Load - RC2016'!$C$8</f>
        <v>0.5360804960267247</v>
      </c>
      <c r="M113" s="32">
        <f>+'2017 Hourly Load - RC2016'!M114/'2017 Hourly Load - RC2016'!$C$8</f>
        <v>0.56710833801949956</v>
      </c>
      <c r="N113" s="32">
        <f>+'2017 Hourly Load - RC2016'!N114/'2017 Hourly Load - RC2016'!$C$8</f>
        <v>0.59410549959102077</v>
      </c>
      <c r="O113" s="32">
        <f>+'2017 Hourly Load - RC2016'!O114/'2017 Hourly Load - RC2016'!$C$8</f>
        <v>0.61190767145155733</v>
      </c>
      <c r="P113" s="32">
        <f>+'2017 Hourly Load - RC2016'!P114/'2017 Hourly Load - RC2016'!$C$8</f>
        <v>0.61933923847824368</v>
      </c>
      <c r="Q113" s="32">
        <f>+'2017 Hourly Load - RC2016'!Q114/'2017 Hourly Load - RC2016'!$C$8</f>
        <v>0.62530128660134798</v>
      </c>
      <c r="R113" s="32">
        <f>+'2017 Hourly Load - RC2016'!R114/'2017 Hourly Load - RC2016'!$C$8</f>
        <v>0.62685477801370615</v>
      </c>
      <c r="S113" s="32">
        <f>+'2017 Hourly Load - RC2016'!S114/'2017 Hourly Load - RC2016'!$C$8</f>
        <v>0.62391574020654206</v>
      </c>
      <c r="T113" s="32">
        <f>+'2017 Hourly Load - RC2016'!T114/'2017 Hourly Load - RC2016'!$C$8</f>
        <v>0.60980835873215455</v>
      </c>
      <c r="U113" s="32">
        <f>+'2017 Hourly Load - RC2016'!U114/'2017 Hourly Load - RC2016'!$C$8</f>
        <v>0.60556774703896066</v>
      </c>
      <c r="V113" s="32">
        <f>+'2017 Hourly Load - RC2016'!V114/'2017 Hourly Load - RC2016'!$C$8</f>
        <v>0.61841554088170636</v>
      </c>
      <c r="W113" s="32">
        <f>+'2017 Hourly Load - RC2016'!W114/'2017 Hourly Load - RC2016'!$C$8</f>
        <v>0.58650598754678229</v>
      </c>
      <c r="X113" s="32">
        <f>+'2017 Hourly Load - RC2016'!X114/'2017 Hourly Load - RC2016'!$C$8</f>
        <v>0.5407829565181872</v>
      </c>
      <c r="Y113" s="32">
        <f>+'2017 Hourly Load - RC2016'!Y114/'2017 Hourly Load - RC2016'!$C$8</f>
        <v>0.48321980175215962</v>
      </c>
      <c r="AA113" s="33">
        <f t="shared" si="1"/>
        <v>0.62685477801370615</v>
      </c>
    </row>
    <row r="114" spans="1:27" x14ac:dyDescent="0.2">
      <c r="A114" s="29">
        <v>42839</v>
      </c>
      <c r="B114" s="32">
        <f>+'2017 Hourly Load - RC2016'!B115/'2017 Hourly Load - RC2016'!$C$8</f>
        <v>0.43262636521454972</v>
      </c>
      <c r="C114" s="32">
        <f>+'2017 Hourly Load - RC2016'!C115/'2017 Hourly Load - RC2016'!$C$8</f>
        <v>0.39958318301114809</v>
      </c>
      <c r="D114" s="32">
        <f>+'2017 Hourly Load - RC2016'!D115/'2017 Hourly Load - RC2016'!$C$8</f>
        <v>0.38119320358917869</v>
      </c>
      <c r="E114" s="32">
        <f>+'2017 Hourly Load - RC2016'!E115/'2017 Hourly Load - RC2016'!$C$8</f>
        <v>0.37065465373777606</v>
      </c>
      <c r="F114" s="32">
        <f>+'2017 Hourly Load - RC2016'!F115/'2017 Hourly Load - RC2016'!$C$8</f>
        <v>0.37162033758870139</v>
      </c>
      <c r="G114" s="32">
        <f>+'2017 Hourly Load - RC2016'!G115/'2017 Hourly Load - RC2016'!$C$8</f>
        <v>0.39488072251968559</v>
      </c>
      <c r="H114" s="32">
        <f>+'2017 Hourly Load - RC2016'!H115/'2017 Hourly Load - RC2016'!$C$8</f>
        <v>0.45017661954875798</v>
      </c>
      <c r="I114" s="32">
        <f>+'2017 Hourly Load - RC2016'!I115/'2017 Hourly Load - RC2016'!$C$8</f>
        <v>0.48149836532224927</v>
      </c>
      <c r="J114" s="32">
        <f>+'2017 Hourly Load - RC2016'!J115/'2017 Hourly Load - RC2016'!$C$8</f>
        <v>0.5151713413414718</v>
      </c>
      <c r="K114" s="32">
        <f>+'2017 Hourly Load - RC2016'!K115/'2017 Hourly Load - RC2016'!$C$8</f>
        <v>0.56614265416857423</v>
      </c>
      <c r="L114" s="32">
        <f>+'2017 Hourly Load - RC2016'!L115/'2017 Hourly Load - RC2016'!$C$8</f>
        <v>0.61291534155687077</v>
      </c>
      <c r="M114" s="32">
        <f>+'2017 Hourly Load - RC2016'!M115/'2017 Hourly Load - RC2016'!$C$8</f>
        <v>0.65322214576940651</v>
      </c>
      <c r="N114" s="32">
        <f>+'2017 Hourly Load - RC2016'!N115/'2017 Hourly Load - RC2016'!$C$8</f>
        <v>0.68550957539382318</v>
      </c>
      <c r="O114" s="32">
        <f>+'2017 Hourly Load - RC2016'!O115/'2017 Hourly Load - RC2016'!$C$8</f>
        <v>0.71704125243925465</v>
      </c>
      <c r="P114" s="32">
        <f>+'2017 Hourly Load - RC2016'!P115/'2017 Hourly Load - RC2016'!$C$8</f>
        <v>0.74198108754576109</v>
      </c>
      <c r="Q114" s="32">
        <f>+'2017 Hourly Load - RC2016'!Q115/'2017 Hourly Load - RC2016'!$C$8</f>
        <v>0.76305818724856622</v>
      </c>
      <c r="R114" s="32">
        <f>+'2017 Hourly Load - RC2016'!R115/'2017 Hourly Load - RC2016'!$C$8</f>
        <v>0.77405858589823739</v>
      </c>
      <c r="S114" s="32">
        <f>+'2017 Hourly Load - RC2016'!S115/'2017 Hourly Load - RC2016'!$C$8</f>
        <v>0.77044776802086457</v>
      </c>
      <c r="T114" s="32">
        <f>+'2017 Hourly Load - RC2016'!T115/'2017 Hourly Load - RC2016'!$C$8</f>
        <v>0.74727135559865643</v>
      </c>
      <c r="U114" s="32">
        <f>+'2017 Hourly Load - RC2016'!U115/'2017 Hourly Load - RC2016'!$C$8</f>
        <v>0.71800693629018009</v>
      </c>
      <c r="V114" s="32">
        <f>+'2017 Hourly Load - RC2016'!V115/'2017 Hourly Load - RC2016'!$C$8</f>
        <v>0.71393426961453832</v>
      </c>
      <c r="W114" s="32">
        <f>+'2017 Hourly Load - RC2016'!W115/'2017 Hourly Load - RC2016'!$C$8</f>
        <v>0.66955479872636103</v>
      </c>
      <c r="X114" s="32">
        <f>+'2017 Hourly Load - RC2016'!X115/'2017 Hourly Load - RC2016'!$C$8</f>
        <v>0.60791897728469191</v>
      </c>
      <c r="Y114" s="32">
        <f>+'2017 Hourly Load - RC2016'!Y115/'2017 Hourly Load - RC2016'!$C$8</f>
        <v>0.53796987747418723</v>
      </c>
      <c r="AA114" s="33">
        <f t="shared" si="1"/>
        <v>0.77405858589823739</v>
      </c>
    </row>
    <row r="115" spans="1:27" x14ac:dyDescent="0.2">
      <c r="A115" s="29">
        <v>42840</v>
      </c>
      <c r="B115" s="32">
        <f>+'2017 Hourly Load - RC2016'!B116/'2017 Hourly Load - RC2016'!$C$8</f>
        <v>0.4780135062080404</v>
      </c>
      <c r="C115" s="32">
        <f>+'2017 Hourly Load - RC2016'!C116/'2017 Hourly Load - RC2016'!$C$8</f>
        <v>0.439386152171027</v>
      </c>
      <c r="D115" s="32">
        <f>+'2017 Hourly Load - RC2016'!D116/'2017 Hourly Load - RC2016'!$C$8</f>
        <v>0.41532802840666982</v>
      </c>
      <c r="E115" s="32">
        <f>+'2017 Hourly Load - RC2016'!E116/'2017 Hourly Load - RC2016'!$C$8</f>
        <v>0.39870147166899889</v>
      </c>
      <c r="F115" s="32">
        <f>+'2017 Hourly Load - RC2016'!F116/'2017 Hourly Load - RC2016'!$C$8</f>
        <v>0.39551051633550643</v>
      </c>
      <c r="G115" s="32">
        <f>+'2017 Hourly Load - RC2016'!G116/'2017 Hourly Load - RC2016'!$C$8</f>
        <v>0.41612576724004291</v>
      </c>
      <c r="H115" s="32">
        <f>+'2017 Hourly Load - RC2016'!H116/'2017 Hourly Load - RC2016'!$C$8</f>
        <v>0.47062392543574222</v>
      </c>
      <c r="I115" s="32">
        <f>+'2017 Hourly Load - RC2016'!I116/'2017 Hourly Load - RC2016'!$C$8</f>
        <v>0.49934252343717389</v>
      </c>
      <c r="J115" s="32">
        <f>+'2017 Hourly Load - RC2016'!J116/'2017 Hourly Load - RC2016'!$C$8</f>
        <v>0.53981727266726187</v>
      </c>
      <c r="K115" s="32">
        <f>+'2017 Hourly Load - RC2016'!K116/'2017 Hourly Load - RC2016'!$C$8</f>
        <v>0.5963307710735879</v>
      </c>
      <c r="L115" s="32">
        <f>+'2017 Hourly Load - RC2016'!L116/'2017 Hourly Load - RC2016'!$C$8</f>
        <v>0.64322941722504867</v>
      </c>
      <c r="M115" s="32">
        <f>+'2017 Hourly Load - RC2016'!M116/'2017 Hourly Load - RC2016'!$C$8</f>
        <v>0.68576149292015154</v>
      </c>
      <c r="N115" s="32">
        <f>+'2017 Hourly Load - RC2016'!N116/'2017 Hourly Load - RC2016'!$C$8</f>
        <v>0.71649543113220993</v>
      </c>
      <c r="O115" s="32">
        <f>+'2017 Hourly Load - RC2016'!O116/'2017 Hourly Load - RC2016'!$C$8</f>
        <v>0.73837026966838826</v>
      </c>
      <c r="P115" s="32">
        <f>+'2017 Hourly Load - RC2016'!P116/'2017 Hourly Load - RC2016'!$C$8</f>
        <v>0.74697745181794006</v>
      </c>
      <c r="Q115" s="32">
        <f>+'2017 Hourly Load - RC2016'!Q116/'2017 Hourly Load - RC2016'!$C$8</f>
        <v>0.75361128001125322</v>
      </c>
      <c r="R115" s="32">
        <f>+'2017 Hourly Load - RC2016'!R116/'2017 Hourly Load - RC2016'!$C$8</f>
        <v>0.74878286075662648</v>
      </c>
      <c r="S115" s="32">
        <f>+'2017 Hourly Load - RC2016'!S116/'2017 Hourly Load - RC2016'!$C$8</f>
        <v>0.71947645519376202</v>
      </c>
      <c r="T115" s="32">
        <f>+'2017 Hourly Load - RC2016'!T116/'2017 Hourly Load - RC2016'!$C$8</f>
        <v>0.70444537612283731</v>
      </c>
      <c r="U115" s="32">
        <f>+'2017 Hourly Load - RC2016'!U116/'2017 Hourly Load - RC2016'!$C$8</f>
        <v>0.6835362214375843</v>
      </c>
      <c r="V115" s="32">
        <f>+'2017 Hourly Load - RC2016'!V116/'2017 Hourly Load - RC2016'!$C$8</f>
        <v>0.68508971284994258</v>
      </c>
      <c r="W115" s="32">
        <f>+'2017 Hourly Load - RC2016'!W116/'2017 Hourly Load - RC2016'!$C$8</f>
        <v>0.64482489489179495</v>
      </c>
      <c r="X115" s="32">
        <f>+'2017 Hourly Load - RC2016'!X116/'2017 Hourly Load - RC2016'!$C$8</f>
        <v>0.5835249634852302</v>
      </c>
      <c r="Y115" s="32">
        <f>+'2017 Hourly Load - RC2016'!Y116/'2017 Hourly Load - RC2016'!$C$8</f>
        <v>0.51655688773627773</v>
      </c>
      <c r="AA115" s="33">
        <f t="shared" si="1"/>
        <v>0.75361128001125322</v>
      </c>
    </row>
    <row r="116" spans="1:27" x14ac:dyDescent="0.2">
      <c r="A116" s="29">
        <v>42841</v>
      </c>
      <c r="B116" s="32">
        <f>+'2017 Hourly Load - RC2016'!B117/'2017 Hourly Load - RC2016'!$C$8</f>
        <v>0.4609251006721008</v>
      </c>
      <c r="C116" s="32">
        <f>+'2017 Hourly Load - RC2016'!C117/'2017 Hourly Load - RC2016'!$C$8</f>
        <v>0.42288555419652024</v>
      </c>
      <c r="D116" s="32">
        <f>+'2017 Hourly Load - RC2016'!D117/'2017 Hourly Load - RC2016'!$C$8</f>
        <v>0.39895338919532719</v>
      </c>
      <c r="E116" s="32">
        <f>+'2017 Hourly Load - RC2016'!E117/'2017 Hourly Load - RC2016'!$C$8</f>
        <v>0.38656744415085009</v>
      </c>
      <c r="F116" s="32">
        <f>+'2017 Hourly Load - RC2016'!F117/'2017 Hourly Load - RC2016'!$C$8</f>
        <v>0.38396429637879054</v>
      </c>
      <c r="G116" s="32">
        <f>+'2017 Hourly Load - RC2016'!G117/'2017 Hourly Load - RC2016'!$C$8</f>
        <v>0.40361386343240169</v>
      </c>
      <c r="H116" s="32">
        <f>+'2017 Hourly Load - RC2016'!H117/'2017 Hourly Load - RC2016'!$C$8</f>
        <v>0.45399736869807128</v>
      </c>
      <c r="I116" s="32">
        <f>+'2017 Hourly Load - RC2016'!I117/'2017 Hourly Load - RC2016'!$C$8</f>
        <v>0.47876925878702548</v>
      </c>
      <c r="J116" s="32">
        <f>+'2017 Hourly Load - RC2016'!J117/'2017 Hourly Load - RC2016'!$C$8</f>
        <v>0.49648745813878592</v>
      </c>
      <c r="K116" s="32">
        <f>+'2017 Hourly Load - RC2016'!K117/'2017 Hourly Load - RC2016'!$C$8</f>
        <v>0.5237365372366356</v>
      </c>
      <c r="L116" s="32">
        <f>+'2017 Hourly Load - RC2016'!L117/'2017 Hourly Load - RC2016'!$C$8</f>
        <v>0.54649308711496303</v>
      </c>
      <c r="M116" s="32">
        <f>+'2017 Hourly Load - RC2016'!M117/'2017 Hourly Load - RC2016'!$C$8</f>
        <v>0.56206998749293258</v>
      </c>
      <c r="N116" s="32">
        <f>+'2017 Hourly Load - RC2016'!N117/'2017 Hourly Load - RC2016'!$C$8</f>
        <v>0.57823469543233486</v>
      </c>
      <c r="O116" s="32">
        <f>+'2017 Hourly Load - RC2016'!O117/'2017 Hourly Load - RC2016'!$C$8</f>
        <v>0.59683460612624462</v>
      </c>
      <c r="P116" s="32">
        <f>+'2017 Hourly Load - RC2016'!P117/'2017 Hourly Load - RC2016'!$C$8</f>
        <v>0.61027020753042316</v>
      </c>
      <c r="Q116" s="32">
        <f>+'2017 Hourly Load - RC2016'!Q117/'2017 Hourly Load - RC2016'!$C$8</f>
        <v>0.62030492232916901</v>
      </c>
      <c r="R116" s="32">
        <f>+'2017 Hourly Load - RC2016'!R117/'2017 Hourly Load - RC2016'!$C$8</f>
        <v>0.62639292921543743</v>
      </c>
      <c r="S116" s="32">
        <f>+'2017 Hourly Load - RC2016'!S117/'2017 Hourly Load - RC2016'!$C$8</f>
        <v>0.62416765773287042</v>
      </c>
      <c r="T116" s="32">
        <f>+'2017 Hourly Load - RC2016'!T117/'2017 Hourly Load - RC2016'!$C$8</f>
        <v>0.61371308039024386</v>
      </c>
      <c r="U116" s="32">
        <f>+'2017 Hourly Load - RC2016'!U117/'2017 Hourly Load - RC2016'!$C$8</f>
        <v>0.61123589138134848</v>
      </c>
      <c r="V116" s="32">
        <f>+'2017 Hourly Load - RC2016'!V117/'2017 Hourly Load - RC2016'!$C$8</f>
        <v>0.62274012508367638</v>
      </c>
      <c r="W116" s="32">
        <f>+'2017 Hourly Load - RC2016'!W117/'2017 Hourly Load - RC2016'!$C$8</f>
        <v>0.59649871609114014</v>
      </c>
      <c r="X116" s="32">
        <f>+'2017 Hourly Load - RC2016'!X117/'2017 Hourly Load - RC2016'!$C$8</f>
        <v>0.54649308711496303</v>
      </c>
      <c r="Y116" s="32">
        <f>+'2017 Hourly Load - RC2016'!Y117/'2017 Hourly Load - RC2016'!$C$8</f>
        <v>0.48573897701544311</v>
      </c>
      <c r="AA116" s="33">
        <f t="shared" si="1"/>
        <v>0.62639292921543743</v>
      </c>
    </row>
    <row r="117" spans="1:27" x14ac:dyDescent="0.2">
      <c r="A117" s="29">
        <v>42842</v>
      </c>
      <c r="B117" s="32">
        <f>+'2017 Hourly Load - RC2016'!B118/'2017 Hourly Load - RC2016'!$C$8</f>
        <v>0.43682499065335556</v>
      </c>
      <c r="C117" s="32">
        <f>+'2017 Hourly Load - RC2016'!C118/'2017 Hourly Load - RC2016'!$C$8</f>
        <v>0.40474749230087914</v>
      </c>
      <c r="D117" s="32">
        <f>+'2017 Hourly Load - RC2016'!D118/'2017 Hourly Load - RC2016'!$C$8</f>
        <v>0.38597963658941731</v>
      </c>
      <c r="E117" s="32">
        <f>+'2017 Hourly Load - RC2016'!E118/'2017 Hourly Load - RC2016'!$C$8</f>
        <v>0.3761548530626117</v>
      </c>
      <c r="F117" s="32">
        <f>+'2017 Hourly Load - RC2016'!F118/'2017 Hourly Load - RC2016'!$C$8</f>
        <v>0.37754039945741763</v>
      </c>
      <c r="G117" s="32">
        <f>+'2017 Hourly Load - RC2016'!G118/'2017 Hourly Load - RC2016'!$C$8</f>
        <v>0.40126263318667044</v>
      </c>
      <c r="H117" s="32">
        <f>+'2017 Hourly Load - RC2016'!H118/'2017 Hourly Load - RC2016'!$C$8</f>
        <v>0.45521497007532497</v>
      </c>
      <c r="I117" s="32">
        <f>+'2017 Hourly Load - RC2016'!I118/'2017 Hourly Load - RC2016'!$C$8</f>
        <v>0.48590692203299535</v>
      </c>
      <c r="J117" s="32">
        <f>+'2017 Hourly Load - RC2016'!J118/'2017 Hourly Load - RC2016'!$C$8</f>
        <v>0.51282011109574055</v>
      </c>
      <c r="K117" s="32">
        <f>+'2017 Hourly Load - RC2016'!K118/'2017 Hourly Load - RC2016'!$C$8</f>
        <v>0.55291698403633593</v>
      </c>
      <c r="L117" s="32">
        <f>+'2017 Hourly Load - RC2016'!L118/'2017 Hourly Load - RC2016'!$C$8</f>
        <v>0.58805947895914046</v>
      </c>
      <c r="M117" s="32">
        <f>+'2017 Hourly Load - RC2016'!M118/'2017 Hourly Load - RC2016'!$C$8</f>
        <v>0.61064808381991564</v>
      </c>
      <c r="N117" s="32">
        <f>+'2017 Hourly Load - RC2016'!N118/'2017 Hourly Load - RC2016'!$C$8</f>
        <v>0.618163623355378</v>
      </c>
      <c r="O117" s="32">
        <f>+'2017 Hourly Load - RC2016'!O118/'2017 Hourly Load - RC2016'!$C$8</f>
        <v>0.62395772646093006</v>
      </c>
      <c r="P117" s="32">
        <f>+'2017 Hourly Load - RC2016'!P118/'2017 Hourly Load - RC2016'!$C$8</f>
        <v>0.62614101168910907</v>
      </c>
      <c r="Q117" s="32">
        <f>+'2017 Hourly Load - RC2016'!Q118/'2017 Hourly Load - RC2016'!$C$8</f>
        <v>0.6228240975924525</v>
      </c>
      <c r="R117" s="32">
        <f>+'2017 Hourly Load - RC2016'!R118/'2017 Hourly Load - RC2016'!$C$8</f>
        <v>0.61778574706588552</v>
      </c>
      <c r="S117" s="32">
        <f>+'2017 Hourly Load - RC2016'!S118/'2017 Hourly Load - RC2016'!$C$8</f>
        <v>0.60724719721448295</v>
      </c>
      <c r="T117" s="32">
        <f>+'2017 Hourly Load - RC2016'!T118/'2017 Hourly Load - RC2016'!$C$8</f>
        <v>0.59742241368767734</v>
      </c>
      <c r="U117" s="32">
        <f>+'2017 Hourly Load - RC2016'!U118/'2017 Hourly Load - RC2016'!$C$8</f>
        <v>0.59146036556457315</v>
      </c>
      <c r="V117" s="32">
        <f>+'2017 Hourly Load - RC2016'!V118/'2017 Hourly Load - RC2016'!$C$8</f>
        <v>0.59893391884564751</v>
      </c>
      <c r="W117" s="32">
        <f>+'2017 Hourly Load - RC2016'!W118/'2017 Hourly Load - RC2016'!$C$8</f>
        <v>0.57647127274803645</v>
      </c>
      <c r="X117" s="32">
        <f>+'2017 Hourly Load - RC2016'!X118/'2017 Hourly Load - RC2016'!$C$8</f>
        <v>0.5361224822811127</v>
      </c>
      <c r="Y117" s="32">
        <f>+'2017 Hourly Load - RC2016'!Y118/'2017 Hourly Load - RC2016'!$C$8</f>
        <v>0.48410151309430882</v>
      </c>
      <c r="AA117" s="33">
        <f t="shared" si="1"/>
        <v>0.62614101168910907</v>
      </c>
    </row>
    <row r="118" spans="1:27" x14ac:dyDescent="0.2">
      <c r="A118" s="29">
        <v>42843</v>
      </c>
      <c r="B118" s="32">
        <f>+'2017 Hourly Load - RC2016'!B119/'2017 Hourly Load - RC2016'!$C$8</f>
        <v>0.43707690817968392</v>
      </c>
      <c r="C118" s="32">
        <f>+'2017 Hourly Load - RC2016'!C119/'2017 Hourly Load - RC2016'!$C$8</f>
        <v>0.40403372597628223</v>
      </c>
      <c r="D118" s="32">
        <f>+'2017 Hourly Load - RC2016'!D119/'2017 Hourly Load - RC2016'!$C$8</f>
        <v>0.38257874998398461</v>
      </c>
      <c r="E118" s="32">
        <f>+'2017 Hourly Load - RC2016'!E119/'2017 Hourly Load - RC2016'!$C$8</f>
        <v>0.37078061250094024</v>
      </c>
      <c r="F118" s="32">
        <f>+'2017 Hourly Load - RC2016'!F119/'2017 Hourly Load - RC2016'!$C$8</f>
        <v>0.36893321730786577</v>
      </c>
      <c r="G118" s="32">
        <f>+'2017 Hourly Load - RC2016'!G119/'2017 Hourly Load - RC2016'!$C$8</f>
        <v>0.38761710051055148</v>
      </c>
      <c r="H118" s="32">
        <f>+'2017 Hourly Load - RC2016'!H119/'2017 Hourly Load - RC2016'!$C$8</f>
        <v>0.42586657825807234</v>
      </c>
      <c r="I118" s="32">
        <f>+'2017 Hourly Load - RC2016'!I119/'2017 Hourly Load - RC2016'!$C$8</f>
        <v>0.45794407661054864</v>
      </c>
      <c r="J118" s="32">
        <f>+'2017 Hourly Load - RC2016'!J119/'2017 Hourly Load - RC2016'!$C$8</f>
        <v>0.50030820728809922</v>
      </c>
      <c r="K118" s="32">
        <f>+'2017 Hourly Load - RC2016'!K119/'2017 Hourly Load - RC2016'!$C$8</f>
        <v>0.55300095654511205</v>
      </c>
      <c r="L118" s="32">
        <f>+'2017 Hourly Load - RC2016'!L119/'2017 Hourly Load - RC2016'!$C$8</f>
        <v>0.59574296351215505</v>
      </c>
      <c r="M118" s="32">
        <f>+'2017 Hourly Load - RC2016'!M119/'2017 Hourly Load - RC2016'!$C$8</f>
        <v>0.6240836852240943</v>
      </c>
      <c r="N118" s="32">
        <f>+'2017 Hourly Load - RC2016'!N119/'2017 Hourly Load - RC2016'!$C$8</f>
        <v>0.64154996704952638</v>
      </c>
      <c r="O118" s="32">
        <f>+'2017 Hourly Load - RC2016'!O119/'2017 Hourly Load - RC2016'!$C$8</f>
        <v>0.66048576777854051</v>
      </c>
      <c r="P118" s="32">
        <f>+'2017 Hourly Load - RC2016'!P119/'2017 Hourly Load - RC2016'!$C$8</f>
        <v>0.66968075748952527</v>
      </c>
      <c r="Q118" s="32">
        <f>+'2017 Hourly Load - RC2016'!Q119/'2017 Hourly Load - RC2016'!$C$8</f>
        <v>0.66804329356839098</v>
      </c>
      <c r="R118" s="32">
        <f>+'2017 Hourly Load - RC2016'!R119/'2017 Hourly Load - RC2016'!$C$8</f>
        <v>0.66439048943662993</v>
      </c>
      <c r="S118" s="32">
        <f>+'2017 Hourly Load - RC2016'!S119/'2017 Hourly Load - RC2016'!$C$8</f>
        <v>0.66006590523466002</v>
      </c>
      <c r="T118" s="32">
        <f>+'2017 Hourly Load - RC2016'!T119/'2017 Hourly Load - RC2016'!$C$8</f>
        <v>0.64180188457585474</v>
      </c>
      <c r="U118" s="32">
        <f>+'2017 Hourly Load - RC2016'!U119/'2017 Hourly Load - RC2016'!$C$8</f>
        <v>0.62017896356600488</v>
      </c>
      <c r="V118" s="32">
        <f>+'2017 Hourly Load - RC2016'!V119/'2017 Hourly Load - RC2016'!$C$8</f>
        <v>0.62135457868887045</v>
      </c>
      <c r="W118" s="32">
        <f>+'2017 Hourly Load - RC2016'!W119/'2017 Hourly Load - RC2016'!$C$8</f>
        <v>0.59549104598582669</v>
      </c>
      <c r="X118" s="32">
        <f>+'2017 Hourly Load - RC2016'!X119/'2017 Hourly Load - RC2016'!$C$8</f>
        <v>0.55845916961555964</v>
      </c>
      <c r="Y118" s="32">
        <f>+'2017 Hourly Load - RC2016'!Y119/'2017 Hourly Load - RC2016'!$C$8</f>
        <v>0.5147934650519792</v>
      </c>
      <c r="AA118" s="33">
        <f t="shared" si="1"/>
        <v>0.66968075748952527</v>
      </c>
    </row>
    <row r="119" spans="1:27" x14ac:dyDescent="0.2">
      <c r="A119" s="29">
        <v>42844</v>
      </c>
      <c r="B119" s="32">
        <f>+'2017 Hourly Load - RC2016'!B120/'2017 Hourly Load - RC2016'!$C$8</f>
        <v>0.46718105257592146</v>
      </c>
      <c r="C119" s="32">
        <f>+'2017 Hourly Load - RC2016'!C120/'2017 Hourly Load - RC2016'!$C$8</f>
        <v>0.43552341676732576</v>
      </c>
      <c r="D119" s="32">
        <f>+'2017 Hourly Load - RC2016'!D120/'2017 Hourly Load - RC2016'!$C$8</f>
        <v>0.41339666070481917</v>
      </c>
      <c r="E119" s="32">
        <f>+'2017 Hourly Load - RC2016'!E120/'2017 Hourly Load - RC2016'!$C$8</f>
        <v>0.39895338919532719</v>
      </c>
      <c r="F119" s="32">
        <f>+'2017 Hourly Load - RC2016'!F120/'2017 Hourly Load - RC2016'!$C$8</f>
        <v>0.39404099743192439</v>
      </c>
      <c r="G119" s="32">
        <f>+'2017 Hourly Load - RC2016'!G120/'2017 Hourly Load - RC2016'!$C$8</f>
        <v>0.39861749916022277</v>
      </c>
      <c r="H119" s="32">
        <f>+'2017 Hourly Load - RC2016'!H120/'2017 Hourly Load - RC2016'!$C$8</f>
        <v>0.40739262632732681</v>
      </c>
      <c r="I119" s="32">
        <f>+'2017 Hourly Load - RC2016'!I120/'2017 Hourly Load - RC2016'!$C$8</f>
        <v>0.42066028271395323</v>
      </c>
      <c r="J119" s="32">
        <f>+'2017 Hourly Load - RC2016'!J120/'2017 Hourly Load - RC2016'!$C$8</f>
        <v>0.45874181544392179</v>
      </c>
      <c r="K119" s="32">
        <f>+'2017 Hourly Load - RC2016'!K120/'2017 Hourly Load - RC2016'!$C$8</f>
        <v>0.52167921077162083</v>
      </c>
      <c r="L119" s="32">
        <f>+'2017 Hourly Load - RC2016'!L120/'2017 Hourly Load - RC2016'!$C$8</f>
        <v>0.5728604548706635</v>
      </c>
      <c r="M119" s="32">
        <f>+'2017 Hourly Load - RC2016'!M120/'2017 Hourly Load - RC2016'!$C$8</f>
        <v>0.60791897728469191</v>
      </c>
      <c r="N119" s="32">
        <f>+'2017 Hourly Load - RC2016'!N120/'2017 Hourly Load - RC2016'!$C$8</f>
        <v>0.63613374023346692</v>
      </c>
      <c r="O119" s="32">
        <f>+'2017 Hourly Load - RC2016'!O120/'2017 Hourly Load - RC2016'!$C$8</f>
        <v>0.65674899113800334</v>
      </c>
      <c r="P119" s="32">
        <f>+'2017 Hourly Load - RC2016'!P120/'2017 Hourly Load - RC2016'!$C$8</f>
        <v>0.66800130731400287</v>
      </c>
      <c r="Q119" s="32">
        <f>+'2017 Hourly Load - RC2016'!Q120/'2017 Hourly Load - RC2016'!$C$8</f>
        <v>0.67560081935824146</v>
      </c>
      <c r="R119" s="32">
        <f>+'2017 Hourly Load - RC2016'!R120/'2017 Hourly Load - RC2016'!$C$8</f>
        <v>0.67438321798098766</v>
      </c>
      <c r="S119" s="32">
        <f>+'2017 Hourly Load - RC2016'!S120/'2017 Hourly Load - RC2016'!$C$8</f>
        <v>0.65905823512934658</v>
      </c>
      <c r="T119" s="32">
        <f>+'2017 Hourly Load - RC2016'!T120/'2017 Hourly Load - RC2016'!$C$8</f>
        <v>0.62920600825943729</v>
      </c>
      <c r="U119" s="32">
        <f>+'2017 Hourly Load - RC2016'!U120/'2017 Hourly Load - RC2016'!$C$8</f>
        <v>0.59259399443305072</v>
      </c>
      <c r="V119" s="32">
        <f>+'2017 Hourly Load - RC2016'!V120/'2017 Hourly Load - RC2016'!$C$8</f>
        <v>0.58608612500290169</v>
      </c>
      <c r="W119" s="32">
        <f>+'2017 Hourly Load - RC2016'!W120/'2017 Hourly Load - RC2016'!$C$8</f>
        <v>0.55283301152755981</v>
      </c>
      <c r="X119" s="32">
        <f>+'2017 Hourly Load - RC2016'!X120/'2017 Hourly Load - RC2016'!$C$8</f>
        <v>0.5134918911659494</v>
      </c>
      <c r="Y119" s="32">
        <f>+'2017 Hourly Load - RC2016'!Y120/'2017 Hourly Load - RC2016'!$C$8</f>
        <v>0.45844791166320537</v>
      </c>
      <c r="AA119" s="33">
        <f t="shared" si="1"/>
        <v>0.67560081935824146</v>
      </c>
    </row>
    <row r="120" spans="1:27" x14ac:dyDescent="0.2">
      <c r="A120" s="29">
        <v>42845</v>
      </c>
      <c r="B120" s="32">
        <f>+'2017 Hourly Load - RC2016'!B121/'2017 Hourly Load - RC2016'!$C$8</f>
        <v>0.40852625519580438</v>
      </c>
      <c r="C120" s="32">
        <f>+'2017 Hourly Load - RC2016'!C121/'2017 Hourly Load - RC2016'!$C$8</f>
        <v>0.37120047504482084</v>
      </c>
      <c r="D120" s="32">
        <f>+'2017 Hourly Load - RC2016'!D121/'2017 Hourly Load - RC2016'!$C$8</f>
        <v>0.34575680488565769</v>
      </c>
      <c r="E120" s="32">
        <f>+'2017 Hourly Load - RC2016'!E121/'2017 Hourly Load - RC2016'!$C$8</f>
        <v>0.33248914849903133</v>
      </c>
      <c r="F120" s="32">
        <f>+'2017 Hourly Load - RC2016'!F121/'2017 Hourly Load - RC2016'!$C$8</f>
        <v>0.32690497666541968</v>
      </c>
      <c r="G120" s="32">
        <f>+'2017 Hourly Load - RC2016'!G121/'2017 Hourly Load - RC2016'!$C$8</f>
        <v>0.32984401447258371</v>
      </c>
      <c r="H120" s="32">
        <f>+'2017 Hourly Load - RC2016'!H121/'2017 Hourly Load - RC2016'!$C$8</f>
        <v>0.34327961587676226</v>
      </c>
      <c r="I120" s="32">
        <f>+'2017 Hourly Load - RC2016'!I121/'2017 Hourly Load - RC2016'!$C$8</f>
        <v>0.35915042003544817</v>
      </c>
      <c r="J120" s="32">
        <f>+'2017 Hourly Load - RC2016'!J121/'2017 Hourly Load - RC2016'!$C$8</f>
        <v>0.40394975346750611</v>
      </c>
      <c r="K120" s="32">
        <f>+'2017 Hourly Load - RC2016'!K121/'2017 Hourly Load - RC2016'!$C$8</f>
        <v>0.45038655082069828</v>
      </c>
      <c r="L120" s="32">
        <f>+'2017 Hourly Load - RC2016'!L121/'2017 Hourly Load - RC2016'!$C$8</f>
        <v>0.47608213850618974</v>
      </c>
      <c r="M120" s="32">
        <f>+'2017 Hourly Load - RC2016'!M121/'2017 Hourly Load - RC2016'!$C$8</f>
        <v>0.49707526570021876</v>
      </c>
      <c r="N120" s="32">
        <f>+'2017 Hourly Load - RC2016'!N121/'2017 Hourly Load - RC2016'!$C$8</f>
        <v>0.51114066092021815</v>
      </c>
      <c r="O120" s="32">
        <f>+'2017 Hourly Load - RC2016'!O121/'2017 Hourly Load - RC2016'!$C$8</f>
        <v>0.52125934822774023</v>
      </c>
      <c r="P120" s="32">
        <f>+'2017 Hourly Load - RC2016'!P121/'2017 Hourly Load - RC2016'!$C$8</f>
        <v>0.52806112143860551</v>
      </c>
      <c r="Q120" s="32">
        <f>+'2017 Hourly Load - RC2016'!Q121/'2017 Hourly Load - RC2016'!$C$8</f>
        <v>0.53339337574588896</v>
      </c>
      <c r="R120" s="32">
        <f>+'2017 Hourly Load - RC2016'!R121/'2017 Hourly Load - RC2016'!$C$8</f>
        <v>0.53683624860570966</v>
      </c>
      <c r="S120" s="32">
        <f>+'2017 Hourly Load - RC2016'!S121/'2017 Hourly Load - RC2016'!$C$8</f>
        <v>0.53322543072833672</v>
      </c>
      <c r="T120" s="32">
        <f>+'2017 Hourly Load - RC2016'!T121/'2017 Hourly Load - RC2016'!$C$8</f>
        <v>0.5241144135261282</v>
      </c>
      <c r="U120" s="32">
        <f>+'2017 Hourly Load - RC2016'!U121/'2017 Hourly Load - RC2016'!$C$8</f>
        <v>0.51890811798200898</v>
      </c>
      <c r="V120" s="32">
        <f>+'2017 Hourly Load - RC2016'!V121/'2017 Hourly Load - RC2016'!$C$8</f>
        <v>0.53713015238642614</v>
      </c>
      <c r="W120" s="32">
        <f>+'2017 Hourly Load - RC2016'!W121/'2017 Hourly Load - RC2016'!$C$8</f>
        <v>0.51676681900821797</v>
      </c>
      <c r="X120" s="32">
        <f>+'2017 Hourly Load - RC2016'!X121/'2017 Hourly Load - RC2016'!$C$8</f>
        <v>0.47587220723424944</v>
      </c>
      <c r="Y120" s="32">
        <f>+'2017 Hourly Load - RC2016'!Y121/'2017 Hourly Load - RC2016'!$C$8</f>
        <v>0.42187788409120686</v>
      </c>
      <c r="AA120" s="33">
        <f t="shared" si="1"/>
        <v>0.53713015238642614</v>
      </c>
    </row>
    <row r="121" spans="1:27" x14ac:dyDescent="0.2">
      <c r="A121" s="29">
        <v>42846</v>
      </c>
      <c r="B121" s="32">
        <f>+'2017 Hourly Load - RC2016'!B122/'2017 Hourly Load - RC2016'!$C$8</f>
        <v>0.37434944412392518</v>
      </c>
      <c r="C121" s="32">
        <f>+'2017 Hourly Load - RC2016'!C122/'2017 Hourly Load - RC2016'!$C$8</f>
        <v>0.34319564336798614</v>
      </c>
      <c r="D121" s="32">
        <f>+'2017 Hourly Load - RC2016'!D122/'2017 Hourly Load - RC2016'!$C$8</f>
        <v>0.3265690866303152</v>
      </c>
      <c r="E121" s="32">
        <f>+'2017 Hourly Load - RC2016'!E122/'2017 Hourly Load - RC2016'!$C$8</f>
        <v>0.31846573953342</v>
      </c>
      <c r="F121" s="32">
        <f>+'2017 Hourly Load - RC2016'!F122/'2017 Hourly Load - RC2016'!$C$8</f>
        <v>0.32098491479670349</v>
      </c>
      <c r="G121" s="32">
        <f>+'2017 Hourly Load - RC2016'!G122/'2017 Hourly Load - RC2016'!$C$8</f>
        <v>0.34592474990320993</v>
      </c>
      <c r="H121" s="32">
        <f>+'2017 Hourly Load - RC2016'!H122/'2017 Hourly Load - RC2016'!$C$8</f>
        <v>0.39849154039705859</v>
      </c>
      <c r="I121" s="32">
        <f>+'2017 Hourly Load - RC2016'!I122/'2017 Hourly Load - RC2016'!$C$8</f>
        <v>0.42666431709144548</v>
      </c>
      <c r="J121" s="32">
        <f>+'2017 Hourly Load - RC2016'!J122/'2017 Hourly Load - RC2016'!$C$8</f>
        <v>0.44979874325926544</v>
      </c>
      <c r="K121" s="32">
        <f>+'2017 Hourly Load - RC2016'!K122/'2017 Hourly Load - RC2016'!$C$8</f>
        <v>0.47935706634845826</v>
      </c>
      <c r="L121" s="32">
        <f>+'2017 Hourly Load - RC2016'!L122/'2017 Hourly Load - RC2016'!$C$8</f>
        <v>0.50694203548141248</v>
      </c>
      <c r="M121" s="32">
        <f>+'2017 Hourly Load - RC2016'!M122/'2017 Hourly Load - RC2016'!$C$8</f>
        <v>0.52789317642105327</v>
      </c>
      <c r="N121" s="32">
        <f>+'2017 Hourly Load - RC2016'!N122/'2017 Hourly Load - RC2016'!$C$8</f>
        <v>0.54905424863263452</v>
      </c>
      <c r="O121" s="32">
        <f>+'2017 Hourly Load - RC2016'!O122/'2017 Hourly Load - RC2016'!$C$8</f>
        <v>0.56610066791418612</v>
      </c>
      <c r="P121" s="32">
        <f>+'2017 Hourly Load - RC2016'!P122/'2017 Hourly Load - RC2016'!$C$8</f>
        <v>0.58537235867830473</v>
      </c>
      <c r="Q121" s="32">
        <f>+'2017 Hourly Load - RC2016'!Q122/'2017 Hourly Load - RC2016'!$C$8</f>
        <v>0.6006133690211698</v>
      </c>
      <c r="R121" s="32">
        <f>+'2017 Hourly Load - RC2016'!R122/'2017 Hourly Load - RC2016'!$C$8</f>
        <v>0.61287335530248277</v>
      </c>
      <c r="S121" s="32">
        <f>+'2017 Hourly Load - RC2016'!S122/'2017 Hourly Load - RC2016'!$C$8</f>
        <v>0.61178171268839321</v>
      </c>
      <c r="T121" s="32">
        <f>+'2017 Hourly Load - RC2016'!T122/'2017 Hourly Load - RC2016'!$C$8</f>
        <v>0.60237679170546821</v>
      </c>
      <c r="U121" s="32">
        <f>+'2017 Hourly Load - RC2016'!U122/'2017 Hourly Load - RC2016'!$C$8</f>
        <v>0.58931906659078226</v>
      </c>
      <c r="V121" s="32">
        <f>+'2017 Hourly Load - RC2016'!V122/'2017 Hourly Load - RC2016'!$C$8</f>
        <v>0.59935378138952811</v>
      </c>
      <c r="W121" s="32">
        <f>+'2017 Hourly Load - RC2016'!W122/'2017 Hourly Load - RC2016'!$C$8</f>
        <v>0.56379142392284287</v>
      </c>
      <c r="X121" s="32">
        <f>+'2017 Hourly Load - RC2016'!X122/'2017 Hourly Load - RC2016'!$C$8</f>
        <v>0.51030093583245706</v>
      </c>
      <c r="Y121" s="32">
        <f>+'2017 Hourly Load - RC2016'!Y122/'2017 Hourly Load - RC2016'!$C$8</f>
        <v>0.45198202848744445</v>
      </c>
      <c r="AA121" s="33">
        <f t="shared" si="1"/>
        <v>0.61287335530248277</v>
      </c>
    </row>
    <row r="122" spans="1:27" x14ac:dyDescent="0.2">
      <c r="A122" s="29">
        <v>42847</v>
      </c>
      <c r="B122" s="32">
        <f>+'2017 Hourly Load - RC2016'!B123/'2017 Hourly Load - RC2016'!$C$8</f>
        <v>0.39735791152858102</v>
      </c>
      <c r="C122" s="32">
        <f>+'2017 Hourly Load - RC2016'!C123/'2017 Hourly Load - RC2016'!$C$8</f>
        <v>0.36082987021097052</v>
      </c>
      <c r="D122" s="32">
        <f>+'2017 Hourly Load - RC2016'!D123/'2017 Hourly Load - RC2016'!$C$8</f>
        <v>0.34311167085921002</v>
      </c>
      <c r="E122" s="32">
        <f>+'2017 Hourly Load - RC2016'!E123/'2017 Hourly Load - RC2016'!$C$8</f>
        <v>0.33223723097270302</v>
      </c>
      <c r="F122" s="32">
        <f>+'2017 Hourly Load - RC2016'!F123/'2017 Hourly Load - RC2016'!$C$8</f>
        <v>0.33244716224464332</v>
      </c>
      <c r="G122" s="32">
        <f>+'2017 Hourly Load - RC2016'!G123/'2017 Hourly Load - RC2016'!$C$8</f>
        <v>0.35948631007055265</v>
      </c>
      <c r="H122" s="32">
        <f>+'2017 Hourly Load - RC2016'!H123/'2017 Hourly Load - RC2016'!$C$8</f>
        <v>0.41448830331890868</v>
      </c>
      <c r="I122" s="32">
        <f>+'2017 Hourly Load - RC2016'!I123/'2017 Hourly Load - RC2016'!$C$8</f>
        <v>0.43842046832010179</v>
      </c>
      <c r="J122" s="32">
        <f>+'2017 Hourly Load - RC2016'!J123/'2017 Hourly Load - RC2016'!$C$8</f>
        <v>0.46281448211956344</v>
      </c>
      <c r="K122" s="32">
        <f>+'2017 Hourly Load - RC2016'!K123/'2017 Hourly Load - RC2016'!$C$8</f>
        <v>0.49270869524386068</v>
      </c>
      <c r="L122" s="32">
        <f>+'2017 Hourly Load - RC2016'!L123/'2017 Hourly Load - RC2016'!$C$8</f>
        <v>0.5237365372366356</v>
      </c>
      <c r="M122" s="32">
        <f>+'2017 Hourly Load - RC2016'!M123/'2017 Hourly Load - RC2016'!$C$8</f>
        <v>0.55438650293991798</v>
      </c>
      <c r="N122" s="32">
        <f>+'2017 Hourly Load - RC2016'!N123/'2017 Hourly Load - RC2016'!$C$8</f>
        <v>0.57739497034457365</v>
      </c>
      <c r="O122" s="32">
        <f>+'2017 Hourly Load - RC2016'!O123/'2017 Hourly Load - RC2016'!$C$8</f>
        <v>0.59607885354725954</v>
      </c>
      <c r="P122" s="32">
        <f>+'2017 Hourly Load - RC2016'!P123/'2017 Hourly Load - RC2016'!$C$8</f>
        <v>0.61535054431137814</v>
      </c>
      <c r="Q122" s="32">
        <f>+'2017 Hourly Load - RC2016'!Q123/'2017 Hourly Load - RC2016'!$C$8</f>
        <v>0.63865291549675041</v>
      </c>
      <c r="R122" s="32">
        <f>+'2017 Hourly Load - RC2016'!R123/'2017 Hourly Load - RC2016'!$C$8</f>
        <v>0.65473365092737656</v>
      </c>
      <c r="S122" s="32">
        <f>+'2017 Hourly Load - RC2016'!S123/'2017 Hourly Load - RC2016'!$C$8</f>
        <v>0.65775666124331678</v>
      </c>
      <c r="T122" s="32">
        <f>+'2017 Hourly Load - RC2016'!T123/'2017 Hourly Load - RC2016'!$C$8</f>
        <v>0.64545468870761569</v>
      </c>
      <c r="U122" s="32">
        <f>+'2017 Hourly Load - RC2016'!U123/'2017 Hourly Load - RC2016'!$C$8</f>
        <v>0.62672881925054191</v>
      </c>
      <c r="V122" s="32">
        <f>+'2017 Hourly Load - RC2016'!V123/'2017 Hourly Load - RC2016'!$C$8</f>
        <v>0.63516805638254159</v>
      </c>
      <c r="W122" s="32">
        <f>+'2017 Hourly Load - RC2016'!W123/'2017 Hourly Load - RC2016'!$C$8</f>
        <v>0.59767433121400571</v>
      </c>
      <c r="X122" s="32">
        <f>+'2017 Hourly Load - RC2016'!X123/'2017 Hourly Load - RC2016'!$C$8</f>
        <v>0.53759200118469475</v>
      </c>
      <c r="Y122" s="32">
        <f>+'2017 Hourly Load - RC2016'!Y123/'2017 Hourly Load - RC2016'!$C$8</f>
        <v>0.4709598154708467</v>
      </c>
      <c r="AA122" s="33">
        <f t="shared" si="1"/>
        <v>0.65775666124331678</v>
      </c>
    </row>
    <row r="123" spans="1:27" x14ac:dyDescent="0.2">
      <c r="A123" s="29">
        <v>42848</v>
      </c>
      <c r="B123" s="32">
        <f>+'2017 Hourly Load - RC2016'!B124/'2017 Hourly Load - RC2016'!$C$8</f>
        <v>0.41591583596810267</v>
      </c>
      <c r="C123" s="32">
        <f>+'2017 Hourly Load - RC2016'!C124/'2017 Hourly Load - RC2016'!$C$8</f>
        <v>0.38094128606285033</v>
      </c>
      <c r="D123" s="32">
        <f>+'2017 Hourly Load - RC2016'!D124/'2017 Hourly Load - RC2016'!$C$8</f>
        <v>0.35889850250911987</v>
      </c>
      <c r="E123" s="32">
        <f>+'2017 Hourly Load - RC2016'!E124/'2017 Hourly Load - RC2016'!$C$8</f>
        <v>0.34554687361371744</v>
      </c>
      <c r="F123" s="32">
        <f>+'2017 Hourly Load - RC2016'!F124/'2017 Hourly Load - RC2016'!$C$8</f>
        <v>0.34340557463992644</v>
      </c>
      <c r="G123" s="32">
        <f>+'2017 Hourly Load - RC2016'!G124/'2017 Hourly Load - RC2016'!$C$8</f>
        <v>0.36561630321120914</v>
      </c>
      <c r="H123" s="32">
        <f>+'2017 Hourly Load - RC2016'!H124/'2017 Hourly Load - RC2016'!$C$8</f>
        <v>0.41633569851198321</v>
      </c>
      <c r="I123" s="32">
        <f>+'2017 Hourly Load - RC2016'!I124/'2017 Hourly Load - RC2016'!$C$8</f>
        <v>0.38786901803687984</v>
      </c>
      <c r="J123" s="32">
        <f>+'2017 Hourly Load - RC2016'!J124/'2017 Hourly Load - RC2016'!$C$8</f>
        <v>0.47196748557616008</v>
      </c>
      <c r="K123" s="32">
        <f>+'2017 Hourly Load - RC2016'!K124/'2017 Hourly Load - RC2016'!$C$8</f>
        <v>0.50614429664803928</v>
      </c>
      <c r="L123" s="32">
        <f>+'2017 Hourly Load - RC2016'!L124/'2017 Hourly Load - RC2016'!$C$8</f>
        <v>0.53872563005317231</v>
      </c>
      <c r="M123" s="32">
        <f>+'2017 Hourly Load - RC2016'!M124/'2017 Hourly Load - RC2016'!$C$8</f>
        <v>0.56286772632630566</v>
      </c>
      <c r="N123" s="32">
        <f>+'2017 Hourly Load - RC2016'!N124/'2017 Hourly Load - RC2016'!$C$8</f>
        <v>0.59158632432773739</v>
      </c>
      <c r="O123" s="32">
        <f>+'2017 Hourly Load - RC2016'!O124/'2017 Hourly Load - RC2016'!$C$8</f>
        <v>0.62605703918033295</v>
      </c>
      <c r="P123" s="32">
        <f>+'2017 Hourly Load - RC2016'!P124/'2017 Hourly Load - RC2016'!$C$8</f>
        <v>0.6625850804979434</v>
      </c>
      <c r="Q123" s="32">
        <f>+'2017 Hourly Load - RC2016'!Q124/'2017 Hourly Load - RC2016'!$C$8</f>
        <v>0.6899181321045692</v>
      </c>
      <c r="R123" s="32">
        <f>+'2017 Hourly Load - RC2016'!R124/'2017 Hourly Load - RC2016'!$C$8</f>
        <v>0.70960968541256841</v>
      </c>
      <c r="S123" s="32">
        <f>+'2017 Hourly Load - RC2016'!S124/'2017 Hourly Load - RC2016'!$C$8</f>
        <v>0.71456406343035928</v>
      </c>
      <c r="T123" s="32">
        <f>+'2017 Hourly Load - RC2016'!T124/'2017 Hourly Load - RC2016'!$C$8</f>
        <v>0.69928106683310609</v>
      </c>
      <c r="U123" s="32">
        <f>+'2017 Hourly Load - RC2016'!U124/'2017 Hourly Load - RC2016'!$C$8</f>
        <v>0.67001664752462964</v>
      </c>
      <c r="V123" s="32">
        <f>+'2017 Hourly Load - RC2016'!V124/'2017 Hourly Load - RC2016'!$C$8</f>
        <v>0.66695165095430142</v>
      </c>
      <c r="W123" s="32">
        <f>+'2017 Hourly Load - RC2016'!W124/'2017 Hourly Load - RC2016'!$C$8</f>
        <v>0.63483216634743711</v>
      </c>
      <c r="X123" s="32">
        <f>+'2017 Hourly Load - RC2016'!X124/'2017 Hourly Load - RC2016'!$C$8</f>
        <v>0.5758414789322156</v>
      </c>
      <c r="Y123" s="32">
        <f>+'2017 Hourly Load - RC2016'!Y124/'2017 Hourly Load - RC2016'!$C$8</f>
        <v>0.49631951312123368</v>
      </c>
      <c r="AA123" s="33">
        <f t="shared" si="1"/>
        <v>0.71456406343035928</v>
      </c>
    </row>
    <row r="124" spans="1:27" x14ac:dyDescent="0.2">
      <c r="A124" s="29">
        <v>42849</v>
      </c>
      <c r="B124" s="32">
        <f>+'2017 Hourly Load - RC2016'!B125/'2017 Hourly Load - RC2016'!$C$8</f>
        <v>0.44161142365359413</v>
      </c>
      <c r="C124" s="32">
        <f>+'2017 Hourly Load - RC2016'!C125/'2017 Hourly Load - RC2016'!$C$8</f>
        <v>0.40487345106404332</v>
      </c>
      <c r="D124" s="32">
        <f>+'2017 Hourly Load - RC2016'!D125/'2017 Hourly Load - RC2016'!$C$8</f>
        <v>0.37069663999216412</v>
      </c>
      <c r="E124" s="32">
        <f>+'2017 Hourly Load - RC2016'!E125/'2017 Hourly Load - RC2016'!$C$8</f>
        <v>0.35604343721073189</v>
      </c>
      <c r="F124" s="32">
        <f>+'2017 Hourly Load - RC2016'!F125/'2017 Hourly Load - RC2016'!$C$8</f>
        <v>0.35650528600900055</v>
      </c>
      <c r="G124" s="32">
        <f>+'2017 Hourly Load - RC2016'!G125/'2017 Hourly Load - RC2016'!$C$8</f>
        <v>0.37006684617634322</v>
      </c>
      <c r="H124" s="32">
        <f>+'2017 Hourly Load - RC2016'!H125/'2017 Hourly Load - RC2016'!$C$8</f>
        <v>0.41944268133669954</v>
      </c>
      <c r="I124" s="32">
        <f>+'2017 Hourly Load - RC2016'!I125/'2017 Hourly Load - RC2016'!$C$8</f>
        <v>0.4485391556276237</v>
      </c>
      <c r="J124" s="32">
        <f>+'2017 Hourly Load - RC2016'!J125/'2017 Hourly Load - RC2016'!$C$8</f>
        <v>0.48049069521693583</v>
      </c>
      <c r="K124" s="32">
        <f>+'2017 Hourly Load - RC2016'!K125/'2017 Hourly Load - RC2016'!$C$8</f>
        <v>0.52583584995603849</v>
      </c>
      <c r="L124" s="32">
        <f>+'2017 Hourly Load - RC2016'!L125/'2017 Hourly Load - RC2016'!$C$8</f>
        <v>0.57105504593197698</v>
      </c>
      <c r="M124" s="32">
        <f>+'2017 Hourly Load - RC2016'!M125/'2017 Hourly Load - RC2016'!$C$8</f>
        <v>0.60888466113561723</v>
      </c>
      <c r="N124" s="32">
        <f>+'2017 Hourly Load - RC2016'!N125/'2017 Hourly Load - RC2016'!$C$8</f>
        <v>0.64335537598821291</v>
      </c>
      <c r="O124" s="32">
        <f>+'2017 Hourly Load - RC2016'!O125/'2017 Hourly Load - RC2016'!$C$8</f>
        <v>0.67392136918271905</v>
      </c>
      <c r="P124" s="32">
        <f>+'2017 Hourly Load - RC2016'!P125/'2017 Hourly Load - RC2016'!$C$8</f>
        <v>0.69953298435943445</v>
      </c>
      <c r="Q124" s="32">
        <f>+'2017 Hourly Load - RC2016'!Q125/'2017 Hourly Load - RC2016'!$C$8</f>
        <v>0.724514805720329</v>
      </c>
      <c r="R124" s="32">
        <f>+'2017 Hourly Load - RC2016'!R125/'2017 Hourly Load - RC2016'!$C$8</f>
        <v>0.73895807722982099</v>
      </c>
      <c r="S124" s="32">
        <f>+'2017 Hourly Load - RC2016'!S125/'2017 Hourly Load - RC2016'!$C$8</f>
        <v>0.73706869578235834</v>
      </c>
      <c r="T124" s="32">
        <f>+'2017 Hourly Load - RC2016'!T125/'2017 Hourly Load - RC2016'!$C$8</f>
        <v>0.71582365106200108</v>
      </c>
      <c r="U124" s="32">
        <f>+'2017 Hourly Load - RC2016'!U125/'2017 Hourly Load - RC2016'!$C$8</f>
        <v>0.68252855133227097</v>
      </c>
      <c r="V124" s="32">
        <f>+'2017 Hourly Load - RC2016'!V125/'2017 Hourly Load - RC2016'!$C$8</f>
        <v>0.67975745854265912</v>
      </c>
      <c r="W124" s="32">
        <f>+'2017 Hourly Load - RC2016'!W125/'2017 Hourly Load - RC2016'!$C$8</f>
        <v>0.64100414574248166</v>
      </c>
      <c r="X124" s="32">
        <f>+'2017 Hourly Load - RC2016'!X125/'2017 Hourly Load - RC2016'!$C$8</f>
        <v>0.57911640677448406</v>
      </c>
      <c r="Y124" s="32">
        <f>+'2017 Hourly Load - RC2016'!Y125/'2017 Hourly Load - RC2016'!$C$8</f>
        <v>0.51273613858696443</v>
      </c>
      <c r="AA124" s="33">
        <f t="shared" si="1"/>
        <v>0.73895807722982099</v>
      </c>
    </row>
    <row r="125" spans="1:27" x14ac:dyDescent="0.2">
      <c r="A125" s="29">
        <v>42850</v>
      </c>
      <c r="B125" s="32">
        <f>+'2017 Hourly Load - RC2016'!B126/'2017 Hourly Load - RC2016'!$C$8</f>
        <v>0.45336757488225038</v>
      </c>
      <c r="C125" s="32">
        <f>+'2017 Hourly Load - RC2016'!C126/'2017 Hourly Load - RC2016'!$C$8</f>
        <v>0.41041563664326702</v>
      </c>
      <c r="D125" s="32">
        <f>+'2017 Hourly Load - RC2016'!D126/'2017 Hourly Load - RC2016'!$C$8</f>
        <v>0.38341847507174576</v>
      </c>
      <c r="E125" s="32">
        <f>+'2017 Hourly Load - RC2016'!E126/'2017 Hourly Load - RC2016'!$C$8</f>
        <v>0.36775760218500014</v>
      </c>
      <c r="F125" s="32">
        <f>+'2017 Hourly Load - RC2016'!F126/'2017 Hourly Load - RC2016'!$C$8</f>
        <v>0.36410479805323909</v>
      </c>
      <c r="G125" s="32">
        <f>+'2017 Hourly Load - RC2016'!G126/'2017 Hourly Load - RC2016'!$C$8</f>
        <v>0.38421621390511884</v>
      </c>
      <c r="H125" s="32">
        <f>+'2017 Hourly Load - RC2016'!H126/'2017 Hourly Load - RC2016'!$C$8</f>
        <v>0.43313020026720644</v>
      </c>
      <c r="I125" s="32">
        <f>+'2017 Hourly Load - RC2016'!I126/'2017 Hourly Load - RC2016'!$C$8</f>
        <v>0.4607151694001605</v>
      </c>
      <c r="J125" s="32">
        <f>+'2017 Hourly Load - RC2016'!J126/'2017 Hourly Load - RC2016'!$C$8</f>
        <v>0.49501793923520387</v>
      </c>
      <c r="K125" s="32">
        <f>+'2017 Hourly Load - RC2016'!K126/'2017 Hourly Load - RC2016'!$C$8</f>
        <v>0.54183261287788853</v>
      </c>
      <c r="L125" s="32">
        <f>+'2017 Hourly Load - RC2016'!L126/'2017 Hourly Load - RC2016'!$C$8</f>
        <v>0.59129242054702091</v>
      </c>
      <c r="M125" s="32">
        <f>+'2017 Hourly Load - RC2016'!M126/'2017 Hourly Load - RC2016'!$C$8</f>
        <v>0.63432833129478039</v>
      </c>
      <c r="N125" s="32">
        <f>+'2017 Hourly Load - RC2016'!N126/'2017 Hourly Load - RC2016'!$C$8</f>
        <v>0.67169609770015204</v>
      </c>
      <c r="O125" s="32">
        <f>+'2017 Hourly Load - RC2016'!O126/'2017 Hourly Load - RC2016'!$C$8</f>
        <v>0.70599886753519536</v>
      </c>
      <c r="P125" s="32">
        <f>+'2017 Hourly Load - RC2016'!P126/'2017 Hourly Load - RC2016'!$C$8</f>
        <v>0.73551520437000029</v>
      </c>
      <c r="Q125" s="32">
        <f>+'2017 Hourly Load - RC2016'!Q126/'2017 Hourly Load - RC2016'!$C$8</f>
        <v>0.7604130532221185</v>
      </c>
      <c r="R125" s="32">
        <f>+'2017 Hourly Load - RC2016'!R126/'2017 Hourly Load - RC2016'!$C$8</f>
        <v>0.77401659964384939</v>
      </c>
      <c r="S125" s="32">
        <f>+'2017 Hourly Load - RC2016'!S126/'2017 Hourly Load - RC2016'!$C$8</f>
        <v>0.77032180925770022</v>
      </c>
      <c r="T125" s="32">
        <f>+'2017 Hourly Load - RC2016'!T126/'2017 Hourly Load - RC2016'!$C$8</f>
        <v>0.74177115627382084</v>
      </c>
      <c r="U125" s="32">
        <f>+'2017 Hourly Load - RC2016'!U126/'2017 Hourly Load - RC2016'!$C$8</f>
        <v>0.69982688814015093</v>
      </c>
      <c r="V125" s="32">
        <f>+'2017 Hourly Load - RC2016'!V126/'2017 Hourly Load - RC2016'!$C$8</f>
        <v>0.68815470942027079</v>
      </c>
      <c r="W125" s="32">
        <f>+'2017 Hourly Load - RC2016'!W126/'2017 Hourly Load - RC2016'!$C$8</f>
        <v>0.6501571491990783</v>
      </c>
      <c r="X125" s="32">
        <f>+'2017 Hourly Load - RC2016'!X126/'2017 Hourly Load - RC2016'!$C$8</f>
        <v>0.59591090852970729</v>
      </c>
      <c r="Y125" s="32">
        <f>+'2017 Hourly Load - RC2016'!Y126/'2017 Hourly Load - RC2016'!$C$8</f>
        <v>0.5361224822811127</v>
      </c>
      <c r="AA125" s="33">
        <f t="shared" si="1"/>
        <v>0.77401659964384939</v>
      </c>
    </row>
    <row r="126" spans="1:27" x14ac:dyDescent="0.2">
      <c r="A126" s="29">
        <v>42851</v>
      </c>
      <c r="B126" s="32">
        <f>+'2017 Hourly Load - RC2016'!B127/'2017 Hourly Load - RC2016'!$C$8</f>
        <v>0.47574624847108526</v>
      </c>
      <c r="C126" s="32">
        <f>+'2017 Hourly Load - RC2016'!C127/'2017 Hourly Load - RC2016'!$C$8</f>
        <v>0.43027513496881847</v>
      </c>
      <c r="D126" s="32">
        <f>+'2017 Hourly Load - RC2016'!D127/'2017 Hourly Load - RC2016'!$C$8</f>
        <v>0.4004648943532973</v>
      </c>
      <c r="E126" s="32">
        <f>+'2017 Hourly Load - RC2016'!E127/'2017 Hourly Load - RC2016'!$C$8</f>
        <v>0.38110923108040257</v>
      </c>
      <c r="F126" s="32">
        <f>+'2017 Hourly Load - RC2016'!F127/'2017 Hourly Load - RC2016'!$C$8</f>
        <v>0.36998287366756716</v>
      </c>
      <c r="G126" s="32">
        <f>+'2017 Hourly Load - RC2016'!G127/'2017 Hourly Load - RC2016'!$C$8</f>
        <v>0.37073862624655218</v>
      </c>
      <c r="H126" s="32">
        <f>+'2017 Hourly Load - RC2016'!H127/'2017 Hourly Load - RC2016'!$C$8</f>
        <v>0.3831665575454174</v>
      </c>
      <c r="I126" s="32">
        <f>+'2017 Hourly Load - RC2016'!I127/'2017 Hourly Load - RC2016'!$C$8</f>
        <v>0.40747659883610293</v>
      </c>
      <c r="J126" s="32">
        <f>+'2017 Hourly Load - RC2016'!J127/'2017 Hourly Load - RC2016'!$C$8</f>
        <v>0.46789481890051848</v>
      </c>
      <c r="K126" s="32">
        <f>+'2017 Hourly Load - RC2016'!K127/'2017 Hourly Load - RC2016'!$C$8</f>
        <v>0.53456899086875453</v>
      </c>
      <c r="L126" s="32">
        <f>+'2017 Hourly Load - RC2016'!L127/'2017 Hourly Load - RC2016'!$C$8</f>
        <v>0.59460933464367749</v>
      </c>
      <c r="M126" s="32">
        <f>+'2017 Hourly Load - RC2016'!M127/'2017 Hourly Load - RC2016'!$C$8</f>
        <v>0.6459165375058844</v>
      </c>
      <c r="N126" s="32">
        <f>+'2017 Hourly Load - RC2016'!N127/'2017 Hourly Load - RC2016'!$C$8</f>
        <v>0.68592943793770378</v>
      </c>
      <c r="O126" s="32">
        <f>+'2017 Hourly Load - RC2016'!O127/'2017 Hourly Load - RC2016'!$C$8</f>
        <v>0.71611755484271733</v>
      </c>
      <c r="P126" s="32">
        <f>+'2017 Hourly Load - RC2016'!P127/'2017 Hourly Load - RC2016'!$C$8</f>
        <v>0.73421363048397037</v>
      </c>
      <c r="Q126" s="32">
        <f>+'2017 Hourly Load - RC2016'!Q127/'2017 Hourly Load - RC2016'!$C$8</f>
        <v>0.75029436591459653</v>
      </c>
      <c r="R126" s="32">
        <f>+'2017 Hourly Load - RC2016'!R127/'2017 Hourly Load - RC2016'!$C$8</f>
        <v>0.75856565802904397</v>
      </c>
      <c r="S126" s="32">
        <f>+'2017 Hourly Load - RC2016'!S127/'2017 Hourly Load - RC2016'!$C$8</f>
        <v>0.75365326626564122</v>
      </c>
      <c r="T126" s="32">
        <f>+'2017 Hourly Load - RC2016'!T127/'2017 Hourly Load - RC2016'!$C$8</f>
        <v>0.72602631087829905</v>
      </c>
      <c r="U126" s="32">
        <f>+'2017 Hourly Load - RC2016'!U127/'2017 Hourly Load - RC2016'!$C$8</f>
        <v>0.68366218020074865</v>
      </c>
      <c r="V126" s="32">
        <f>+'2017 Hourly Load - RC2016'!V127/'2017 Hourly Load - RC2016'!$C$8</f>
        <v>0.67178007020892816</v>
      </c>
      <c r="W126" s="32">
        <f>+'2017 Hourly Load - RC2016'!W127/'2017 Hourly Load - RC2016'!$C$8</f>
        <v>0.63676353404928776</v>
      </c>
      <c r="X126" s="32">
        <f>+'2017 Hourly Load - RC2016'!X127/'2017 Hourly Load - RC2016'!$C$8</f>
        <v>0.58923509408200614</v>
      </c>
      <c r="Y126" s="32">
        <f>+'2017 Hourly Load - RC2016'!Y127/'2017 Hourly Load - RC2016'!$C$8</f>
        <v>0.53671028984254554</v>
      </c>
      <c r="AA126" s="33">
        <f t="shared" si="1"/>
        <v>0.75856565802904397</v>
      </c>
    </row>
    <row r="127" spans="1:27" x14ac:dyDescent="0.2">
      <c r="A127" s="29">
        <v>42852</v>
      </c>
      <c r="B127" s="32">
        <f>+'2017 Hourly Load - RC2016'!B128/'2017 Hourly Load - RC2016'!$C$8</f>
        <v>0.48540308698033863</v>
      </c>
      <c r="C127" s="32">
        <f>+'2017 Hourly Load - RC2016'!C128/'2017 Hourly Load - RC2016'!$C$8</f>
        <v>0.44497032400463876</v>
      </c>
      <c r="D127" s="32">
        <f>+'2017 Hourly Load - RC2016'!D128/'2017 Hourly Load - RC2016'!$C$8</f>
        <v>0.41453028957329674</v>
      </c>
      <c r="E127" s="32">
        <f>+'2017 Hourly Load - RC2016'!E128/'2017 Hourly Load - RC2016'!$C$8</f>
        <v>0.39626626891449146</v>
      </c>
      <c r="F127" s="32">
        <f>+'2017 Hourly Load - RC2016'!F128/'2017 Hourly Load - RC2016'!$C$8</f>
        <v>0.38451011768583526</v>
      </c>
      <c r="G127" s="32">
        <f>+'2017 Hourly Load - RC2016'!G128/'2017 Hourly Load - RC2016'!$C$8</f>
        <v>0.38245279122082043</v>
      </c>
      <c r="H127" s="32">
        <f>+'2017 Hourly Load - RC2016'!H128/'2017 Hourly Load - RC2016'!$C$8</f>
        <v>0.38917059192290965</v>
      </c>
      <c r="I127" s="32">
        <f>+'2017 Hourly Load - RC2016'!I128/'2017 Hourly Load - RC2016'!$C$8</f>
        <v>0.40810639265192383</v>
      </c>
      <c r="J127" s="32">
        <f>+'2017 Hourly Load - RC2016'!J128/'2017 Hourly Load - RC2016'!$C$8</f>
        <v>0.4746126196026077</v>
      </c>
      <c r="K127" s="32">
        <f>+'2017 Hourly Load - RC2016'!K128/'2017 Hourly Load - RC2016'!$C$8</f>
        <v>0.54972602870284348</v>
      </c>
      <c r="L127" s="32">
        <f>+'2017 Hourly Load - RC2016'!L128/'2017 Hourly Load - RC2016'!$C$8</f>
        <v>0.61203363021472157</v>
      </c>
      <c r="M127" s="32">
        <f>+'2017 Hourly Load - RC2016'!M128/'2017 Hourly Load - RC2016'!$C$8</f>
        <v>0.6621232316996748</v>
      </c>
      <c r="N127" s="32">
        <f>+'2017 Hourly Load - RC2016'!N128/'2017 Hourly Load - RC2016'!$C$8</f>
        <v>0.70083455824546437</v>
      </c>
      <c r="O127" s="32">
        <f>+'2017 Hourly Load - RC2016'!O128/'2017 Hourly Load - RC2016'!$C$8</f>
        <v>0.73211431776456748</v>
      </c>
      <c r="P127" s="32">
        <f>+'2017 Hourly Load - RC2016'!P128/'2017 Hourly Load - RC2016'!$C$8</f>
        <v>0.75285552743226825</v>
      </c>
      <c r="Q127" s="32">
        <f>+'2017 Hourly Load - RC2016'!Q128/'2017 Hourly Load - RC2016'!$C$8</f>
        <v>0.77053174052964057</v>
      </c>
      <c r="R127" s="32">
        <f>+'2017 Hourly Load - RC2016'!R128/'2017 Hourly Load - RC2016'!$C$8</f>
        <v>0.77754344501244632</v>
      </c>
      <c r="S127" s="32">
        <f>+'2017 Hourly Load - RC2016'!S128/'2017 Hourly Load - RC2016'!$C$8</f>
        <v>0.77284098452098371</v>
      </c>
      <c r="T127" s="32">
        <f>+'2017 Hourly Load - RC2016'!T128/'2017 Hourly Load - RC2016'!$C$8</f>
        <v>0.74815306694080563</v>
      </c>
      <c r="U127" s="32">
        <f>+'2017 Hourly Load - RC2016'!U128/'2017 Hourly Load - RC2016'!$C$8</f>
        <v>0.71288461325483699</v>
      </c>
      <c r="V127" s="32">
        <f>+'2017 Hourly Load - RC2016'!V128/'2017 Hourly Load - RC2016'!$C$8</f>
        <v>0.70776229021949388</v>
      </c>
      <c r="W127" s="32">
        <f>+'2017 Hourly Load - RC2016'!W128/'2017 Hourly Load - RC2016'!$C$8</f>
        <v>0.66947082621758491</v>
      </c>
      <c r="X127" s="32">
        <f>+'2017 Hourly Load - RC2016'!X128/'2017 Hourly Load - RC2016'!$C$8</f>
        <v>0.60909459240755759</v>
      </c>
      <c r="Y127" s="32">
        <f>+'2017 Hourly Load - RC2016'!Y128/'2017 Hourly Load - RC2016'!$C$8</f>
        <v>0.54813055103609731</v>
      </c>
      <c r="AA127" s="33">
        <f t="shared" si="1"/>
        <v>0.77754344501244632</v>
      </c>
    </row>
    <row r="128" spans="1:27" x14ac:dyDescent="0.2">
      <c r="A128" s="29">
        <v>42853</v>
      </c>
      <c r="B128" s="32">
        <f>+'2017 Hourly Load - RC2016'!B129/'2017 Hourly Load - RC2016'!$C$8</f>
        <v>0.49468204920009945</v>
      </c>
      <c r="C128" s="32">
        <f>+'2017 Hourly Load - RC2016'!C129/'2017 Hourly Load - RC2016'!$C$8</f>
        <v>0.45794407661054864</v>
      </c>
      <c r="D128" s="32">
        <f>+'2017 Hourly Load - RC2016'!D129/'2017 Hourly Load - RC2016'!$C$8</f>
        <v>0.43447376040762431</v>
      </c>
      <c r="E128" s="32">
        <f>+'2017 Hourly Load - RC2016'!E129/'2017 Hourly Load - RC2016'!$C$8</f>
        <v>0.41977857137180402</v>
      </c>
      <c r="F128" s="32">
        <f>+'2017 Hourly Load - RC2016'!F129/'2017 Hourly Load - RC2016'!$C$8</f>
        <v>0.41851898374016228</v>
      </c>
      <c r="G128" s="32">
        <f>+'2017 Hourly Load - RC2016'!G129/'2017 Hourly Load - RC2016'!$C$8</f>
        <v>0.44169539616237025</v>
      </c>
      <c r="H128" s="32">
        <f>+'2017 Hourly Load - RC2016'!H129/'2017 Hourly Load - RC2016'!$C$8</f>
        <v>0.49073534128762197</v>
      </c>
      <c r="I128" s="32">
        <f>+'2017 Hourly Load - RC2016'!I129/'2017 Hourly Load - RC2016'!$C$8</f>
        <v>0.5194539392890537</v>
      </c>
      <c r="J128" s="32">
        <f>+'2017 Hourly Load - RC2016'!J129/'2017 Hourly Load - RC2016'!$C$8</f>
        <v>0.55753547201902232</v>
      </c>
      <c r="K128" s="32">
        <f>+'2017 Hourly Load - RC2016'!K129/'2017 Hourly Load - RC2016'!$C$8</f>
        <v>0.60997630374970679</v>
      </c>
      <c r="L128" s="32">
        <f>+'2017 Hourly Load - RC2016'!L129/'2017 Hourly Load - RC2016'!$C$8</f>
        <v>0.66863110112982382</v>
      </c>
      <c r="M128" s="32">
        <f>+'2017 Hourly Load - RC2016'!M129/'2017 Hourly Load - RC2016'!$C$8</f>
        <v>0.71741912872874725</v>
      </c>
      <c r="N128" s="32">
        <f>+'2017 Hourly Load - RC2016'!N129/'2017 Hourly Load - RC2016'!$C$8</f>
        <v>0.7539891563007457</v>
      </c>
      <c r="O128" s="32">
        <f>+'2017 Hourly Load - RC2016'!O129/'2017 Hourly Load - RC2016'!$C$8</f>
        <v>0.78510097080229679</v>
      </c>
      <c r="P128" s="32">
        <f>+'2017 Hourly Load - RC2016'!P129/'2017 Hourly Load - RC2016'!$C$8</f>
        <v>0.8107965584877882</v>
      </c>
      <c r="Q128" s="32">
        <f>+'2017 Hourly Load - RC2016'!Q129/'2017 Hourly Load - RC2016'!$C$8</f>
        <v>0.83048811179578741</v>
      </c>
      <c r="R128" s="32">
        <f>+'2017 Hourly Load - RC2016'!R129/'2017 Hourly Load - RC2016'!$C$8</f>
        <v>0.83569440733990663</v>
      </c>
      <c r="S128" s="32">
        <f>+'2017 Hourly Load - RC2016'!S129/'2017 Hourly Load - RC2016'!$C$8</f>
        <v>0.83363708087489174</v>
      </c>
      <c r="T128" s="32">
        <f>+'2017 Hourly Load - RC2016'!T129/'2017 Hourly Load - RC2016'!$C$8</f>
        <v>0.8104186821982956</v>
      </c>
      <c r="U128" s="32">
        <f>+'2017 Hourly Load - RC2016'!U129/'2017 Hourly Load - RC2016'!$C$8</f>
        <v>0.77519221476671496</v>
      </c>
      <c r="V128" s="32">
        <f>+'2017 Hourly Load - RC2016'!V129/'2017 Hourly Load - RC2016'!$C$8</f>
        <v>0.7650735274591931</v>
      </c>
      <c r="W128" s="32">
        <f>+'2017 Hourly Load - RC2016'!W129/'2017 Hourly Load - RC2016'!$C$8</f>
        <v>0.71830084007089634</v>
      </c>
      <c r="X128" s="32">
        <f>+'2017 Hourly Load - RC2016'!X129/'2017 Hourly Load - RC2016'!$C$8</f>
        <v>0.65070297050612302</v>
      </c>
      <c r="Y128" s="32">
        <f>+'2017 Hourly Load - RC2016'!Y129/'2017 Hourly Load - RC2016'!$C$8</f>
        <v>0.58243332087114064</v>
      </c>
      <c r="AA128" s="33">
        <f t="shared" si="1"/>
        <v>0.83569440733990663</v>
      </c>
    </row>
    <row r="129" spans="1:27" x14ac:dyDescent="0.2">
      <c r="A129" s="29">
        <v>42854</v>
      </c>
      <c r="B129" s="32">
        <f>+'2017 Hourly Load - RC2016'!B130/'2017 Hourly Load - RC2016'!$C$8</f>
        <v>0.52646564377185934</v>
      </c>
      <c r="C129" s="32">
        <f>+'2017 Hourly Load - RC2016'!C130/'2017 Hourly Load - RC2016'!$C$8</f>
        <v>0.48687260588392067</v>
      </c>
      <c r="D129" s="32">
        <f>+'2017 Hourly Load - RC2016'!D130/'2017 Hourly Load - RC2016'!$C$8</f>
        <v>0.46100907318087692</v>
      </c>
      <c r="E129" s="32">
        <f>+'2017 Hourly Load - RC2016'!E130/'2017 Hourly Load - RC2016'!$C$8</f>
        <v>0.44601998036434021</v>
      </c>
      <c r="F129" s="32">
        <f>+'2017 Hourly Load - RC2016'!F130/'2017 Hourly Load - RC2016'!$C$8</f>
        <v>0.44350080510105672</v>
      </c>
      <c r="G129" s="32">
        <f>+'2017 Hourly Load - RC2016'!G130/'2017 Hourly Load - RC2016'!$C$8</f>
        <v>0.46407406975120519</v>
      </c>
      <c r="H129" s="32">
        <f>+'2017 Hourly Load - RC2016'!H130/'2017 Hourly Load - RC2016'!$C$8</f>
        <v>0.51021696332368094</v>
      </c>
      <c r="I129" s="32">
        <f>+'2017 Hourly Load - RC2016'!I130/'2017 Hourly Load - RC2016'!$C$8</f>
        <v>0.53834775376367983</v>
      </c>
      <c r="J129" s="32">
        <f>+'2017 Hourly Load - RC2016'!J130/'2017 Hourly Load - RC2016'!$C$8</f>
        <v>0.5835249634852302</v>
      </c>
      <c r="K129" s="32">
        <f>+'2017 Hourly Load - RC2016'!K130/'2017 Hourly Load - RC2016'!$C$8</f>
        <v>0.63982853061961598</v>
      </c>
      <c r="L129" s="32">
        <f>+'2017 Hourly Load - RC2016'!L130/'2017 Hourly Load - RC2016'!$C$8</f>
        <v>0.69525038641185255</v>
      </c>
      <c r="M129" s="32">
        <f>+'2017 Hourly Load - RC2016'!M130/'2017 Hourly Load - RC2016'!$C$8</f>
        <v>0.74172917001943273</v>
      </c>
      <c r="N129" s="32">
        <f>+'2017 Hourly Load - RC2016'!N130/'2017 Hourly Load - RC2016'!$C$8</f>
        <v>0.77573803607375968</v>
      </c>
      <c r="O129" s="32">
        <f>+'2017 Hourly Load - RC2016'!O130/'2017 Hourly Load - RC2016'!$C$8</f>
        <v>0.80298711517160937</v>
      </c>
      <c r="P129" s="32">
        <f>+'2017 Hourly Load - RC2016'!P130/'2017 Hourly Load - RC2016'!$C$8</f>
        <v>0.8218809296462356</v>
      </c>
      <c r="Q129" s="32">
        <f>+'2017 Hourly Load - RC2016'!Q130/'2017 Hourly Load - RC2016'!$C$8</f>
        <v>0.83527454479602603</v>
      </c>
      <c r="R129" s="32">
        <f>+'2017 Hourly Load - RC2016'!R130/'2017 Hourly Load - RC2016'!$C$8</f>
        <v>0.83250345200641418</v>
      </c>
      <c r="S129" s="32">
        <f>+'2017 Hourly Load - RC2016'!S130/'2017 Hourly Load - RC2016'!$C$8</f>
        <v>0.82280462724277281</v>
      </c>
      <c r="T129" s="32">
        <f>+'2017 Hourly Load - RC2016'!T130/'2017 Hourly Load - RC2016'!$C$8</f>
        <v>0.8035329364786542</v>
      </c>
      <c r="U129" s="32">
        <f>+'2017 Hourly Load - RC2016'!U130/'2017 Hourly Load - RC2016'!$C$8</f>
        <v>0.7718753006700585</v>
      </c>
      <c r="V129" s="32">
        <f>+'2017 Hourly Load - RC2016'!V130/'2017 Hourly Load - RC2016'!$C$8</f>
        <v>0.75978325940629776</v>
      </c>
      <c r="W129" s="32">
        <f>+'2017 Hourly Load - RC2016'!W130/'2017 Hourly Load - RC2016'!$C$8</f>
        <v>0.71565570604444884</v>
      </c>
      <c r="X129" s="32">
        <f>+'2017 Hourly Load - RC2016'!X130/'2017 Hourly Load - RC2016'!$C$8</f>
        <v>0.65032509421663043</v>
      </c>
      <c r="Y129" s="32">
        <f>+'2017 Hourly Load - RC2016'!Y130/'2017 Hourly Load - RC2016'!$C$8</f>
        <v>0.58213941709042427</v>
      </c>
      <c r="AA129" s="33">
        <f t="shared" si="1"/>
        <v>0.83527454479602603</v>
      </c>
    </row>
    <row r="130" spans="1:27" x14ac:dyDescent="0.2">
      <c r="A130" s="29">
        <v>42855</v>
      </c>
      <c r="B130" s="32">
        <f>+'2017 Hourly Load - RC2016'!B131/'2017 Hourly Load - RC2016'!$C$8</f>
        <v>0.52461824857878481</v>
      </c>
      <c r="C130" s="32">
        <f>+'2017 Hourly Load - RC2016'!C131/'2017 Hourly Load - RC2016'!$C$8</f>
        <v>0.48842609729627884</v>
      </c>
      <c r="D130" s="32">
        <f>+'2017 Hourly Load - RC2016'!D131/'2017 Hourly Load - RC2016'!$C$8</f>
        <v>0.46478783607580215</v>
      </c>
      <c r="E130" s="32">
        <f>+'2017 Hourly Load - RC2016'!E131/'2017 Hourly Load - RC2016'!$C$8</f>
        <v>0.45156216594356391</v>
      </c>
      <c r="F130" s="32">
        <f>+'2017 Hourly Load - RC2016'!F131/'2017 Hourly Load - RC2016'!$C$8</f>
        <v>0.45072244085580271</v>
      </c>
      <c r="G130" s="32">
        <f>+'2017 Hourly Load - RC2016'!G131/'2017 Hourly Load - RC2016'!$C$8</f>
        <v>0.47100180172523476</v>
      </c>
      <c r="H130" s="32">
        <f>+'2017 Hourly Load - RC2016'!H131/'2017 Hourly Load - RC2016'!$C$8</f>
        <v>0.5181943516574119</v>
      </c>
      <c r="I130" s="32">
        <f>+'2017 Hourly Load - RC2016'!I131/'2017 Hourly Load - RC2016'!$C$8</f>
        <v>0.54607322457108243</v>
      </c>
      <c r="J130" s="32">
        <f>+'2017 Hourly Load - RC2016'!J131/'2017 Hourly Load - RC2016'!$C$8</f>
        <v>0.58965495662588674</v>
      </c>
      <c r="K130" s="32">
        <f>+'2017 Hourly Load - RC2016'!K131/'2017 Hourly Load - RC2016'!$C$8</f>
        <v>0.64587455125149629</v>
      </c>
      <c r="L130" s="32">
        <f>+'2017 Hourly Load - RC2016'!L131/'2017 Hourly Load - RC2016'!$C$8</f>
        <v>0.70049866821035989</v>
      </c>
      <c r="M130" s="32">
        <f>+'2017 Hourly Load - RC2016'!M131/'2017 Hourly Load - RC2016'!$C$8</f>
        <v>0.74336663394056701</v>
      </c>
      <c r="N130" s="32">
        <f>+'2017 Hourly Load - RC2016'!N131/'2017 Hourly Load - RC2016'!$C$8</f>
        <v>0.77494029724038671</v>
      </c>
      <c r="O130" s="32">
        <f>+'2017 Hourly Load - RC2016'!O131/'2017 Hourly Load - RC2016'!$C$8</f>
        <v>0.80223136259262429</v>
      </c>
      <c r="P130" s="32">
        <f>+'2017 Hourly Load - RC2016'!P131/'2017 Hourly Load - RC2016'!$C$8</f>
        <v>0.81885791933029539</v>
      </c>
      <c r="Q130" s="32">
        <f>+'2017 Hourly Load - RC2016'!Q131/'2017 Hourly Load - RC2016'!$C$8</f>
        <v>0.83027818052384705</v>
      </c>
      <c r="R130" s="32">
        <f>+'2017 Hourly Load - RC2016'!R131/'2017 Hourly Load - RC2016'!$C$8</f>
        <v>0.82435811865513098</v>
      </c>
      <c r="S130" s="32">
        <f>+'2017 Hourly Load - RC2016'!S131/'2017 Hourly Load - RC2016'!$C$8</f>
        <v>0.79186075775877407</v>
      </c>
      <c r="T130" s="32">
        <f>+'2017 Hourly Load - RC2016'!T131/'2017 Hourly Load - RC2016'!$C$8</f>
        <v>0.76759270272247659</v>
      </c>
      <c r="U130" s="32">
        <f>+'2017 Hourly Load - RC2016'!U131/'2017 Hourly Load - RC2016'!$C$8</f>
        <v>0.74143526623871636</v>
      </c>
      <c r="V130" s="32">
        <f>+'2017 Hourly Load - RC2016'!V131/'2017 Hourly Load - RC2016'!$C$8</f>
        <v>0.73962985730002984</v>
      </c>
      <c r="W130" s="32">
        <f>+'2017 Hourly Load - RC2016'!W131/'2017 Hourly Load - RC2016'!$C$8</f>
        <v>0.70003681941209117</v>
      </c>
      <c r="X130" s="32">
        <f>+'2017 Hourly Load - RC2016'!X131/'2017 Hourly Load - RC2016'!$C$8</f>
        <v>0.63760325913704896</v>
      </c>
      <c r="Y130" s="32">
        <f>+'2017 Hourly Load - RC2016'!Y131/'2017 Hourly Load - RC2016'!$C$8</f>
        <v>0.5724405923267829</v>
      </c>
      <c r="AA130" s="33">
        <f t="shared" si="1"/>
        <v>0.83027818052384705</v>
      </c>
    </row>
    <row r="131" spans="1:27" x14ac:dyDescent="0.2">
      <c r="A131" s="29">
        <v>42856</v>
      </c>
      <c r="B131" s="32">
        <f>+'2017 Hourly Load - RC2016'!B132/'2017 Hourly Load - RC2016'!$C$8</f>
        <v>0.51538127261341204</v>
      </c>
      <c r="C131" s="32">
        <f>+'2017 Hourly Load - RC2016'!C132/'2017 Hourly Load - RC2016'!$C$8</f>
        <v>0.47788754744487622</v>
      </c>
      <c r="D131" s="32">
        <f>+'2017 Hourly Load - RC2016'!D132/'2017 Hourly Load - RC2016'!$C$8</f>
        <v>0.45277976732081759</v>
      </c>
      <c r="E131" s="32">
        <f>+'2017 Hourly Load - RC2016'!E132/'2017 Hourly Load - RC2016'!$C$8</f>
        <v>0.43930217966225088</v>
      </c>
      <c r="F131" s="32">
        <f>+'2017 Hourly Load - RC2016'!F132/'2017 Hourly Load - RC2016'!$C$8</f>
        <v>0.4354814305129377</v>
      </c>
      <c r="G131" s="32">
        <f>+'2017 Hourly Load - RC2016'!G132/'2017 Hourly Load - RC2016'!$C$8</f>
        <v>0.45777613159299646</v>
      </c>
      <c r="H131" s="32">
        <f>+'2017 Hourly Load - RC2016'!H132/'2017 Hourly Load - RC2016'!$C$8</f>
        <v>0.50778176056917357</v>
      </c>
      <c r="I131" s="32">
        <f>+'2017 Hourly Load - RC2016'!I132/'2017 Hourly Load - RC2016'!$C$8</f>
        <v>0.53704617987765002</v>
      </c>
      <c r="J131" s="32">
        <f>+'2017 Hourly Load - RC2016'!J132/'2017 Hourly Load - RC2016'!$C$8</f>
        <v>0.57672319027436481</v>
      </c>
      <c r="K131" s="32">
        <f>+'2017 Hourly Load - RC2016'!K132/'2017 Hourly Load - RC2016'!$C$8</f>
        <v>0.63348860620701919</v>
      </c>
      <c r="L131" s="32">
        <f>+'2017 Hourly Load - RC2016'!L132/'2017 Hourly Load - RC2016'!$C$8</f>
        <v>0.69109374722743488</v>
      </c>
      <c r="M131" s="32">
        <f>+'2017 Hourly Load - RC2016'!M132/'2017 Hourly Load - RC2016'!$C$8</f>
        <v>0.73421363048397037</v>
      </c>
      <c r="N131" s="32">
        <f>+'2017 Hourly Load - RC2016'!N132/'2017 Hourly Load - RC2016'!$C$8</f>
        <v>0.76822249653829733</v>
      </c>
      <c r="O131" s="32">
        <f>+'2017 Hourly Load - RC2016'!O132/'2017 Hourly Load - RC2016'!$C$8</f>
        <v>0.79710903955728118</v>
      </c>
      <c r="P131" s="32">
        <f>+'2017 Hourly Load - RC2016'!P132/'2017 Hourly Load - RC2016'!$C$8</f>
        <v>0.81541504647047458</v>
      </c>
      <c r="Q131" s="32">
        <f>+'2017 Hourly Load - RC2016'!Q132/'2017 Hourly Load - RC2016'!$C$8</f>
        <v>0.82456804992707133</v>
      </c>
      <c r="R131" s="32">
        <f>+'2017 Hourly Load - RC2016'!R132/'2017 Hourly Load - RC2016'!$C$8</f>
        <v>0.81999154819877285</v>
      </c>
      <c r="S131" s="32">
        <f>+'2017 Hourly Load - RC2016'!S132/'2017 Hourly Load - RC2016'!$C$8</f>
        <v>0.79568150690808725</v>
      </c>
      <c r="T131" s="32">
        <f>+'2017 Hourly Load - RC2016'!T132/'2017 Hourly Load - RC2016'!$C$8</f>
        <v>0.75839771301149173</v>
      </c>
      <c r="U131" s="32">
        <f>+'2017 Hourly Load - RC2016'!U132/'2017 Hourly Load - RC2016'!$C$8</f>
        <v>0.72946918373811986</v>
      </c>
      <c r="V131" s="32">
        <f>+'2017 Hourly Load - RC2016'!V132/'2017 Hourly Load - RC2016'!$C$8</f>
        <v>0.72678206345728413</v>
      </c>
      <c r="W131" s="32">
        <f>+'2017 Hourly Load - RC2016'!W132/'2017 Hourly Load - RC2016'!$C$8</f>
        <v>0.68370416645513654</v>
      </c>
      <c r="X131" s="32">
        <f>+'2017 Hourly Load - RC2016'!X132/'2017 Hourly Load - RC2016'!$C$8</f>
        <v>0.62521731409257186</v>
      </c>
      <c r="Y131" s="32">
        <f>+'2017 Hourly Load - RC2016'!Y132/'2017 Hourly Load - RC2016'!$C$8</f>
        <v>0.56299368508946979</v>
      </c>
      <c r="AA131" s="33">
        <f t="shared" si="1"/>
        <v>0.82456804992707133</v>
      </c>
    </row>
    <row r="132" spans="1:27" x14ac:dyDescent="0.2">
      <c r="A132" s="29">
        <v>42857</v>
      </c>
      <c r="B132" s="32">
        <f>+'2017 Hourly Load - RC2016'!B133/'2017 Hourly Load - RC2016'!$C$8</f>
        <v>0.50983908703418834</v>
      </c>
      <c r="C132" s="32">
        <f>+'2017 Hourly Load - RC2016'!C133/'2017 Hourly Load - RC2016'!$C$8</f>
        <v>0.47251330688320486</v>
      </c>
      <c r="D132" s="32">
        <f>+'2017 Hourly Load - RC2016'!D133/'2017 Hourly Load - RC2016'!$C$8</f>
        <v>0.44845518311884758</v>
      </c>
      <c r="E132" s="32">
        <f>+'2017 Hourly Load - RC2016'!E133/'2017 Hourly Load - RC2016'!$C$8</f>
        <v>0.43371800782863923</v>
      </c>
      <c r="F132" s="32">
        <f>+'2017 Hourly Load - RC2016'!F133/'2017 Hourly Load - RC2016'!$C$8</f>
        <v>0.42985527242493787</v>
      </c>
      <c r="G132" s="32">
        <f>+'2017 Hourly Load - RC2016'!G133/'2017 Hourly Load - RC2016'!$C$8</f>
        <v>0.45097435838213107</v>
      </c>
      <c r="H132" s="32">
        <f>+'2017 Hourly Load - RC2016'!H133/'2017 Hourly Load - RC2016'!$C$8</f>
        <v>0.49930053718278583</v>
      </c>
      <c r="I132" s="32">
        <f>+'2017 Hourly Load - RC2016'!I133/'2017 Hourly Load - RC2016'!$C$8</f>
        <v>0.52936269532463531</v>
      </c>
      <c r="J132" s="32">
        <f>+'2017 Hourly Load - RC2016'!J133/'2017 Hourly Load - RC2016'!$C$8</f>
        <v>0.56484108028254443</v>
      </c>
      <c r="K132" s="32">
        <f>+'2017 Hourly Load - RC2016'!K133/'2017 Hourly Load - RC2016'!$C$8</f>
        <v>0.61602232438158711</v>
      </c>
      <c r="L132" s="32">
        <f>+'2017 Hourly Load - RC2016'!L133/'2017 Hourly Load - RC2016'!$C$8</f>
        <v>0.65947809767322718</v>
      </c>
      <c r="M132" s="32">
        <f>+'2017 Hourly Load - RC2016'!M133/'2017 Hourly Load - RC2016'!$C$8</f>
        <v>0.69193347231519597</v>
      </c>
      <c r="N132" s="32">
        <f>+'2017 Hourly Load - RC2016'!N133/'2017 Hourly Load - RC2016'!$C$8</f>
        <v>0.71070132802665797</v>
      </c>
      <c r="O132" s="32">
        <f>+'2017 Hourly Load - RC2016'!O133/'2017 Hourly Load - RC2016'!$C$8</f>
        <v>0.73232424903650783</v>
      </c>
      <c r="P132" s="32">
        <f>+'2017 Hourly Load - RC2016'!P133/'2017 Hourly Load - RC2016'!$C$8</f>
        <v>0.74781717690570126</v>
      </c>
      <c r="Q132" s="32">
        <f>+'2017 Hourly Load - RC2016'!Q133/'2017 Hourly Load - RC2016'!$C$8</f>
        <v>0.75592052400259635</v>
      </c>
      <c r="R132" s="32">
        <f>+'2017 Hourly Load - RC2016'!R133/'2017 Hourly Load - RC2016'!$C$8</f>
        <v>0.75088217347602937</v>
      </c>
      <c r="S132" s="32">
        <f>+'2017 Hourly Load - RC2016'!S133/'2017 Hourly Load - RC2016'!$C$8</f>
        <v>0.7356411631331643</v>
      </c>
      <c r="T132" s="32">
        <f>+'2017 Hourly Load - RC2016'!T133/'2017 Hourly Load - RC2016'!$C$8</f>
        <v>0.71217084693023991</v>
      </c>
      <c r="U132" s="32">
        <f>+'2017 Hourly Load - RC2016'!U133/'2017 Hourly Load - RC2016'!$C$8</f>
        <v>0.68021930734092784</v>
      </c>
      <c r="V132" s="32">
        <f>+'2017 Hourly Load - RC2016'!V133/'2017 Hourly Load - RC2016'!$C$8</f>
        <v>0.67958951352510688</v>
      </c>
      <c r="W132" s="32">
        <f>+'2017 Hourly Load - RC2016'!W133/'2017 Hourly Load - RC2016'!$C$8</f>
        <v>0.63395045500528791</v>
      </c>
      <c r="X132" s="32">
        <f>+'2017 Hourly Load - RC2016'!X133/'2017 Hourly Load - RC2016'!$C$8</f>
        <v>0.58784954768720021</v>
      </c>
      <c r="Y132" s="32">
        <f>+'2017 Hourly Load - RC2016'!Y133/'2017 Hourly Load - RC2016'!$C$8</f>
        <v>0.53801186372857535</v>
      </c>
      <c r="AA132" s="33">
        <f t="shared" si="1"/>
        <v>0.75592052400259635</v>
      </c>
    </row>
    <row r="133" spans="1:27" x14ac:dyDescent="0.2">
      <c r="A133" s="29">
        <v>42858</v>
      </c>
      <c r="B133" s="32">
        <f>+'2017 Hourly Load - RC2016'!B134/'2017 Hourly Load - RC2016'!$C$8</f>
        <v>0.4886780148226072</v>
      </c>
      <c r="C133" s="32">
        <f>+'2017 Hourly Load - RC2016'!C134/'2017 Hourly Load - RC2016'!$C$8</f>
        <v>0.45105833089090719</v>
      </c>
      <c r="D133" s="32">
        <f>+'2017 Hourly Load - RC2016'!D134/'2017 Hourly Load - RC2016'!$C$8</f>
        <v>0.42578260574929622</v>
      </c>
      <c r="E133" s="32">
        <f>+'2017 Hourly Load - RC2016'!E134/'2017 Hourly Load - RC2016'!$C$8</f>
        <v>0.41041563664326702</v>
      </c>
      <c r="F133" s="32">
        <f>+'2017 Hourly Load - RC2016'!F134/'2017 Hourly Load - RC2016'!$C$8</f>
        <v>0.40256420707270019</v>
      </c>
      <c r="G133" s="32">
        <f>+'2017 Hourly Load - RC2016'!G134/'2017 Hourly Load - RC2016'!$C$8</f>
        <v>0.40688879127467015</v>
      </c>
      <c r="H133" s="32">
        <f>+'2017 Hourly Load - RC2016'!H134/'2017 Hourly Load - RC2016'!$C$8</f>
        <v>0.4216259665648785</v>
      </c>
      <c r="I133" s="32">
        <f>+'2017 Hourly Load - RC2016'!I134/'2017 Hourly Load - RC2016'!$C$8</f>
        <v>0.44463443396953428</v>
      </c>
      <c r="J133" s="32">
        <f>+'2017 Hourly Load - RC2016'!J134/'2017 Hourly Load - RC2016'!$C$8</f>
        <v>0.48964369867353252</v>
      </c>
      <c r="K133" s="32">
        <f>+'2017 Hourly Load - RC2016'!K134/'2017 Hourly Load - RC2016'!$C$8</f>
        <v>0.54456171941311238</v>
      </c>
      <c r="L133" s="32">
        <f>+'2017 Hourly Load - RC2016'!L134/'2017 Hourly Load - RC2016'!$C$8</f>
        <v>0.58885721779251354</v>
      </c>
      <c r="M133" s="32">
        <f>+'2017 Hourly Load - RC2016'!M134/'2017 Hourly Load - RC2016'!$C$8</f>
        <v>0.61891937593436308</v>
      </c>
      <c r="N133" s="32">
        <f>+'2017 Hourly Load - RC2016'!N134/'2017 Hourly Load - RC2016'!$C$8</f>
        <v>0.6326908673736461</v>
      </c>
      <c r="O133" s="32">
        <f>+'2017 Hourly Load - RC2016'!O134/'2017 Hourly Load - RC2016'!$C$8</f>
        <v>0.63928270931257125</v>
      </c>
      <c r="P133" s="32">
        <f>+'2017 Hourly Load - RC2016'!P134/'2017 Hourly Load - RC2016'!$C$8</f>
        <v>0.63558791892642208</v>
      </c>
      <c r="Q133" s="32">
        <f>+'2017 Hourly Load - RC2016'!Q134/'2017 Hourly Load - RC2016'!$C$8</f>
        <v>0.61866745840803472</v>
      </c>
      <c r="R133" s="32">
        <f>+'2017 Hourly Load - RC2016'!R134/'2017 Hourly Load - RC2016'!$C$8</f>
        <v>0.57953626931836466</v>
      </c>
      <c r="S133" s="32">
        <f>+'2017 Hourly Load - RC2016'!S134/'2017 Hourly Load - RC2016'!$C$8</f>
        <v>0.56433724522988771</v>
      </c>
      <c r="T133" s="32">
        <f>+'2017 Hourly Load - RC2016'!T134/'2017 Hourly Load - RC2016'!$C$8</f>
        <v>0.55031383626427632</v>
      </c>
      <c r="U133" s="32">
        <f>+'2017 Hourly Load - RC2016'!U134/'2017 Hourly Load - RC2016'!$C$8</f>
        <v>0.54645110086057491</v>
      </c>
      <c r="V133" s="32">
        <f>+'2017 Hourly Load - RC2016'!V134/'2017 Hourly Load - RC2016'!$C$8</f>
        <v>0.55602396686105227</v>
      </c>
      <c r="W133" s="32">
        <f>+'2017 Hourly Load - RC2016'!W134/'2017 Hourly Load - RC2016'!$C$8</f>
        <v>0.53838974001806783</v>
      </c>
      <c r="X133" s="32">
        <f>+'2017 Hourly Load - RC2016'!X134/'2017 Hourly Load - RC2016'!$C$8</f>
        <v>0.50853751314815854</v>
      </c>
      <c r="Y133" s="32">
        <f>+'2017 Hourly Load - RC2016'!Y134/'2017 Hourly Load - RC2016'!$C$8</f>
        <v>0.47066591169013028</v>
      </c>
      <c r="AA133" s="33">
        <f t="shared" si="1"/>
        <v>0.63928270931257125</v>
      </c>
    </row>
    <row r="134" spans="1:27" x14ac:dyDescent="0.2">
      <c r="A134" s="29">
        <v>42859</v>
      </c>
      <c r="B134" s="32">
        <f>+'2017 Hourly Load - RC2016'!B135/'2017 Hourly Load - RC2016'!$C$8</f>
        <v>0.4316606813636244</v>
      </c>
      <c r="C134" s="32">
        <f>+'2017 Hourly Load - RC2016'!C135/'2017 Hourly Load - RC2016'!$C$8</f>
        <v>0.40092674315156596</v>
      </c>
      <c r="D134" s="32">
        <f>+'2017 Hourly Load - RC2016'!D135/'2017 Hourly Load - RC2016'!$C$8</f>
        <v>0.38178101115061147</v>
      </c>
      <c r="E134" s="32">
        <f>+'2017 Hourly Load - RC2016'!E135/'2017 Hourly Load - RC2016'!$C$8</f>
        <v>0.36880725854470159</v>
      </c>
      <c r="F134" s="32">
        <f>+'2017 Hourly Load - RC2016'!F135/'2017 Hourly Load - RC2016'!$C$8</f>
        <v>0.36473459186905993</v>
      </c>
      <c r="G134" s="32">
        <f>+'2017 Hourly Load - RC2016'!G135/'2017 Hourly Load - RC2016'!$C$8</f>
        <v>0.36481856437783605</v>
      </c>
      <c r="H134" s="32">
        <f>+'2017 Hourly Load - RC2016'!H135/'2017 Hourly Load - RC2016'!$C$8</f>
        <v>0.36973095614123885</v>
      </c>
      <c r="I134" s="32">
        <f>+'2017 Hourly Load - RC2016'!I135/'2017 Hourly Load - RC2016'!$C$8</f>
        <v>0.37569300426434304</v>
      </c>
      <c r="J134" s="32">
        <f>+'2017 Hourly Load - RC2016'!J135/'2017 Hourly Load - RC2016'!$C$8</f>
        <v>0.4192747363191473</v>
      </c>
      <c r="K134" s="32">
        <f>+'2017 Hourly Load - RC2016'!K135/'2017 Hourly Load - RC2016'!$C$8</f>
        <v>0.46844064020756321</v>
      </c>
      <c r="L134" s="32">
        <f>+'2017 Hourly Load - RC2016'!L135/'2017 Hourly Load - RC2016'!$C$8</f>
        <v>0.50673210420947212</v>
      </c>
      <c r="M134" s="32">
        <f>+'2017 Hourly Load - RC2016'!M135/'2017 Hourly Load - RC2016'!$C$8</f>
        <v>0.53398118330732181</v>
      </c>
      <c r="N134" s="32">
        <f>+'2017 Hourly Load - RC2016'!N135/'2017 Hourly Load - RC2016'!$C$8</f>
        <v>0.56156615244027586</v>
      </c>
      <c r="O134" s="32">
        <f>+'2017 Hourly Load - RC2016'!O135/'2017 Hourly Load - RC2016'!$C$8</f>
        <v>0.58516242740636448</v>
      </c>
      <c r="P134" s="32">
        <f>+'2017 Hourly Load - RC2016'!P135/'2017 Hourly Load - RC2016'!$C$8</f>
        <v>0.60552576078457265</v>
      </c>
      <c r="Q134" s="32">
        <f>+'2017 Hourly Load - RC2016'!Q135/'2017 Hourly Load - RC2016'!$C$8</f>
        <v>0.62819833815412385</v>
      </c>
      <c r="R134" s="32">
        <f>+'2017 Hourly Load - RC2016'!R135/'2017 Hourly Load - RC2016'!$C$8</f>
        <v>0.64579057874272017</v>
      </c>
      <c r="S134" s="32">
        <f>+'2017 Hourly Load - RC2016'!S135/'2017 Hourly Load - RC2016'!$C$8</f>
        <v>0.65469166467298856</v>
      </c>
      <c r="T134" s="32">
        <f>+'2017 Hourly Load - RC2016'!T135/'2017 Hourly Load - RC2016'!$C$8</f>
        <v>0.64700818011997385</v>
      </c>
      <c r="U134" s="32">
        <f>+'2017 Hourly Load - RC2016'!U135/'2017 Hourly Load - RC2016'!$C$8</f>
        <v>0.6194232109870198</v>
      </c>
      <c r="V134" s="32">
        <f>+'2017 Hourly Load - RC2016'!V135/'2017 Hourly Load - RC2016'!$C$8</f>
        <v>0.61006027625848291</v>
      </c>
      <c r="W134" s="32">
        <f>+'2017 Hourly Load - RC2016'!W135/'2017 Hourly Load - RC2016'!$C$8</f>
        <v>0.57403606999352907</v>
      </c>
      <c r="X134" s="32">
        <f>+'2017 Hourly Load - RC2016'!X135/'2017 Hourly Load - RC2016'!$C$8</f>
        <v>0.5271794100964563</v>
      </c>
      <c r="Y134" s="32">
        <f>+'2017 Hourly Load - RC2016'!Y135/'2017 Hourly Load - RC2016'!$C$8</f>
        <v>0.46163886699669782</v>
      </c>
      <c r="AA134" s="33">
        <f t="shared" si="1"/>
        <v>0.65469166467298856</v>
      </c>
    </row>
    <row r="135" spans="1:27" x14ac:dyDescent="0.2">
      <c r="A135" s="29">
        <v>42860</v>
      </c>
      <c r="B135" s="32">
        <f>+'2017 Hourly Load - RC2016'!B136/'2017 Hourly Load - RC2016'!$C$8</f>
        <v>0.40957591155550588</v>
      </c>
      <c r="C135" s="32">
        <f>+'2017 Hourly Load - RC2016'!C136/'2017 Hourly Load - RC2016'!$C$8</f>
        <v>0.36872328603592547</v>
      </c>
      <c r="D135" s="32">
        <f>+'2017 Hourly Load - RC2016'!D136/'2017 Hourly Load - RC2016'!$C$8</f>
        <v>0.35285248187723944</v>
      </c>
      <c r="E135" s="32">
        <f>+'2017 Hourly Load - RC2016'!E136/'2017 Hourly Load - RC2016'!$C$8</f>
        <v>0.34143222068368773</v>
      </c>
      <c r="F135" s="32">
        <f>+'2017 Hourly Load - RC2016'!F136/'2017 Hourly Load - RC2016'!$C$8</f>
        <v>0.34176811071879215</v>
      </c>
      <c r="G135" s="32">
        <f>+'2017 Hourly Load - RC2016'!G136/'2017 Hourly Load - RC2016'!$C$8</f>
        <v>0.3654483581936569</v>
      </c>
      <c r="H135" s="32">
        <f>+'2017 Hourly Load - RC2016'!H136/'2017 Hourly Load - RC2016'!$C$8</f>
        <v>0.41196912805562519</v>
      </c>
      <c r="I135" s="32">
        <f>+'2017 Hourly Load - RC2016'!I136/'2017 Hourly Load - RC2016'!$C$8</f>
        <v>0.44060375354828069</v>
      </c>
      <c r="J135" s="32">
        <f>+'2017 Hourly Load - RC2016'!J136/'2017 Hourly Load - RC2016'!$C$8</f>
        <v>0.47415077080433904</v>
      </c>
      <c r="K135" s="32">
        <f>+'2017 Hourly Load - RC2016'!K136/'2017 Hourly Load - RC2016'!$C$8</f>
        <v>0.51794243413108365</v>
      </c>
      <c r="L135" s="32">
        <f>+'2017 Hourly Load - RC2016'!L136/'2017 Hourly Load - RC2016'!$C$8</f>
        <v>0.5626158087999773</v>
      </c>
      <c r="M135" s="32">
        <f>+'2017 Hourly Load - RC2016'!M136/'2017 Hourly Load - RC2016'!$C$8</f>
        <v>0.59981563018779671</v>
      </c>
      <c r="N135" s="32">
        <f>+'2017 Hourly Load - RC2016'!N136/'2017 Hourly Load - RC2016'!$C$8</f>
        <v>0.63487415260182511</v>
      </c>
      <c r="O135" s="32">
        <f>+'2017 Hourly Load - RC2016'!O136/'2017 Hourly Load - RC2016'!$C$8</f>
        <v>0.66690966469991342</v>
      </c>
      <c r="P135" s="32">
        <f>+'2017 Hourly Load - RC2016'!P136/'2017 Hourly Load - RC2016'!$C$8</f>
        <v>0.696300042771554</v>
      </c>
      <c r="Q135" s="32">
        <f>+'2017 Hourly Load - RC2016'!Q136/'2017 Hourly Load - RC2016'!$C$8</f>
        <v>0.72090398784295595</v>
      </c>
      <c r="R135" s="32">
        <f>+'2017 Hourly Load - RC2016'!R136/'2017 Hourly Load - RC2016'!$C$8</f>
        <v>0.74240095008964169</v>
      </c>
      <c r="S135" s="32">
        <f>+'2017 Hourly Load - RC2016'!S136/'2017 Hourly Load - RC2016'!$C$8</f>
        <v>0.74542396040558179</v>
      </c>
      <c r="T135" s="32">
        <f>+'2017 Hourly Load - RC2016'!T136/'2017 Hourly Load - RC2016'!$C$8</f>
        <v>0.72816760985208995</v>
      </c>
      <c r="U135" s="32">
        <f>+'2017 Hourly Load - RC2016'!U136/'2017 Hourly Load - RC2016'!$C$8</f>
        <v>0.67182205646331616</v>
      </c>
      <c r="V135" s="32">
        <f>+'2017 Hourly Load - RC2016'!V136/'2017 Hourly Load - RC2016'!$C$8</f>
        <v>0.67341753413006245</v>
      </c>
      <c r="W135" s="32">
        <f>+'2017 Hourly Load - RC2016'!W136/'2017 Hourly Load - RC2016'!$C$8</f>
        <v>0.63092744468934769</v>
      </c>
      <c r="X135" s="32">
        <f>+'2017 Hourly Load - RC2016'!X136/'2017 Hourly Load - RC2016'!$C$8</f>
        <v>0.54997794622917184</v>
      </c>
      <c r="Y135" s="32">
        <f>+'2017 Hourly Load - RC2016'!Y136/'2017 Hourly Load - RC2016'!$C$8</f>
        <v>0.49602560934051732</v>
      </c>
      <c r="AA135" s="33">
        <f t="shared" si="1"/>
        <v>0.74542396040558179</v>
      </c>
    </row>
    <row r="136" spans="1:27" x14ac:dyDescent="0.2">
      <c r="A136" s="29">
        <v>42861</v>
      </c>
      <c r="B136" s="32">
        <f>+'2017 Hourly Load - RC2016'!B137/'2017 Hourly Load - RC2016'!$C$8</f>
        <v>0.4365730731270272</v>
      </c>
      <c r="C136" s="32">
        <f>+'2017 Hourly Load - RC2016'!C137/'2017 Hourly Load - RC2016'!$C$8</f>
        <v>0.39916332046726749</v>
      </c>
      <c r="D136" s="32">
        <f>+'2017 Hourly Load - RC2016'!D137/'2017 Hourly Load - RC2016'!$C$8</f>
        <v>0.3740135540888207</v>
      </c>
      <c r="E136" s="32">
        <f>+'2017 Hourly Load - RC2016'!E137/'2017 Hourly Load - RC2016'!$C$8</f>
        <v>0.35906644752667205</v>
      </c>
      <c r="F136" s="32">
        <f>+'2017 Hourly Load - RC2016'!F137/'2017 Hourly Load - RC2016'!$C$8</f>
        <v>0.35553960215807517</v>
      </c>
      <c r="G136" s="32">
        <f>+'2017 Hourly Load - RC2016'!G137/'2017 Hourly Load - RC2016'!$C$8</f>
        <v>0.3759449217906714</v>
      </c>
      <c r="H136" s="32">
        <f>+'2017 Hourly Load - RC2016'!H137/'2017 Hourly Load - RC2016'!$C$8</f>
        <v>0.42309548546846054</v>
      </c>
      <c r="I136" s="32">
        <f>+'2017 Hourly Load - RC2016'!I137/'2017 Hourly Load - RC2016'!$C$8</f>
        <v>0.45181408346989227</v>
      </c>
      <c r="J136" s="32">
        <f>+'2017 Hourly Load - RC2016'!J137/'2017 Hourly Load - RC2016'!$C$8</f>
        <v>0.48624281206809983</v>
      </c>
      <c r="K136" s="32">
        <f>+'2017 Hourly Load - RC2016'!K137/'2017 Hourly Load - RC2016'!$C$8</f>
        <v>0.53410714207048593</v>
      </c>
      <c r="L136" s="32">
        <f>+'2017 Hourly Load - RC2016'!L137/'2017 Hourly Load - RC2016'!$C$8</f>
        <v>0.58159359578337955</v>
      </c>
      <c r="M136" s="32">
        <f>+'2017 Hourly Load - RC2016'!M137/'2017 Hourly Load - RC2016'!$C$8</f>
        <v>0.62744258557513888</v>
      </c>
      <c r="N136" s="32">
        <f>+'2017 Hourly Load - RC2016'!N137/'2017 Hourly Load - RC2016'!$C$8</f>
        <v>0.67031055130534611</v>
      </c>
      <c r="O136" s="32">
        <f>+'2017 Hourly Load - RC2016'!O137/'2017 Hourly Load - RC2016'!$C$8</f>
        <v>0.70259798092976278</v>
      </c>
      <c r="P136" s="32">
        <f>+'2017 Hourly Load - RC2016'!P137/'2017 Hourly Load - RC2016'!$C$8</f>
        <v>0.73308000161549292</v>
      </c>
      <c r="Q136" s="32">
        <f>+'2017 Hourly Load - RC2016'!Q137/'2017 Hourly Load - RC2016'!$C$8</f>
        <v>0.75932141060802905</v>
      </c>
      <c r="R136" s="32">
        <f>+'2017 Hourly Load - RC2016'!R137/'2017 Hourly Load - RC2016'!$C$8</f>
        <v>0.77598995360008804</v>
      </c>
      <c r="S136" s="32">
        <f>+'2017 Hourly Load - RC2016'!S137/'2017 Hourly Load - RC2016'!$C$8</f>
        <v>0.77489831098599848</v>
      </c>
      <c r="T136" s="32">
        <f>+'2017 Hourly Load - RC2016'!T137/'2017 Hourly Load - RC2016'!$C$8</f>
        <v>0.75424107382707406</v>
      </c>
      <c r="U136" s="32">
        <f>+'2017 Hourly Load - RC2016'!U137/'2017 Hourly Load - RC2016'!$C$8</f>
        <v>0.69898716305238973</v>
      </c>
      <c r="V136" s="32">
        <f>+'2017 Hourly Load - RC2016'!V137/'2017 Hourly Load - RC2016'!$C$8</f>
        <v>0.70578893626325501</v>
      </c>
      <c r="W136" s="32">
        <f>+'2017 Hourly Load - RC2016'!W137/'2017 Hourly Load - RC2016'!$C$8</f>
        <v>0.66447446194540605</v>
      </c>
      <c r="X136" s="32">
        <f>+'2017 Hourly Load - RC2016'!X137/'2017 Hourly Load - RC2016'!$C$8</f>
        <v>0.601495080363319</v>
      </c>
      <c r="Y136" s="32">
        <f>+'2017 Hourly Load - RC2016'!Y137/'2017 Hourly Load - RC2016'!$C$8</f>
        <v>0.52999248914045627</v>
      </c>
      <c r="AA136" s="33">
        <f t="shared" si="1"/>
        <v>0.77598995360008804</v>
      </c>
    </row>
    <row r="137" spans="1:27" x14ac:dyDescent="0.2">
      <c r="A137" s="29">
        <v>42862</v>
      </c>
      <c r="B137" s="32">
        <f>+'2017 Hourly Load - RC2016'!B138/'2017 Hourly Load - RC2016'!$C$8</f>
        <v>0.47310111444463759</v>
      </c>
      <c r="C137" s="32">
        <f>+'2017 Hourly Load - RC2016'!C138/'2017 Hourly Load - RC2016'!$C$8</f>
        <v>0.43409588411813177</v>
      </c>
      <c r="D137" s="32">
        <f>+'2017 Hourly Load - RC2016'!D138/'2017 Hourly Load - RC2016'!$C$8</f>
        <v>0.41142330674858041</v>
      </c>
      <c r="E137" s="32">
        <f>+'2017 Hourly Load - RC2016'!E138/'2017 Hourly Load - RC2016'!$C$8</f>
        <v>0.39635024142326758</v>
      </c>
      <c r="F137" s="32">
        <f>+'2017 Hourly Load - RC2016'!F138/'2017 Hourly Load - RC2016'!$C$8</f>
        <v>0.39307531358099906</v>
      </c>
      <c r="G137" s="32">
        <f>+'2017 Hourly Load - RC2016'!G138/'2017 Hourly Load - RC2016'!$C$8</f>
        <v>0.41247296310828185</v>
      </c>
      <c r="H137" s="32">
        <f>+'2017 Hourly Load - RC2016'!H138/'2017 Hourly Load - RC2016'!$C$8</f>
        <v>0.45899373297025015</v>
      </c>
      <c r="I137" s="32">
        <f>+'2017 Hourly Load - RC2016'!I138/'2017 Hourly Load - RC2016'!$C$8</f>
        <v>0.48729246842780127</v>
      </c>
      <c r="J137" s="32">
        <f>+'2017 Hourly Load - RC2016'!J138/'2017 Hourly Load - RC2016'!$C$8</f>
        <v>0.5275572863859489</v>
      </c>
      <c r="K137" s="32">
        <f>+'2017 Hourly Load - RC2016'!K138/'2017 Hourly Load - RC2016'!$C$8</f>
        <v>0.57575750642343948</v>
      </c>
      <c r="L137" s="32">
        <f>+'2017 Hourly Load - RC2016'!L138/'2017 Hourly Load - RC2016'!$C$8</f>
        <v>0.6279884068821836</v>
      </c>
      <c r="M137" s="32">
        <f>+'2017 Hourly Load - RC2016'!M138/'2017 Hourly Load - RC2016'!$C$8</f>
        <v>0.67085637261239084</v>
      </c>
      <c r="N137" s="32">
        <f>+'2017 Hourly Load - RC2016'!N138/'2017 Hourly Load - RC2016'!$C$8</f>
        <v>0.7087279740704191</v>
      </c>
      <c r="O137" s="32">
        <f>+'2017 Hourly Load - RC2016'!O138/'2017 Hourly Load - RC2016'!$C$8</f>
        <v>0.74319868892301477</v>
      </c>
      <c r="P137" s="32">
        <f>+'2017 Hourly Load - RC2016'!P138/'2017 Hourly Load - RC2016'!$C$8</f>
        <v>0.77422653091578963</v>
      </c>
      <c r="Q137" s="32">
        <f>+'2017 Hourly Load - RC2016'!Q138/'2017 Hourly Load - RC2016'!$C$8</f>
        <v>0.78950952751304282</v>
      </c>
      <c r="R137" s="32">
        <f>+'2017 Hourly Load - RC2016'!R138/'2017 Hourly Load - RC2016'!$C$8</f>
        <v>0.80076184368904235</v>
      </c>
      <c r="S137" s="32">
        <f>+'2017 Hourly Load - RC2016'!S138/'2017 Hourly Load - RC2016'!$C$8</f>
        <v>0.79761287460993791</v>
      </c>
      <c r="T137" s="32">
        <f>+'2017 Hourly Load - RC2016'!T138/'2017 Hourly Load - RC2016'!$C$8</f>
        <v>0.77284098452098371</v>
      </c>
      <c r="U137" s="32">
        <f>+'2017 Hourly Load - RC2016'!U138/'2017 Hourly Load - RC2016'!$C$8</f>
        <v>0.73669081949286586</v>
      </c>
      <c r="V137" s="32">
        <f>+'2017 Hourly Load - RC2016'!V138/'2017 Hourly Load - RC2016'!$C$8</f>
        <v>0.72791569232576159</v>
      </c>
      <c r="W137" s="32">
        <f>+'2017 Hourly Load - RC2016'!W138/'2017 Hourly Load - RC2016'!$C$8</f>
        <v>0.69235333485907657</v>
      </c>
      <c r="X137" s="32">
        <f>+'2017 Hourly Load - RC2016'!X138/'2017 Hourly Load - RC2016'!$C$8</f>
        <v>0.62790443437340748</v>
      </c>
      <c r="Y137" s="32">
        <f>+'2017 Hourly Load - RC2016'!Y138/'2017 Hourly Load - RC2016'!$C$8</f>
        <v>0.56093635862445501</v>
      </c>
      <c r="AA137" s="33">
        <f t="shared" si="1"/>
        <v>0.80076184368904235</v>
      </c>
    </row>
    <row r="138" spans="1:27" x14ac:dyDescent="0.2">
      <c r="A138" s="29">
        <v>42863</v>
      </c>
      <c r="B138" s="32">
        <f>+'2017 Hourly Load - RC2016'!B139/'2017 Hourly Load - RC2016'!$C$8</f>
        <v>0.50114793237586042</v>
      </c>
      <c r="C138" s="32">
        <f>+'2017 Hourly Load - RC2016'!C139/'2017 Hourly Load - RC2016'!$C$8</f>
        <v>0.46344427593538429</v>
      </c>
      <c r="D138" s="32">
        <f>+'2017 Hourly Load - RC2016'!D139/'2017 Hourly Load - RC2016'!$C$8</f>
        <v>0.43942813842541506</v>
      </c>
      <c r="E138" s="32">
        <f>+'2017 Hourly Load - RC2016'!E139/'2017 Hourly Load - RC2016'!$C$8</f>
        <v>0.42191987034559492</v>
      </c>
      <c r="F138" s="32">
        <f>+'2017 Hourly Load - RC2016'!F139/'2017 Hourly Load - RC2016'!$C$8</f>
        <v>0.41780521741556526</v>
      </c>
      <c r="G138" s="32">
        <f>+'2017 Hourly Load - RC2016'!G139/'2017 Hourly Load - RC2016'!$C$8</f>
        <v>0.4359012930568183</v>
      </c>
      <c r="H138" s="32">
        <f>+'2017 Hourly Load - RC2016'!H139/'2017 Hourly Load - RC2016'!$C$8</f>
        <v>0.48099453026959255</v>
      </c>
      <c r="I138" s="32">
        <f>+'2017 Hourly Load - RC2016'!I139/'2017 Hourly Load - RC2016'!$C$8</f>
        <v>0.50715196675335272</v>
      </c>
      <c r="J138" s="32">
        <f>+'2017 Hourly Load - RC2016'!J139/'2017 Hourly Load - RC2016'!$C$8</f>
        <v>0.54964205619406736</v>
      </c>
      <c r="K138" s="32">
        <f>+'2017 Hourly Load - RC2016'!K139/'2017 Hourly Load - RC2016'!$C$8</f>
        <v>0.59973165767902059</v>
      </c>
      <c r="L138" s="32">
        <f>+'2017 Hourly Load - RC2016'!L139/'2017 Hourly Load - RC2016'!$C$8</f>
        <v>0.6497792729095857</v>
      </c>
      <c r="M138" s="32">
        <f>+'2017 Hourly Load - RC2016'!M139/'2017 Hourly Load - RC2016'!$C$8</f>
        <v>0.69058991217477816</v>
      </c>
      <c r="N138" s="32">
        <f>+'2017 Hourly Load - RC2016'!N139/'2017 Hourly Load - RC2016'!$C$8</f>
        <v>0.72497665451859761</v>
      </c>
      <c r="O138" s="32">
        <f>+'2017 Hourly Load - RC2016'!O139/'2017 Hourly Load - RC2016'!$C$8</f>
        <v>0.75722209788862616</v>
      </c>
      <c r="P138" s="32">
        <f>+'2017 Hourly Load - RC2016'!P139/'2017 Hourly Load - RC2016'!$C$8</f>
        <v>0.78203597423196847</v>
      </c>
      <c r="Q138" s="32">
        <f>+'2017 Hourly Load - RC2016'!Q139/'2017 Hourly Load - RC2016'!$C$8</f>
        <v>0.80391081276814669</v>
      </c>
      <c r="R138" s="32">
        <f>+'2017 Hourly Load - RC2016'!R139/'2017 Hourly Load - RC2016'!$C$8</f>
        <v>0.81713648290038488</v>
      </c>
      <c r="S138" s="32">
        <f>+'2017 Hourly Load - RC2016'!S139/'2017 Hourly Load - RC2016'!$C$8</f>
        <v>0.81348367876862393</v>
      </c>
      <c r="T138" s="32">
        <f>+'2017 Hourly Load - RC2016'!T139/'2017 Hourly Load - RC2016'!$C$8</f>
        <v>0.79228062030265467</v>
      </c>
      <c r="U138" s="32">
        <f>+'2017 Hourly Load - RC2016'!U139/'2017 Hourly Load - RC2016'!$C$8</f>
        <v>0.75365326626564122</v>
      </c>
      <c r="V138" s="32">
        <f>+'2017 Hourly Load - RC2016'!V139/'2017 Hourly Load - RC2016'!$C$8</f>
        <v>0.73883211846665675</v>
      </c>
      <c r="W138" s="32">
        <f>+'2017 Hourly Load - RC2016'!W139/'2017 Hourly Load - RC2016'!$C$8</f>
        <v>0.69957497061382257</v>
      </c>
      <c r="X138" s="32">
        <f>+'2017 Hourly Load - RC2016'!X139/'2017 Hourly Load - RC2016'!$C$8</f>
        <v>0.63953462683889961</v>
      </c>
      <c r="Y138" s="32">
        <f>+'2017 Hourly Load - RC2016'!Y139/'2017 Hourly Load - RC2016'!$C$8</f>
        <v>0.5758414789322156</v>
      </c>
      <c r="AA138" s="33">
        <f t="shared" si="1"/>
        <v>0.81713648290038488</v>
      </c>
    </row>
    <row r="139" spans="1:27" x14ac:dyDescent="0.2">
      <c r="A139" s="29">
        <v>42864</v>
      </c>
      <c r="B139" s="32">
        <f>+'2017 Hourly Load - RC2016'!B140/'2017 Hourly Load - RC2016'!$C$8</f>
        <v>0.50975511452541222</v>
      </c>
      <c r="C139" s="32">
        <f>+'2017 Hourly Load - RC2016'!C140/'2017 Hourly Load - RC2016'!$C$8</f>
        <v>0.46806276391807067</v>
      </c>
      <c r="D139" s="32">
        <f>+'2017 Hourly Load - RC2016'!D140/'2017 Hourly Load - RC2016'!$C$8</f>
        <v>0.44446648895198204</v>
      </c>
      <c r="E139" s="32">
        <f>+'2017 Hourly Load - RC2016'!E140/'2017 Hourly Load - RC2016'!$C$8</f>
        <v>0.42641239956511712</v>
      </c>
      <c r="F139" s="32">
        <f>+'2017 Hourly Load - RC2016'!F140/'2017 Hourly Load - RC2016'!$C$8</f>
        <v>0.42196185659998298</v>
      </c>
      <c r="G139" s="32">
        <f>+'2017 Hourly Load - RC2016'!G140/'2017 Hourly Load - RC2016'!$C$8</f>
        <v>0.44072971231144487</v>
      </c>
      <c r="H139" s="32">
        <f>+'2017 Hourly Load - RC2016'!H140/'2017 Hourly Load - RC2016'!$C$8</f>
        <v>0.48561301825227893</v>
      </c>
      <c r="I139" s="32">
        <f>+'2017 Hourly Load - RC2016'!I140/'2017 Hourly Load - RC2016'!$C$8</f>
        <v>0.51231627604308383</v>
      </c>
      <c r="J139" s="32">
        <f>+'2017 Hourly Load - RC2016'!J140/'2017 Hourly Load - RC2016'!$C$8</f>
        <v>0.55258109400123145</v>
      </c>
      <c r="K139" s="32">
        <f>+'2017 Hourly Load - RC2016'!K140/'2017 Hourly Load - RC2016'!$C$8</f>
        <v>0.60313254428445329</v>
      </c>
      <c r="L139" s="32">
        <f>+'2017 Hourly Load - RC2016'!L140/'2017 Hourly Load - RC2016'!$C$8</f>
        <v>0.65154269559388411</v>
      </c>
      <c r="M139" s="32">
        <f>+'2017 Hourly Load - RC2016'!M140/'2017 Hourly Load - RC2016'!$C$8</f>
        <v>0.6907578571923304</v>
      </c>
      <c r="N139" s="32">
        <f>+'2017 Hourly Load - RC2016'!N140/'2017 Hourly Load - RC2016'!$C$8</f>
        <v>0.72434686070277676</v>
      </c>
      <c r="O139" s="32">
        <f>+'2017 Hourly Load - RC2016'!O140/'2017 Hourly Load - RC2016'!$C$8</f>
        <v>0.75415710131829794</v>
      </c>
      <c r="P139" s="32">
        <f>+'2017 Hourly Load - RC2016'!P140/'2017 Hourly Load - RC2016'!$C$8</f>
        <v>0.78081837285471478</v>
      </c>
      <c r="Q139" s="32">
        <f>+'2017 Hourly Load - RC2016'!Q140/'2017 Hourly Load - RC2016'!$C$8</f>
        <v>0.80046793990832588</v>
      </c>
      <c r="R139" s="32">
        <f>+'2017 Hourly Load - RC2016'!R140/'2017 Hourly Load - RC2016'!$C$8</f>
        <v>0.81029272343513148</v>
      </c>
      <c r="S139" s="32">
        <f>+'2017 Hourly Load - RC2016'!S140/'2017 Hourly Load - RC2016'!$C$8</f>
        <v>0.800551912417102</v>
      </c>
      <c r="T139" s="32">
        <f>+'2017 Hourly Load - RC2016'!T140/'2017 Hourly Load - RC2016'!$C$8</f>
        <v>0.7701958504945362</v>
      </c>
      <c r="U139" s="32">
        <f>+'2017 Hourly Load - RC2016'!U140/'2017 Hourly Load - RC2016'!$C$8</f>
        <v>0.72736987101871697</v>
      </c>
      <c r="V139" s="32">
        <f>+'2017 Hourly Load - RC2016'!V140/'2017 Hourly Load - RC2016'!$C$8</f>
        <v>0.70939975414062806</v>
      </c>
      <c r="W139" s="32">
        <f>+'2017 Hourly Load - RC2016'!W140/'2017 Hourly Load - RC2016'!$C$8</f>
        <v>0.67299767158618184</v>
      </c>
      <c r="X139" s="32">
        <f>+'2017 Hourly Load - RC2016'!X140/'2017 Hourly Load - RC2016'!$C$8</f>
        <v>0.62551121787328823</v>
      </c>
      <c r="Y139" s="32">
        <f>+'2017 Hourly Load - RC2016'!Y140/'2017 Hourly Load - RC2016'!$C$8</f>
        <v>0.57273449610749927</v>
      </c>
      <c r="AA139" s="33">
        <f t="shared" si="1"/>
        <v>0.81029272343513148</v>
      </c>
    </row>
    <row r="140" spans="1:27" x14ac:dyDescent="0.2">
      <c r="A140" s="29">
        <v>42865</v>
      </c>
      <c r="B140" s="32">
        <f>+'2017 Hourly Load - RC2016'!B141/'2017 Hourly Load - RC2016'!$C$8</f>
        <v>0.51991578808732231</v>
      </c>
      <c r="C140" s="32">
        <f>+'2017 Hourly Load - RC2016'!C141/'2017 Hourly Load - RC2016'!$C$8</f>
        <v>0.48229610415562235</v>
      </c>
      <c r="D140" s="32">
        <f>+'2017 Hourly Load - RC2016'!D141/'2017 Hourly Load - RC2016'!$C$8</f>
        <v>0.45697839275962332</v>
      </c>
      <c r="E140" s="32">
        <f>+'2017 Hourly Load - RC2016'!E141/'2017 Hourly Load - RC2016'!$C$8</f>
        <v>0.43884033086398228</v>
      </c>
      <c r="F140" s="32">
        <f>+'2017 Hourly Load - RC2016'!F141/'2017 Hourly Load - RC2016'!$C$8</f>
        <v>0.43010718995126623</v>
      </c>
      <c r="G140" s="32">
        <f>+'2017 Hourly Load - RC2016'!G141/'2017 Hourly Load - RC2016'!$C$8</f>
        <v>0.4323324614338333</v>
      </c>
      <c r="H140" s="32">
        <f>+'2017 Hourly Load - RC2016'!H141/'2017 Hourly Load - RC2016'!$C$8</f>
        <v>0.44144347863604189</v>
      </c>
      <c r="I140" s="32">
        <f>+'2017 Hourly Load - RC2016'!I141/'2017 Hourly Load - RC2016'!$C$8</f>
        <v>0.46520769861968275</v>
      </c>
      <c r="J140" s="32">
        <f>+'2017 Hourly Load - RC2016'!J141/'2017 Hourly Load - RC2016'!$C$8</f>
        <v>0.52864892900003835</v>
      </c>
      <c r="K140" s="32">
        <f>+'2017 Hourly Load - RC2016'!K141/'2017 Hourly Load - RC2016'!$C$8</f>
        <v>0.59322378824887168</v>
      </c>
      <c r="L140" s="32">
        <f>+'2017 Hourly Load - RC2016'!L141/'2017 Hourly Load - RC2016'!$C$8</f>
        <v>0.64012243440033245</v>
      </c>
      <c r="M140" s="32">
        <f>+'2017 Hourly Load - RC2016'!M141/'2017 Hourly Load - RC2016'!$C$8</f>
        <v>0.67572677812140558</v>
      </c>
      <c r="N140" s="32">
        <f>+'2017 Hourly Load - RC2016'!N141/'2017 Hourly Load - RC2016'!$C$8</f>
        <v>0.71166701187758319</v>
      </c>
      <c r="O140" s="32">
        <f>+'2017 Hourly Load - RC2016'!O141/'2017 Hourly Load - RC2016'!$C$8</f>
        <v>0.73501136931734357</v>
      </c>
      <c r="P140" s="32">
        <f>+'2017 Hourly Load - RC2016'!P141/'2017 Hourly Load - RC2016'!$C$8</f>
        <v>0.75008443464265639</v>
      </c>
      <c r="Q140" s="32">
        <f>+'2017 Hourly Load - RC2016'!Q141/'2017 Hourly Load - RC2016'!$C$8</f>
        <v>0.76116880580110358</v>
      </c>
      <c r="R140" s="32">
        <f>+'2017 Hourly Load - RC2016'!R141/'2017 Hourly Load - RC2016'!$C$8</f>
        <v>0.76053901198528273</v>
      </c>
      <c r="S140" s="32">
        <f>+'2017 Hourly Load - RC2016'!S141/'2017 Hourly Load - RC2016'!$C$8</f>
        <v>0.75239367863399953</v>
      </c>
      <c r="T140" s="32">
        <f>+'2017 Hourly Load - RC2016'!T141/'2017 Hourly Load - RC2016'!$C$8</f>
        <v>0.72913329370301538</v>
      </c>
      <c r="U140" s="32">
        <f>+'2017 Hourly Load - RC2016'!U141/'2017 Hourly Load - RC2016'!$C$8</f>
        <v>0.68786080563955443</v>
      </c>
      <c r="V140" s="32">
        <f>+'2017 Hourly Load - RC2016'!V141/'2017 Hourly Load - RC2016'!$C$8</f>
        <v>0.69184949980641985</v>
      </c>
      <c r="W140" s="32">
        <f>+'2017 Hourly Load - RC2016'!W141/'2017 Hourly Load - RC2016'!$C$8</f>
        <v>0.66094761657680923</v>
      </c>
      <c r="X140" s="32">
        <f>+'2017 Hourly Load - RC2016'!X141/'2017 Hourly Load - RC2016'!$C$8</f>
        <v>0.62017896356600488</v>
      </c>
      <c r="Y140" s="32">
        <f>+'2017 Hourly Load - RC2016'!Y141/'2017 Hourly Load - RC2016'!$C$8</f>
        <v>0.5707191558968725</v>
      </c>
      <c r="AA140" s="33">
        <f t="shared" ref="AA140:AA203" si="2">MAX(B140:Y140)</f>
        <v>0.76116880580110358</v>
      </c>
    </row>
    <row r="141" spans="1:27" x14ac:dyDescent="0.2">
      <c r="A141" s="29">
        <v>42866</v>
      </c>
      <c r="B141" s="32">
        <f>+'2017 Hourly Load - RC2016'!B142/'2017 Hourly Load - RC2016'!$C$8</f>
        <v>0.52134332073651635</v>
      </c>
      <c r="C141" s="32">
        <f>+'2017 Hourly Load - RC2016'!C142/'2017 Hourly Load - RC2016'!$C$8</f>
        <v>0.48502521069084614</v>
      </c>
      <c r="D141" s="32">
        <f>+'2017 Hourly Load - RC2016'!D142/'2017 Hourly Load - RC2016'!$C$8</f>
        <v>0.45823798039126507</v>
      </c>
      <c r="E141" s="32">
        <f>+'2017 Hourly Load - RC2016'!E142/'2017 Hourly Load - RC2016'!$C$8</f>
        <v>0.44098162983777323</v>
      </c>
      <c r="F141" s="32">
        <f>+'2017 Hourly Load - RC2016'!F142/'2017 Hourly Load - RC2016'!$C$8</f>
        <v>0.4325423927057736</v>
      </c>
      <c r="G141" s="32">
        <f>+'2017 Hourly Load - RC2016'!G142/'2017 Hourly Load - RC2016'!$C$8</f>
        <v>0.43035910747759459</v>
      </c>
      <c r="H141" s="32">
        <f>+'2017 Hourly Load - RC2016'!H142/'2017 Hourly Load - RC2016'!$C$8</f>
        <v>0.43375999408302729</v>
      </c>
      <c r="I141" s="32">
        <f>+'2017 Hourly Load - RC2016'!I142/'2017 Hourly Load - RC2016'!$C$8</f>
        <v>0.4485391556276237</v>
      </c>
      <c r="J141" s="32">
        <f>+'2017 Hourly Load - RC2016'!J142/'2017 Hourly Load - RC2016'!$C$8</f>
        <v>0.49984635848983061</v>
      </c>
      <c r="K141" s="32">
        <f>+'2017 Hourly Load - RC2016'!K142/'2017 Hourly Load - RC2016'!$C$8</f>
        <v>0.5617340974578281</v>
      </c>
      <c r="L141" s="32">
        <f>+'2017 Hourly Load - RC2016'!L142/'2017 Hourly Load - RC2016'!$C$8</f>
        <v>0.61048013880236351</v>
      </c>
      <c r="M141" s="32">
        <f>+'2017 Hourly Load - RC2016'!M142/'2017 Hourly Load - RC2016'!$C$8</f>
        <v>0.64784790520773505</v>
      </c>
      <c r="N141" s="32">
        <f>+'2017 Hourly Load - RC2016'!N142/'2017 Hourly Load - RC2016'!$C$8</f>
        <v>0.6805132111216442</v>
      </c>
      <c r="O141" s="32">
        <f>+'2017 Hourly Load - RC2016'!O142/'2017 Hourly Load - RC2016'!$C$8</f>
        <v>0.70805619400021014</v>
      </c>
      <c r="P141" s="32">
        <f>+'2017 Hourly Load - RC2016'!P142/'2017 Hourly Load - RC2016'!$C$8</f>
        <v>0.72825158236086607</v>
      </c>
      <c r="Q141" s="32">
        <f>+'2017 Hourly Load - RC2016'!Q142/'2017 Hourly Load - RC2016'!$C$8</f>
        <v>0.73824431090522391</v>
      </c>
      <c r="R141" s="32">
        <f>+'2017 Hourly Load - RC2016'!R142/'2017 Hourly Load - RC2016'!$C$8</f>
        <v>0.74198108754576109</v>
      </c>
      <c r="S141" s="32">
        <f>+'2017 Hourly Load - RC2016'!S142/'2017 Hourly Load - RC2016'!$C$8</f>
        <v>0.73169445522068688</v>
      </c>
      <c r="T141" s="32">
        <f>+'2017 Hourly Load - RC2016'!T142/'2017 Hourly Load - RC2016'!$C$8</f>
        <v>0.71019749297400125</v>
      </c>
      <c r="U141" s="32">
        <f>+'2017 Hourly Load - RC2016'!U142/'2017 Hourly Load - RC2016'!$C$8</f>
        <v>0.67908567847245016</v>
      </c>
      <c r="V141" s="32">
        <f>+'2017 Hourly Load - RC2016'!V142/'2017 Hourly Load - RC2016'!$C$8</f>
        <v>0.679673486033883</v>
      </c>
      <c r="W141" s="32">
        <f>+'2017 Hourly Load - RC2016'!W142/'2017 Hourly Load - RC2016'!$C$8</f>
        <v>0.65838645505913762</v>
      </c>
      <c r="X141" s="32">
        <f>+'2017 Hourly Load - RC2016'!X142/'2017 Hourly Load - RC2016'!$C$8</f>
        <v>0.61022822127603515</v>
      </c>
      <c r="Y141" s="32">
        <f>+'2017 Hourly Load - RC2016'!Y142/'2017 Hourly Load - RC2016'!$C$8</f>
        <v>0.54901226237824652</v>
      </c>
      <c r="AA141" s="33">
        <f t="shared" si="2"/>
        <v>0.74198108754576109</v>
      </c>
    </row>
    <row r="142" spans="1:27" x14ac:dyDescent="0.2">
      <c r="A142" s="29">
        <v>42867</v>
      </c>
      <c r="B142" s="32">
        <f>+'2017 Hourly Load - RC2016'!B143/'2017 Hourly Load - RC2016'!$C$8</f>
        <v>0.49199492891926372</v>
      </c>
      <c r="C142" s="32">
        <f>+'2017 Hourly Load - RC2016'!C143/'2017 Hourly Load - RC2016'!$C$8</f>
        <v>0.4547531212770563</v>
      </c>
      <c r="D142" s="32">
        <f>+'2017 Hourly Load - RC2016'!D143/'2017 Hourly Load - RC2016'!$C$8</f>
        <v>0.43157670885484828</v>
      </c>
      <c r="E142" s="32">
        <f>+'2017 Hourly Load - RC2016'!E143/'2017 Hourly Load - RC2016'!$C$8</f>
        <v>0.41940069508231148</v>
      </c>
      <c r="F142" s="32">
        <f>+'2017 Hourly Load - RC2016'!F143/'2017 Hourly Load - RC2016'!$C$8</f>
        <v>0.41835103872261004</v>
      </c>
      <c r="G142" s="32">
        <f>+'2017 Hourly Load - RC2016'!G143/'2017 Hourly Load - RC2016'!$C$8</f>
        <v>0.4395960834429673</v>
      </c>
      <c r="H142" s="32">
        <f>+'2017 Hourly Load - RC2016'!H143/'2017 Hourly Load - RC2016'!$C$8</f>
        <v>0.48536110072595057</v>
      </c>
      <c r="I142" s="32">
        <f>+'2017 Hourly Load - RC2016'!I143/'2017 Hourly Load - RC2016'!$C$8</f>
        <v>0.51223230353430771</v>
      </c>
      <c r="J142" s="32">
        <f>+'2017 Hourly Load - RC2016'!J143/'2017 Hourly Load - RC2016'!$C$8</f>
        <v>0.54947411117651512</v>
      </c>
      <c r="K142" s="32">
        <f>+'2017 Hourly Load - RC2016'!K143/'2017 Hourly Load - RC2016'!$C$8</f>
        <v>0.6023348054510802</v>
      </c>
      <c r="L142" s="32">
        <f>+'2017 Hourly Load - RC2016'!L143/'2017 Hourly Load - RC2016'!$C$8</f>
        <v>0.65523748598003329</v>
      </c>
      <c r="M142" s="32">
        <f>+'2017 Hourly Load - RC2016'!M143/'2017 Hourly Load - RC2016'!$C$8</f>
        <v>0.69730771287686744</v>
      </c>
      <c r="N142" s="32">
        <f>+'2017 Hourly Load - RC2016'!N143/'2017 Hourly Load - RC2016'!$C$8</f>
        <v>0.73152651020313464</v>
      </c>
      <c r="O142" s="32">
        <f>+'2017 Hourly Load - RC2016'!O143/'2017 Hourly Load - RC2016'!$C$8</f>
        <v>0.75818778173955148</v>
      </c>
      <c r="P142" s="32">
        <f>+'2017 Hourly Load - RC2016'!P143/'2017 Hourly Load - RC2016'!$C$8</f>
        <v>0.77758543126683421</v>
      </c>
      <c r="Q142" s="32">
        <f>+'2017 Hourly Load - RC2016'!Q143/'2017 Hourly Load - RC2016'!$C$8</f>
        <v>0.79446390553083368</v>
      </c>
      <c r="R142" s="32">
        <f>+'2017 Hourly Load - RC2016'!R143/'2017 Hourly Load - RC2016'!$C$8</f>
        <v>0.80071985743465424</v>
      </c>
      <c r="S142" s="32">
        <f>+'2017 Hourly Load - RC2016'!S143/'2017 Hourly Load - RC2016'!$C$8</f>
        <v>0.79551356189053501</v>
      </c>
      <c r="T142" s="32">
        <f>+'2017 Hourly Load - RC2016'!T143/'2017 Hourly Load - RC2016'!$C$8</f>
        <v>0.77796330755632681</v>
      </c>
      <c r="U142" s="32">
        <f>+'2017 Hourly Load - RC2016'!U143/'2017 Hourly Load - RC2016'!$C$8</f>
        <v>0.7514279947830742</v>
      </c>
      <c r="V142" s="32">
        <f>+'2017 Hourly Load - RC2016'!V143/'2017 Hourly Load - RC2016'!$C$8</f>
        <v>0.74403841401077597</v>
      </c>
      <c r="W142" s="32">
        <f>+'2017 Hourly Load - RC2016'!W143/'2017 Hourly Load - RC2016'!$C$8</f>
        <v>0.70167428333322546</v>
      </c>
      <c r="X142" s="32">
        <f>+'2017 Hourly Load - RC2016'!X143/'2017 Hourly Load - RC2016'!$C$8</f>
        <v>0.63915675054940713</v>
      </c>
      <c r="Y142" s="32">
        <f>+'2017 Hourly Load - RC2016'!Y143/'2017 Hourly Load - RC2016'!$C$8</f>
        <v>0.57558956140588724</v>
      </c>
      <c r="AA142" s="33">
        <f t="shared" si="2"/>
        <v>0.80071985743465424</v>
      </c>
    </row>
    <row r="143" spans="1:27" x14ac:dyDescent="0.2">
      <c r="A143" s="29">
        <v>42868</v>
      </c>
      <c r="B143" s="32">
        <f>+'2017 Hourly Load - RC2016'!B144/'2017 Hourly Load - RC2016'!$C$8</f>
        <v>0.51957989805221783</v>
      </c>
      <c r="C143" s="32">
        <f>+'2017 Hourly Load - RC2016'!C144/'2017 Hourly Load - RC2016'!$C$8</f>
        <v>0.48372363680481634</v>
      </c>
      <c r="D143" s="32">
        <f>+'2017 Hourly Load - RC2016'!D144/'2017 Hourly Load - RC2016'!$C$8</f>
        <v>0.45827996664565313</v>
      </c>
      <c r="E143" s="32">
        <f>+'2017 Hourly Load - RC2016'!E144/'2017 Hourly Load - RC2016'!$C$8</f>
        <v>0.44266108001329557</v>
      </c>
      <c r="F143" s="32">
        <f>+'2017 Hourly Load - RC2016'!F144/'2017 Hourly Load - RC2016'!$C$8</f>
        <v>0.43926019340786288</v>
      </c>
      <c r="G143" s="32">
        <f>+'2017 Hourly Load - RC2016'!G144/'2017 Hourly Load - RC2016'!$C$8</f>
        <v>0.45941359551413069</v>
      </c>
      <c r="H143" s="32">
        <f>+'2017 Hourly Load - RC2016'!H144/'2017 Hourly Load - RC2016'!$C$8</f>
        <v>0.50425491520057675</v>
      </c>
      <c r="I143" s="32">
        <f>+'2017 Hourly Load - RC2016'!I144/'2017 Hourly Load - RC2016'!$C$8</f>
        <v>0.52982454412290403</v>
      </c>
      <c r="J143" s="32">
        <f>+'2017 Hourly Load - RC2016'!J144/'2017 Hourly Load - RC2016'!$C$8</f>
        <v>0.56521895657203691</v>
      </c>
      <c r="K143" s="32">
        <f>+'2017 Hourly Load - RC2016'!K144/'2017 Hourly Load - RC2016'!$C$8</f>
        <v>0.61723992575884079</v>
      </c>
      <c r="L143" s="32">
        <f>+'2017 Hourly Load - RC2016'!L144/'2017 Hourly Load - RC2016'!$C$8</f>
        <v>0.66573404957704774</v>
      </c>
      <c r="M143" s="32">
        <f>+'2017 Hourly Load - RC2016'!M144/'2017 Hourly Load - RC2016'!$C$8</f>
        <v>0.70222010464027018</v>
      </c>
      <c r="N143" s="32">
        <f>+'2017 Hourly Load - RC2016'!N144/'2017 Hourly Load - RC2016'!$C$8</f>
        <v>0.73517931433489581</v>
      </c>
      <c r="O143" s="32">
        <f>+'2017 Hourly Load - RC2016'!O144/'2017 Hourly Load - RC2016'!$C$8</f>
        <v>0.75684422159913367</v>
      </c>
      <c r="P143" s="32">
        <f>+'2017 Hourly Load - RC2016'!P144/'2017 Hourly Load - RC2016'!$C$8</f>
        <v>0.77279899826659582</v>
      </c>
      <c r="Q143" s="32">
        <f>+'2017 Hourly Load - RC2016'!Q144/'2017 Hourly Load - RC2016'!$C$8</f>
        <v>0.786024668398834</v>
      </c>
      <c r="R143" s="32">
        <f>+'2017 Hourly Load - RC2016'!R144/'2017 Hourly Load - RC2016'!$C$8</f>
        <v>0.79282644160969928</v>
      </c>
      <c r="S143" s="32">
        <f>+'2017 Hourly Load - RC2016'!S144/'2017 Hourly Load - RC2016'!$C$8</f>
        <v>0.78526891581984903</v>
      </c>
      <c r="T143" s="32">
        <f>+'2017 Hourly Load - RC2016'!T144/'2017 Hourly Load - RC2016'!$C$8</f>
        <v>0.76310017350295423</v>
      </c>
      <c r="U143" s="32">
        <f>+'2017 Hourly Load - RC2016'!U144/'2017 Hourly Load - RC2016'!$C$8</f>
        <v>0.73287007034355256</v>
      </c>
      <c r="V143" s="32">
        <f>+'2017 Hourly Load - RC2016'!V144/'2017 Hourly Load - RC2016'!$C$8</f>
        <v>0.72816760985208995</v>
      </c>
      <c r="W143" s="32">
        <f>+'2017 Hourly Load - RC2016'!W144/'2017 Hourly Load - RC2016'!$C$8</f>
        <v>0.69512442764868843</v>
      </c>
      <c r="X143" s="32">
        <f>+'2017 Hourly Load - RC2016'!X144/'2017 Hourly Load - RC2016'!$C$8</f>
        <v>0.6360497677246908</v>
      </c>
      <c r="Y143" s="32">
        <f>+'2017 Hourly Load - RC2016'!Y144/'2017 Hourly Load - RC2016'!$C$8</f>
        <v>0.57000538957227553</v>
      </c>
      <c r="AA143" s="33">
        <f t="shared" si="2"/>
        <v>0.79282644160969928</v>
      </c>
    </row>
    <row r="144" spans="1:27" x14ac:dyDescent="0.2">
      <c r="A144" s="29">
        <v>42869</v>
      </c>
      <c r="B144" s="32">
        <f>+'2017 Hourly Load - RC2016'!B145/'2017 Hourly Load - RC2016'!$C$8</f>
        <v>0.51907606299956122</v>
      </c>
      <c r="C144" s="32">
        <f>+'2017 Hourly Load - RC2016'!C145/'2017 Hourly Load - RC2016'!$C$8</f>
        <v>0.48342973302409992</v>
      </c>
      <c r="D144" s="32">
        <f>+'2017 Hourly Load - RC2016'!D145/'2017 Hourly Load - RC2016'!$C$8</f>
        <v>0.4566844889789069</v>
      </c>
      <c r="E144" s="32">
        <f>+'2017 Hourly Load - RC2016'!E145/'2017 Hourly Load - RC2016'!$C$8</f>
        <v>0.44110758860093741</v>
      </c>
      <c r="F144" s="32">
        <f>+'2017 Hourly Load - RC2016'!F145/'2017 Hourly Load - RC2016'!$C$8</f>
        <v>0.43812656453938537</v>
      </c>
      <c r="G144" s="32">
        <f>+'2017 Hourly Load - RC2016'!G145/'2017 Hourly Load - RC2016'!$C$8</f>
        <v>0.44635587039944469</v>
      </c>
      <c r="H144" s="32">
        <f>+'2017 Hourly Load - RC2016'!H145/'2017 Hourly Load - RC2016'!$C$8</f>
        <v>0.50790771933233769</v>
      </c>
      <c r="I144" s="32">
        <f>+'2017 Hourly Load - RC2016'!I145/'2017 Hourly Load - RC2016'!$C$8</f>
        <v>0.52848098398248611</v>
      </c>
      <c r="J144" s="32">
        <f>+'2017 Hourly Load - RC2016'!J145/'2017 Hourly Load - RC2016'!$C$8</f>
        <v>0.56765415932654428</v>
      </c>
      <c r="K144" s="32">
        <f>+'2017 Hourly Load - RC2016'!K145/'2017 Hourly Load - RC2016'!$C$8</f>
        <v>0.62471347903991514</v>
      </c>
      <c r="L144" s="32">
        <f>+'2017 Hourly Load - RC2016'!L145/'2017 Hourly Load - RC2016'!$C$8</f>
        <v>0.67320760285812209</v>
      </c>
      <c r="M144" s="32">
        <f>+'2017 Hourly Load - RC2016'!M145/'2017 Hourly Load - RC2016'!$C$8</f>
        <v>0.71792296378140397</v>
      </c>
      <c r="N144" s="32">
        <f>+'2017 Hourly Load - RC2016'!N145/'2017 Hourly Load - RC2016'!$C$8</f>
        <v>0.74958059958999967</v>
      </c>
      <c r="O144" s="32">
        <f>+'2017 Hourly Load - RC2016'!O145/'2017 Hourly Load - RC2016'!$C$8</f>
        <v>0.76952407042432724</v>
      </c>
      <c r="P144" s="32">
        <f>+'2017 Hourly Load - RC2016'!P145/'2017 Hourly Load - RC2016'!$C$8</f>
        <v>0.78354747938993852</v>
      </c>
      <c r="Q144" s="32">
        <f>+'2017 Hourly Load - RC2016'!Q145/'2017 Hourly Load - RC2016'!$C$8</f>
        <v>0.78312761684605792</v>
      </c>
      <c r="R144" s="32">
        <f>+'2017 Hourly Load - RC2016'!R145/'2017 Hourly Load - RC2016'!$C$8</f>
        <v>0.77905495017041637</v>
      </c>
      <c r="S144" s="32">
        <f>+'2017 Hourly Load - RC2016'!S145/'2017 Hourly Load - RC2016'!$C$8</f>
        <v>0.7702378367489241</v>
      </c>
      <c r="T144" s="32">
        <f>+'2017 Hourly Load - RC2016'!T145/'2017 Hourly Load - RC2016'!$C$8</f>
        <v>0.74626368549334299</v>
      </c>
      <c r="U144" s="32">
        <f>+'2017 Hourly Load - RC2016'!U145/'2017 Hourly Load - RC2016'!$C$8</f>
        <v>0.71779700501823973</v>
      </c>
      <c r="V144" s="32">
        <f>+'2017 Hourly Load - RC2016'!V145/'2017 Hourly Load - RC2016'!$C$8</f>
        <v>0.71985433148325462</v>
      </c>
      <c r="W144" s="32">
        <f>+'2017 Hourly Load - RC2016'!W145/'2017 Hourly Load - RC2016'!$C$8</f>
        <v>0.68542560288504706</v>
      </c>
      <c r="X144" s="32">
        <f>+'2017 Hourly Load - RC2016'!X145/'2017 Hourly Load - RC2016'!$C$8</f>
        <v>0.63029765087352685</v>
      </c>
      <c r="Y144" s="32">
        <f>+'2017 Hourly Load - RC2016'!Y145/'2017 Hourly Load - RC2016'!$C$8</f>
        <v>0.56547087409836527</v>
      </c>
      <c r="AA144" s="33">
        <f t="shared" si="2"/>
        <v>0.78354747938993852</v>
      </c>
    </row>
    <row r="145" spans="1:27" x14ac:dyDescent="0.2">
      <c r="A145" s="29">
        <v>42870</v>
      </c>
      <c r="B145" s="32">
        <f>+'2017 Hourly Load - RC2016'!B146/'2017 Hourly Load - RC2016'!$C$8</f>
        <v>0.50929326572714362</v>
      </c>
      <c r="C145" s="32">
        <f>+'2017 Hourly Load - RC2016'!C146/'2017 Hourly Load - RC2016'!$C$8</f>
        <v>0.4722613893568765</v>
      </c>
      <c r="D145" s="32">
        <f>+'2017 Hourly Load - RC2016'!D146/'2017 Hourly Load - RC2016'!$C$8</f>
        <v>0.44727956799598195</v>
      </c>
      <c r="E145" s="32">
        <f>+'2017 Hourly Load - RC2016'!E146/'2017 Hourly Load - RC2016'!$C$8</f>
        <v>0.43355006281108699</v>
      </c>
      <c r="F145" s="32">
        <f>+'2017 Hourly Load - RC2016'!F146/'2017 Hourly Load - RC2016'!$C$8</f>
        <v>0.43304622775843032</v>
      </c>
      <c r="G145" s="32">
        <f>+'2017 Hourly Load - RC2016'!G146/'2017 Hourly Load - RC2016'!$C$8</f>
        <v>0.45294771233836983</v>
      </c>
      <c r="H145" s="32">
        <f>+'2017 Hourly Load - RC2016'!H146/'2017 Hourly Load - RC2016'!$C$8</f>
        <v>0.49850279834941275</v>
      </c>
      <c r="I145" s="32">
        <f>+'2017 Hourly Load - RC2016'!I146/'2017 Hourly Load - RC2016'!$C$8</f>
        <v>0.52361057847347148</v>
      </c>
      <c r="J145" s="32">
        <f>+'2017 Hourly Load - RC2016'!J146/'2017 Hourly Load - RC2016'!$C$8</f>
        <v>0.55656978816809699</v>
      </c>
      <c r="K145" s="32">
        <f>+'2017 Hourly Load - RC2016'!K146/'2017 Hourly Load - RC2016'!$C$8</f>
        <v>0.61077404258307977</v>
      </c>
      <c r="L145" s="32">
        <f>+'2017 Hourly Load - RC2016'!L146/'2017 Hourly Load - RC2016'!$C$8</f>
        <v>0.65813453753280926</v>
      </c>
      <c r="M145" s="32">
        <f>+'2017 Hourly Load - RC2016'!M146/'2017 Hourly Load - RC2016'!$C$8</f>
        <v>0.68273848260421133</v>
      </c>
      <c r="N145" s="32">
        <f>+'2017 Hourly Load - RC2016'!N146/'2017 Hourly Load - RC2016'!$C$8</f>
        <v>0.69184949980641985</v>
      </c>
      <c r="O145" s="32">
        <f>+'2017 Hourly Load - RC2016'!O146/'2017 Hourly Load - RC2016'!$C$8</f>
        <v>0.69004409086773333</v>
      </c>
      <c r="P145" s="32">
        <f>+'2017 Hourly Load - RC2016'!P146/'2017 Hourly Load - RC2016'!$C$8</f>
        <v>0.67543287434068922</v>
      </c>
      <c r="Q145" s="32">
        <f>+'2017 Hourly Load - RC2016'!Q146/'2017 Hourly Load - RC2016'!$C$8</f>
        <v>0.65838645505913762</v>
      </c>
      <c r="R145" s="32">
        <f>+'2017 Hourly Load - RC2016'!R146/'2017 Hourly Load - RC2016'!$C$8</f>
        <v>0.65372598082206324</v>
      </c>
      <c r="S145" s="32">
        <f>+'2017 Hourly Load - RC2016'!S146/'2017 Hourly Load - RC2016'!$C$8</f>
        <v>0.65305420075185427</v>
      </c>
      <c r="T145" s="32">
        <f>+'2017 Hourly Load - RC2016'!T146/'2017 Hourly Load - RC2016'!$C$8</f>
        <v>0.64411112856719799</v>
      </c>
      <c r="U145" s="32">
        <f>+'2017 Hourly Load - RC2016'!U146/'2017 Hourly Load - RC2016'!$C$8</f>
        <v>0.62941593953137753</v>
      </c>
      <c r="V145" s="32">
        <f>+'2017 Hourly Load - RC2016'!V146/'2017 Hourly Load - RC2016'!$C$8</f>
        <v>0.62941593953137753</v>
      </c>
      <c r="W145" s="32">
        <f>+'2017 Hourly Load - RC2016'!W146/'2017 Hourly Load - RC2016'!$C$8</f>
        <v>0.60594562332845314</v>
      </c>
      <c r="X145" s="32">
        <f>+'2017 Hourly Load - RC2016'!X146/'2017 Hourly Load - RC2016'!$C$8</f>
        <v>0.55698965071197759</v>
      </c>
      <c r="Y145" s="32">
        <f>+'2017 Hourly Load - RC2016'!Y146/'2017 Hourly Load - RC2016'!$C$8</f>
        <v>0.50244950626189022</v>
      </c>
      <c r="AA145" s="33">
        <f t="shared" si="2"/>
        <v>0.69184949980641985</v>
      </c>
    </row>
    <row r="146" spans="1:27" x14ac:dyDescent="0.2">
      <c r="A146" s="29">
        <v>42871</v>
      </c>
      <c r="B146" s="32">
        <f>+'2017 Hourly Load - RC2016'!B147/'2017 Hourly Load - RC2016'!$C$8</f>
        <v>0.45248586354010117</v>
      </c>
      <c r="C146" s="32">
        <f>+'2017 Hourly Load - RC2016'!C147/'2017 Hourly Load - RC2016'!$C$8</f>
        <v>0.42066028271395323</v>
      </c>
      <c r="D146" s="32">
        <f>+'2017 Hourly Load - RC2016'!D147/'2017 Hourly Load - RC2016'!$C$8</f>
        <v>0.40012900431819282</v>
      </c>
      <c r="E146" s="32">
        <f>+'2017 Hourly Load - RC2016'!E147/'2017 Hourly Load - RC2016'!$C$8</f>
        <v>0.38711326545789482</v>
      </c>
      <c r="F146" s="32">
        <f>+'2017 Hourly Load - RC2016'!F147/'2017 Hourly Load - RC2016'!$C$8</f>
        <v>0.38513991150165616</v>
      </c>
      <c r="G146" s="32">
        <f>+'2017 Hourly Load - RC2016'!G147/'2017 Hourly Load - RC2016'!$C$8</f>
        <v>0.40793844763437159</v>
      </c>
      <c r="H146" s="32">
        <f>+'2017 Hourly Load - RC2016'!H147/'2017 Hourly Load - RC2016'!$C$8</f>
        <v>0.45500503880338466</v>
      </c>
      <c r="I146" s="32">
        <f>+'2017 Hourly Load - RC2016'!I147/'2017 Hourly Load - RC2016'!$C$8</f>
        <v>0.47562028970792108</v>
      </c>
      <c r="J146" s="32">
        <f>+'2017 Hourly Load - RC2016'!J147/'2017 Hourly Load - RC2016'!$C$8</f>
        <v>0.49094527255956227</v>
      </c>
      <c r="K146" s="32">
        <f>+'2017 Hourly Load - RC2016'!K147/'2017 Hourly Load - RC2016'!$C$8</f>
        <v>0.5185722279469045</v>
      </c>
      <c r="L146" s="32">
        <f>+'2017 Hourly Load - RC2016'!L147/'2017 Hourly Load - RC2016'!$C$8</f>
        <v>0.54208453040421689</v>
      </c>
      <c r="M146" s="32">
        <f>+'2017 Hourly Load - RC2016'!M147/'2017 Hourly Load - RC2016'!$C$8</f>
        <v>0.55866910088749988</v>
      </c>
      <c r="N146" s="32">
        <f>+'2017 Hourly Load - RC2016'!N147/'2017 Hourly Load - RC2016'!$C$8</f>
        <v>0.56605868165979811</v>
      </c>
      <c r="O146" s="32">
        <f>+'2017 Hourly Load - RC2016'!O147/'2017 Hourly Load - RC2016'!$C$8</f>
        <v>0.57109703218636509</v>
      </c>
      <c r="P146" s="32">
        <f>+'2017 Hourly Load - RC2016'!P147/'2017 Hourly Load - RC2016'!$C$8</f>
        <v>0.58150962327460343</v>
      </c>
      <c r="Q146" s="32">
        <f>+'2017 Hourly Load - RC2016'!Q147/'2017 Hourly Load - RC2016'!$C$8</f>
        <v>0.58747167139770762</v>
      </c>
      <c r="R146" s="32">
        <f>+'2017 Hourly Load - RC2016'!R147/'2017 Hourly Load - RC2016'!$C$8</f>
        <v>0.59414748584540888</v>
      </c>
      <c r="S146" s="32">
        <f>+'2017 Hourly Load - RC2016'!S147/'2017 Hourly Load - RC2016'!$C$8</f>
        <v>0.58717776761699125</v>
      </c>
      <c r="T146" s="32">
        <f>+'2017 Hourly Load - RC2016'!T147/'2017 Hourly Load - RC2016'!$C$8</f>
        <v>0.56891374695818597</v>
      </c>
      <c r="U146" s="32">
        <f>+'2017 Hourly Load - RC2016'!U147/'2017 Hourly Load - RC2016'!$C$8</f>
        <v>0.54514952697454511</v>
      </c>
      <c r="V146" s="32">
        <f>+'2017 Hourly Load - RC2016'!V147/'2017 Hourly Load - RC2016'!$C$8</f>
        <v>0.53524077093896349</v>
      </c>
      <c r="W146" s="32">
        <f>+'2017 Hourly Load - RC2016'!W147/'2017 Hourly Load - RC2016'!$C$8</f>
        <v>0.51374380869227776</v>
      </c>
      <c r="X146" s="32">
        <f>+'2017 Hourly Load - RC2016'!X147/'2017 Hourly Load - RC2016'!$C$8</f>
        <v>0.47721576737466731</v>
      </c>
      <c r="Y146" s="32">
        <f>+'2017 Hourly Load - RC2016'!Y147/'2017 Hourly Load - RC2016'!$C$8</f>
        <v>0.43052705249514683</v>
      </c>
      <c r="AA146" s="33">
        <f t="shared" si="2"/>
        <v>0.59414748584540888</v>
      </c>
    </row>
    <row r="147" spans="1:27" x14ac:dyDescent="0.2">
      <c r="A147" s="29">
        <v>42872</v>
      </c>
      <c r="B147" s="32">
        <f>+'2017 Hourly Load - RC2016'!B148/'2017 Hourly Load - RC2016'!$C$8</f>
        <v>0.38576970531747701</v>
      </c>
      <c r="C147" s="32">
        <f>+'2017 Hourly Load - RC2016'!C148/'2017 Hourly Load - RC2016'!$C$8</f>
        <v>0.35616939597389607</v>
      </c>
      <c r="D147" s="32">
        <f>+'2017 Hourly Load - RC2016'!D148/'2017 Hourly Load - RC2016'!$C$8</f>
        <v>0.33572209008691184</v>
      </c>
      <c r="E147" s="32">
        <f>+'2017 Hourly Load - RC2016'!E148/'2017 Hourly Load - RC2016'!$C$8</f>
        <v>0.32417587013019589</v>
      </c>
      <c r="F147" s="32">
        <f>+'2017 Hourly Load - RC2016'!F148/'2017 Hourly Load - RC2016'!$C$8</f>
        <v>0.32069101101598707</v>
      </c>
      <c r="G147" s="32">
        <f>+'2017 Hourly Load - RC2016'!G148/'2017 Hourly Load - RC2016'!$C$8</f>
        <v>0.32463771892846449</v>
      </c>
      <c r="H147" s="32">
        <f>+'2017 Hourly Load - RC2016'!H148/'2017 Hourly Load - RC2016'!$C$8</f>
        <v>0.33710763648171771</v>
      </c>
      <c r="I147" s="32">
        <f>+'2017 Hourly Load - RC2016'!I148/'2017 Hourly Load - RC2016'!$C$8</f>
        <v>0.3607458977021944</v>
      </c>
      <c r="J147" s="32">
        <f>+'2017 Hourly Load - RC2016'!J148/'2017 Hourly Load - RC2016'!$C$8</f>
        <v>0.41058358166081926</v>
      </c>
      <c r="K147" s="32">
        <f>+'2017 Hourly Load - RC2016'!K148/'2017 Hourly Load - RC2016'!$C$8</f>
        <v>0.4622266745581306</v>
      </c>
      <c r="L147" s="32">
        <f>+'2017 Hourly Load - RC2016'!L148/'2017 Hourly Load - RC2016'!$C$8</f>
        <v>0.50404498392863639</v>
      </c>
      <c r="M147" s="32">
        <f>+'2017 Hourly Load - RC2016'!M148/'2017 Hourly Load - RC2016'!$C$8</f>
        <v>0.53587056475478434</v>
      </c>
      <c r="N147" s="32">
        <f>+'2017 Hourly Load - RC2016'!N148/'2017 Hourly Load - RC2016'!$C$8</f>
        <v>0.55900499092260425</v>
      </c>
      <c r="O147" s="32">
        <f>+'2017 Hourly Load - RC2016'!O148/'2017 Hourly Load - RC2016'!$C$8</f>
        <v>0.5801240768797975</v>
      </c>
      <c r="P147" s="32">
        <f>+'2017 Hourly Load - RC2016'!P148/'2017 Hourly Load - RC2016'!$C$8</f>
        <v>0.60036145149484144</v>
      </c>
      <c r="Q147" s="32">
        <f>+'2017 Hourly Load - RC2016'!Q148/'2017 Hourly Load - RC2016'!$C$8</f>
        <v>0.61627424190791547</v>
      </c>
      <c r="R147" s="32">
        <f>+'2017 Hourly Load - RC2016'!R148/'2017 Hourly Load - RC2016'!$C$8</f>
        <v>0.62626697045227331</v>
      </c>
      <c r="S147" s="32">
        <f>+'2017 Hourly Load - RC2016'!S148/'2017 Hourly Load - RC2016'!$C$8</f>
        <v>0.62437758900481066</v>
      </c>
      <c r="T147" s="32">
        <f>+'2017 Hourly Load - RC2016'!T148/'2017 Hourly Load - RC2016'!$C$8</f>
        <v>0.60590363707406514</v>
      </c>
      <c r="U147" s="32">
        <f>+'2017 Hourly Load - RC2016'!U148/'2017 Hourly Load - RC2016'!$C$8</f>
        <v>0.57416202875669331</v>
      </c>
      <c r="V147" s="32">
        <f>+'2017 Hourly Load - RC2016'!V148/'2017 Hourly Load - RC2016'!$C$8</f>
        <v>0.56463114901060407</v>
      </c>
      <c r="W147" s="32">
        <f>+'2017 Hourly Load - RC2016'!W148/'2017 Hourly Load - RC2016'!$C$8</f>
        <v>0.54607322457108243</v>
      </c>
      <c r="X147" s="32">
        <f>+'2017 Hourly Load - RC2016'!X148/'2017 Hourly Load - RC2016'!$C$8</f>
        <v>0.50648018668314376</v>
      </c>
      <c r="Y147" s="32">
        <f>+'2017 Hourly Load - RC2016'!Y148/'2017 Hourly Load - RC2016'!$C$8</f>
        <v>0.4622266745581306</v>
      </c>
      <c r="AA147" s="33">
        <f t="shared" si="2"/>
        <v>0.62626697045227331</v>
      </c>
    </row>
    <row r="148" spans="1:27" x14ac:dyDescent="0.2">
      <c r="A148" s="29">
        <v>42873</v>
      </c>
      <c r="B148" s="32">
        <f>+'2017 Hourly Load - RC2016'!B149/'2017 Hourly Load - RC2016'!$C$8</f>
        <v>0.419064805047207</v>
      </c>
      <c r="C148" s="32">
        <f>+'2017 Hourly Load - RC2016'!C149/'2017 Hourly Load - RC2016'!$C$8</f>
        <v>0.38639949913329791</v>
      </c>
      <c r="D148" s="32">
        <f>+'2017 Hourly Load - RC2016'!D149/'2017 Hourly Load - RC2016'!$C$8</f>
        <v>0.36368493550935849</v>
      </c>
      <c r="E148" s="32">
        <f>+'2017 Hourly Load - RC2016'!E149/'2017 Hourly Load - RC2016'!$C$8</f>
        <v>0.34823399389455312</v>
      </c>
      <c r="F148" s="32">
        <f>+'2017 Hourly Load - RC2016'!F149/'2017 Hourly Load - RC2016'!$C$8</f>
        <v>0.34126427566613549</v>
      </c>
      <c r="G148" s="32">
        <f>+'2017 Hourly Load - RC2016'!G149/'2017 Hourly Load - RC2016'!$C$8</f>
        <v>0.34269180831532947</v>
      </c>
      <c r="H148" s="32">
        <f>+'2017 Hourly Load - RC2016'!H149/'2017 Hourly Load - RC2016'!$C$8</f>
        <v>0.34693242000852331</v>
      </c>
      <c r="I148" s="32">
        <f>+'2017 Hourly Load - RC2016'!I149/'2017 Hourly Load - RC2016'!$C$8</f>
        <v>0.3660781520094778</v>
      </c>
      <c r="J148" s="32">
        <f>+'2017 Hourly Load - RC2016'!J149/'2017 Hourly Load - RC2016'!$C$8</f>
        <v>0.4192747363191473</v>
      </c>
      <c r="K148" s="32">
        <f>+'2017 Hourly Load - RC2016'!K149/'2017 Hourly Load - RC2016'!$C$8</f>
        <v>0.4801548051818314</v>
      </c>
      <c r="L148" s="32">
        <f>+'2017 Hourly Load - RC2016'!L149/'2017 Hourly Load - RC2016'!$C$8</f>
        <v>0.52848098398248611</v>
      </c>
      <c r="M148" s="32">
        <f>+'2017 Hourly Load - RC2016'!M149/'2017 Hourly Load - RC2016'!$C$8</f>
        <v>0.56484108028254443</v>
      </c>
      <c r="N148" s="32">
        <f>+'2017 Hourly Load - RC2016'!N149/'2017 Hourly Load - RC2016'!$C$8</f>
        <v>0.59486125217000585</v>
      </c>
      <c r="O148" s="32">
        <f>+'2017 Hourly Load - RC2016'!O149/'2017 Hourly Load - RC2016'!$C$8</f>
        <v>0.61908732095191532</v>
      </c>
      <c r="P148" s="32">
        <f>+'2017 Hourly Load - RC2016'!P149/'2017 Hourly Load - RC2016'!$C$8</f>
        <v>0.64092017323370554</v>
      </c>
      <c r="Q148" s="32">
        <f>+'2017 Hourly Load - RC2016'!Q149/'2017 Hourly Load - RC2016'!$C$8</f>
        <v>0.65670700488361533</v>
      </c>
      <c r="R148" s="32">
        <f>+'2017 Hourly Load - RC2016'!R149/'2017 Hourly Load - RC2016'!$C$8</f>
        <v>0.66804329356839098</v>
      </c>
      <c r="S148" s="32">
        <f>+'2017 Hourly Load - RC2016'!S149/'2017 Hourly Load - RC2016'!$C$8</f>
        <v>0.66548213205071938</v>
      </c>
      <c r="T148" s="32">
        <f>+'2017 Hourly Load - RC2016'!T149/'2017 Hourly Load - RC2016'!$C$8</f>
        <v>0.64415311482158599</v>
      </c>
      <c r="U148" s="32">
        <f>+'2017 Hourly Load - RC2016'!U149/'2017 Hourly Load - RC2016'!$C$8</f>
        <v>0.61379705289901998</v>
      </c>
      <c r="V148" s="32">
        <f>+'2017 Hourly Load - RC2016'!V149/'2017 Hourly Load - RC2016'!$C$8</f>
        <v>0.61031219378481127</v>
      </c>
      <c r="W148" s="32">
        <f>+'2017 Hourly Load - RC2016'!W149/'2017 Hourly Load - RC2016'!$C$8</f>
        <v>0.58772358892403598</v>
      </c>
      <c r="X148" s="32">
        <f>+'2017 Hourly Load - RC2016'!X149/'2017 Hourly Load - RC2016'!$C$8</f>
        <v>0.53906152008827679</v>
      </c>
      <c r="Y148" s="32">
        <f>+'2017 Hourly Load - RC2016'!Y149/'2017 Hourly Load - RC2016'!$C$8</f>
        <v>0.48086857150642837</v>
      </c>
      <c r="AA148" s="33">
        <f t="shared" si="2"/>
        <v>0.66804329356839098</v>
      </c>
    </row>
    <row r="149" spans="1:27" x14ac:dyDescent="0.2">
      <c r="A149" s="29">
        <v>42874</v>
      </c>
      <c r="B149" s="32">
        <f>+'2017 Hourly Load - RC2016'!B150/'2017 Hourly Load - RC2016'!$C$8</f>
        <v>0.42964534115299757</v>
      </c>
      <c r="C149" s="32">
        <f>+'2017 Hourly Load - RC2016'!C150/'2017 Hourly Load - RC2016'!$C$8</f>
        <v>0.39425092870386469</v>
      </c>
      <c r="D149" s="32">
        <f>+'2017 Hourly Load - RC2016'!D150/'2017 Hourly Load - RC2016'!$C$8</f>
        <v>0.37204020013258199</v>
      </c>
      <c r="E149" s="32">
        <f>+'2017 Hourly Load - RC2016'!E150/'2017 Hourly Load - RC2016'!$C$8</f>
        <v>0.36108178773729888</v>
      </c>
      <c r="F149" s="32">
        <f>+'2017 Hourly Load - RC2016'!F150/'2017 Hourly Load - RC2016'!$C$8</f>
        <v>0.3615856227899556</v>
      </c>
      <c r="G149" s="32">
        <f>+'2017 Hourly Load - RC2016'!G150/'2017 Hourly Load - RC2016'!$C$8</f>
        <v>0.38299861252786516</v>
      </c>
      <c r="H149" s="32">
        <f>+'2017 Hourly Load - RC2016'!H150/'2017 Hourly Load - RC2016'!$C$8</f>
        <v>0.42855369853890807</v>
      </c>
      <c r="I149" s="32">
        <f>+'2017 Hourly Load - RC2016'!I150/'2017 Hourly Load - RC2016'!$C$8</f>
        <v>0.45517298382093691</v>
      </c>
      <c r="J149" s="32">
        <f>+'2017 Hourly Load - RC2016'!J150/'2017 Hourly Load - RC2016'!$C$8</f>
        <v>0.49459807669132333</v>
      </c>
      <c r="K149" s="32">
        <f>+'2017 Hourly Load - RC2016'!K150/'2017 Hourly Load - RC2016'!$C$8</f>
        <v>0.54103487404451556</v>
      </c>
      <c r="L149" s="32">
        <f>+'2017 Hourly Load - RC2016'!L150/'2017 Hourly Load - RC2016'!$C$8</f>
        <v>0.5839448260291108</v>
      </c>
      <c r="M149" s="32">
        <f>+'2017 Hourly Load - RC2016'!M150/'2017 Hourly Load - RC2016'!$C$8</f>
        <v>0.62017896356600488</v>
      </c>
      <c r="N149" s="32">
        <f>+'2017 Hourly Load - RC2016'!N150/'2017 Hourly Load - RC2016'!$C$8</f>
        <v>0.65082892926928715</v>
      </c>
      <c r="O149" s="32">
        <f>+'2017 Hourly Load - RC2016'!O150/'2017 Hourly Load - RC2016'!$C$8</f>
        <v>0.68110101868307693</v>
      </c>
      <c r="P149" s="32">
        <f>+'2017 Hourly Load - RC2016'!P150/'2017 Hourly Load - RC2016'!$C$8</f>
        <v>0.70129640704373286</v>
      </c>
      <c r="Q149" s="32">
        <f>+'2017 Hourly Load - RC2016'!Q150/'2017 Hourly Load - RC2016'!$C$8</f>
        <v>0.72073604282540371</v>
      </c>
      <c r="R149" s="32">
        <f>+'2017 Hourly Load - RC2016'!R150/'2017 Hourly Load - RC2016'!$C$8</f>
        <v>0.73123260642241827</v>
      </c>
      <c r="S149" s="32">
        <f>+'2017 Hourly Load - RC2016'!S150/'2017 Hourly Load - RC2016'!$C$8</f>
        <v>0.72955315624689598</v>
      </c>
      <c r="T149" s="32">
        <f>+'2017 Hourly Load - RC2016'!T150/'2017 Hourly Load - RC2016'!$C$8</f>
        <v>0.7121288606758519</v>
      </c>
      <c r="U149" s="32">
        <f>+'2017 Hourly Load - RC2016'!U150/'2017 Hourly Load - RC2016'!$C$8</f>
        <v>0.67820396713030107</v>
      </c>
      <c r="V149" s="32">
        <f>+'2017 Hourly Load - RC2016'!V150/'2017 Hourly Load - RC2016'!$C$8</f>
        <v>0.66623788462970446</v>
      </c>
      <c r="W149" s="32">
        <f>+'2017 Hourly Load - RC2016'!W150/'2017 Hourly Load - RC2016'!$C$8</f>
        <v>0.63487415260182511</v>
      </c>
      <c r="X149" s="32">
        <f>+'2017 Hourly Load - RC2016'!X150/'2017 Hourly Load - RC2016'!$C$8</f>
        <v>0.57878051673937958</v>
      </c>
      <c r="Y149" s="32">
        <f>+'2017 Hourly Load - RC2016'!Y150/'2017 Hourly Load - RC2016'!$C$8</f>
        <v>0.51181244099042711</v>
      </c>
      <c r="AA149" s="33">
        <f t="shared" si="2"/>
        <v>0.73123260642241827</v>
      </c>
    </row>
    <row r="150" spans="1:27" x14ac:dyDescent="0.2">
      <c r="A150" s="29">
        <v>42875</v>
      </c>
      <c r="B150" s="32">
        <f>+'2017 Hourly Load - RC2016'!B151/'2017 Hourly Load - RC2016'!$C$8</f>
        <v>0.45563483261920557</v>
      </c>
      <c r="C150" s="32">
        <f>+'2017 Hourly Load - RC2016'!C151/'2017 Hourly Load - RC2016'!$C$8</f>
        <v>0.41709145109096829</v>
      </c>
      <c r="D150" s="32">
        <f>+'2017 Hourly Load - RC2016'!D151/'2017 Hourly Load - RC2016'!$C$8</f>
        <v>0.39479675001090947</v>
      </c>
      <c r="E150" s="32">
        <f>+'2017 Hourly Load - RC2016'!E151/'2017 Hourly Load - RC2016'!$C$8</f>
        <v>0.38119320358917869</v>
      </c>
      <c r="F150" s="32">
        <f>+'2017 Hourly Load - RC2016'!F151/'2017 Hourly Load - RC2016'!$C$8</f>
        <v>0.37728848193108927</v>
      </c>
      <c r="G150" s="32">
        <f>+'2017 Hourly Load - RC2016'!G151/'2017 Hourly Load - RC2016'!$C$8</f>
        <v>0.39538455757234225</v>
      </c>
      <c r="H150" s="32">
        <f>+'2017 Hourly Load - RC2016'!H151/'2017 Hourly Load - RC2016'!$C$8</f>
        <v>0.43808457828499731</v>
      </c>
      <c r="I150" s="32">
        <f>+'2017 Hourly Load - RC2016'!I151/'2017 Hourly Load - RC2016'!$C$8</f>
        <v>0.46953228282165271</v>
      </c>
      <c r="J150" s="32">
        <f>+'2017 Hourly Load - RC2016'!J151/'2017 Hourly Load - RC2016'!$C$8</f>
        <v>0.50845354063938242</v>
      </c>
      <c r="K150" s="32">
        <f>+'2017 Hourly Load - RC2016'!K151/'2017 Hourly Load - RC2016'!$C$8</f>
        <v>0.55581403558911191</v>
      </c>
      <c r="L150" s="32">
        <f>+'2017 Hourly Load - RC2016'!L151/'2017 Hourly Load - RC2016'!$C$8</f>
        <v>0.60199891541597572</v>
      </c>
      <c r="M150" s="32">
        <f>+'2017 Hourly Load - RC2016'!M151/'2017 Hourly Load - RC2016'!$C$8</f>
        <v>0.63957661309328762</v>
      </c>
      <c r="N150" s="32">
        <f>+'2017 Hourly Load - RC2016'!N151/'2017 Hourly Load - RC2016'!$C$8</f>
        <v>0.66938685370880879</v>
      </c>
      <c r="O150" s="32">
        <f>+'2017 Hourly Load - RC2016'!O151/'2017 Hourly Load - RC2016'!$C$8</f>
        <v>0.69407477128898687</v>
      </c>
      <c r="P150" s="32">
        <f>+'2017 Hourly Load - RC2016'!P151/'2017 Hourly Load - RC2016'!$C$8</f>
        <v>0.71154105311441906</v>
      </c>
      <c r="Q150" s="32">
        <f>+'2017 Hourly Load - RC2016'!Q151/'2017 Hourly Load - RC2016'!$C$8</f>
        <v>0.72552247582564244</v>
      </c>
      <c r="R150" s="32">
        <f>+'2017 Hourly Load - RC2016'!R151/'2017 Hourly Load - RC2016'!$C$8</f>
        <v>0.73366780917692564</v>
      </c>
      <c r="S150" s="32">
        <f>+'2017 Hourly Load - RC2016'!S151/'2017 Hourly Load - RC2016'!$C$8</f>
        <v>0.7300569912995527</v>
      </c>
      <c r="T150" s="32">
        <f>+'2017 Hourly Load - RC2016'!T151/'2017 Hourly Load - RC2016'!$C$8</f>
        <v>0.71523584350056824</v>
      </c>
      <c r="U150" s="32">
        <f>+'2017 Hourly Load - RC2016'!U151/'2017 Hourly Load - RC2016'!$C$8</f>
        <v>0.68038725235848008</v>
      </c>
      <c r="V150" s="32">
        <f>+'2017 Hourly Load - RC2016'!V151/'2017 Hourly Load - RC2016'!$C$8</f>
        <v>0.66968075748952527</v>
      </c>
      <c r="W150" s="32">
        <f>+'2017 Hourly Load - RC2016'!W151/'2017 Hourly Load - RC2016'!$C$8</f>
        <v>0.63495812511060123</v>
      </c>
      <c r="X150" s="32">
        <f>+'2017 Hourly Load - RC2016'!X151/'2017 Hourly Load - RC2016'!$C$8</f>
        <v>0.57726901158140953</v>
      </c>
      <c r="Y150" s="32">
        <f>+'2017 Hourly Load - RC2016'!Y151/'2017 Hourly Load - RC2016'!$C$8</f>
        <v>0.51282011109574055</v>
      </c>
      <c r="AA150" s="33">
        <f t="shared" si="2"/>
        <v>0.73366780917692564</v>
      </c>
    </row>
    <row r="151" spans="1:27" x14ac:dyDescent="0.2">
      <c r="A151" s="29">
        <v>42876</v>
      </c>
      <c r="B151" s="32">
        <f>+'2017 Hourly Load - RC2016'!B152/'2017 Hourly Load - RC2016'!$C$8</f>
        <v>0.45660051647013078</v>
      </c>
      <c r="C151" s="32">
        <f>+'2017 Hourly Load - RC2016'!C152/'2017 Hourly Load - RC2016'!$C$8</f>
        <v>0.4175532998892369</v>
      </c>
      <c r="D151" s="32">
        <f>+'2017 Hourly Load - RC2016'!D152/'2017 Hourly Load - RC2016'!$C$8</f>
        <v>0.39269743729150652</v>
      </c>
      <c r="E151" s="32">
        <f>+'2017 Hourly Load - RC2016'!E152/'2017 Hourly Load - RC2016'!$C$8</f>
        <v>0.37674266062404449</v>
      </c>
      <c r="F151" s="32">
        <f>+'2017 Hourly Load - RC2016'!F152/'2017 Hourly Load - RC2016'!$C$8</f>
        <v>0.37237609016768647</v>
      </c>
      <c r="G151" s="32">
        <f>+'2017 Hourly Load - RC2016'!G152/'2017 Hourly Load - RC2016'!$C$8</f>
        <v>0.39051415206332751</v>
      </c>
      <c r="H151" s="32">
        <f>+'2017 Hourly Load - RC2016'!H152/'2017 Hourly Load - RC2016'!$C$8</f>
        <v>0.43459971917078849</v>
      </c>
      <c r="I151" s="32">
        <f>+'2017 Hourly Load - RC2016'!I152/'2017 Hourly Load - RC2016'!$C$8</f>
        <v>0.46512372611090663</v>
      </c>
      <c r="J151" s="32">
        <f>+'2017 Hourly Load - RC2016'!J152/'2017 Hourly Load - RC2016'!$C$8</f>
        <v>0.49951046845472613</v>
      </c>
      <c r="K151" s="32">
        <f>+'2017 Hourly Load - RC2016'!K152/'2017 Hourly Load - RC2016'!$C$8</f>
        <v>0.54275631047442585</v>
      </c>
      <c r="L151" s="32">
        <f>+'2017 Hourly Load - RC2016'!L152/'2017 Hourly Load - RC2016'!$C$8</f>
        <v>0.58512044115197637</v>
      </c>
      <c r="M151" s="32">
        <f>+'2017 Hourly Load - RC2016'!M152/'2017 Hourly Load - RC2016'!$C$8</f>
        <v>0.62206834501346742</v>
      </c>
      <c r="N151" s="32">
        <f>+'2017 Hourly Load - RC2016'!N152/'2017 Hourly Load - RC2016'!$C$8</f>
        <v>0.65271831071674979</v>
      </c>
      <c r="O151" s="32">
        <f>+'2017 Hourly Load - RC2016'!O152/'2017 Hourly Load - RC2016'!$C$8</f>
        <v>0.68534163037627094</v>
      </c>
      <c r="P151" s="32">
        <f>+'2017 Hourly Load - RC2016'!P152/'2017 Hourly Load - RC2016'!$C$8</f>
        <v>0.71611755484271733</v>
      </c>
      <c r="Q151" s="32">
        <f>+'2017 Hourly Load - RC2016'!Q152/'2017 Hourly Load - RC2016'!$C$8</f>
        <v>0.73694273701919422</v>
      </c>
      <c r="R151" s="32">
        <f>+'2017 Hourly Load - RC2016'!R152/'2017 Hourly Load - RC2016'!$C$8</f>
        <v>0.74949662708122355</v>
      </c>
      <c r="S151" s="32">
        <f>+'2017 Hourly Load - RC2016'!S152/'2017 Hourly Load - RC2016'!$C$8</f>
        <v>0.74433231779149234</v>
      </c>
      <c r="T151" s="32">
        <f>+'2017 Hourly Load - RC2016'!T152/'2017 Hourly Load - RC2016'!$C$8</f>
        <v>0.72270939678164248</v>
      </c>
      <c r="U151" s="32">
        <f>+'2017 Hourly Load - RC2016'!U152/'2017 Hourly Load - RC2016'!$C$8</f>
        <v>0.6864332729903605</v>
      </c>
      <c r="V151" s="32">
        <f>+'2017 Hourly Load - RC2016'!V152/'2017 Hourly Load - RC2016'!$C$8</f>
        <v>0.66963877123513715</v>
      </c>
      <c r="W151" s="32">
        <f>+'2017 Hourly Load - RC2016'!W152/'2017 Hourly Load - RC2016'!$C$8</f>
        <v>0.63903079178624289</v>
      </c>
      <c r="X151" s="32">
        <f>+'2017 Hourly Load - RC2016'!X152/'2017 Hourly Load - RC2016'!$C$8</f>
        <v>0.58218140334481239</v>
      </c>
      <c r="Y151" s="32">
        <f>+'2017 Hourly Load - RC2016'!Y152/'2017 Hourly Load - RC2016'!$C$8</f>
        <v>0.51567517639412841</v>
      </c>
      <c r="AA151" s="33">
        <f t="shared" si="2"/>
        <v>0.74949662708122355</v>
      </c>
    </row>
    <row r="152" spans="1:27" x14ac:dyDescent="0.2">
      <c r="A152" s="29">
        <v>42877</v>
      </c>
      <c r="B152" s="32">
        <f>+'2017 Hourly Load - RC2016'!B153/'2017 Hourly Load - RC2016'!$C$8</f>
        <v>0.45378743742613098</v>
      </c>
      <c r="C152" s="32">
        <f>+'2017 Hourly Load - RC2016'!C153/'2017 Hourly Load - RC2016'!$C$8</f>
        <v>0.41339666070481917</v>
      </c>
      <c r="D152" s="32">
        <f>+'2017 Hourly Load - RC2016'!D153/'2017 Hourly Load - RC2016'!$C$8</f>
        <v>0.38492998022971586</v>
      </c>
      <c r="E152" s="32">
        <f>+'2017 Hourly Load - RC2016'!E153/'2017 Hourly Load - RC2016'!$C$8</f>
        <v>0.37023479119389546</v>
      </c>
      <c r="F152" s="32">
        <f>+'2017 Hourly Load - RC2016'!F153/'2017 Hourly Load - RC2016'!$C$8</f>
        <v>0.36763164342183596</v>
      </c>
      <c r="G152" s="32">
        <f>+'2017 Hourly Load - RC2016'!G153/'2017 Hourly Load - RC2016'!$C$8</f>
        <v>0.38707127920350676</v>
      </c>
      <c r="H152" s="32">
        <f>+'2017 Hourly Load - RC2016'!H153/'2017 Hourly Load - RC2016'!$C$8</f>
        <v>0.43161869510923634</v>
      </c>
      <c r="I152" s="32">
        <f>+'2017 Hourly Load - RC2016'!I153/'2017 Hourly Load - RC2016'!$C$8</f>
        <v>0.46021133434750383</v>
      </c>
      <c r="J152" s="32">
        <f>+'2017 Hourly Load - RC2016'!J153/'2017 Hourly Load - RC2016'!$C$8</f>
        <v>0.5002242347793231</v>
      </c>
      <c r="K152" s="32">
        <f>+'2017 Hourly Load - RC2016'!K153/'2017 Hourly Load - RC2016'!$C$8</f>
        <v>0.54750075722027647</v>
      </c>
      <c r="L152" s="32">
        <f>+'2017 Hourly Load - RC2016'!L153/'2017 Hourly Load - RC2016'!$C$8</f>
        <v>0.59733844117890122</v>
      </c>
      <c r="M152" s="32">
        <f>+'2017 Hourly Load - RC2016'!M153/'2017 Hourly Load - RC2016'!$C$8</f>
        <v>0.64432105983913823</v>
      </c>
      <c r="N152" s="32">
        <f>+'2017 Hourly Load - RC2016'!N153/'2017 Hourly Load - RC2016'!$C$8</f>
        <v>0.68731498433250959</v>
      </c>
      <c r="O152" s="32">
        <f>+'2017 Hourly Load - RC2016'!O153/'2017 Hourly Load - RC2016'!$C$8</f>
        <v>0.72846151363280642</v>
      </c>
      <c r="P152" s="32">
        <f>+'2017 Hourly Load - RC2016'!P153/'2017 Hourly Load - RC2016'!$C$8</f>
        <v>0.75898552057292457</v>
      </c>
      <c r="Q152" s="32">
        <f>+'2017 Hourly Load - RC2016'!Q153/'2017 Hourly Load - RC2016'!$C$8</f>
        <v>0.78459713574964007</v>
      </c>
      <c r="R152" s="32">
        <f>+'2017 Hourly Load - RC2016'!R153/'2017 Hourly Load - RC2016'!$C$8</f>
        <v>0.80059389867149011</v>
      </c>
      <c r="S152" s="32">
        <f>+'2017 Hourly Load - RC2016'!S153/'2017 Hourly Load - RC2016'!$C$8</f>
        <v>0.79568150690808725</v>
      </c>
      <c r="T152" s="32">
        <f>+'2017 Hourly Load - RC2016'!T153/'2017 Hourly Load - RC2016'!$C$8</f>
        <v>0.77284098452098371</v>
      </c>
      <c r="U152" s="32">
        <f>+'2017 Hourly Load - RC2016'!U153/'2017 Hourly Load - RC2016'!$C$8</f>
        <v>0.73236623529089584</v>
      </c>
      <c r="V152" s="32">
        <f>+'2017 Hourly Load - RC2016'!V153/'2017 Hourly Load - RC2016'!$C$8</f>
        <v>0.70918982286868781</v>
      </c>
      <c r="W152" s="32">
        <f>+'2017 Hourly Load - RC2016'!W153/'2017 Hourly Load - RC2016'!$C$8</f>
        <v>0.6788337609461218</v>
      </c>
      <c r="X152" s="32">
        <f>+'2017 Hourly Load - RC2016'!X153/'2017 Hourly Load - RC2016'!$C$8</f>
        <v>0.61362910788146774</v>
      </c>
      <c r="Y152" s="32">
        <f>+'2017 Hourly Load - RC2016'!Y153/'2017 Hourly Load - RC2016'!$C$8</f>
        <v>0.54317617301830645</v>
      </c>
      <c r="AA152" s="33">
        <f t="shared" si="2"/>
        <v>0.80059389867149011</v>
      </c>
    </row>
    <row r="153" spans="1:27" x14ac:dyDescent="0.2">
      <c r="A153" s="29">
        <v>42878</v>
      </c>
      <c r="B153" s="32">
        <f>+'2017 Hourly Load - RC2016'!B154/'2017 Hourly Load - RC2016'!$C$8</f>
        <v>0.4795250113660105</v>
      </c>
      <c r="C153" s="32">
        <f>+'2017 Hourly Load - RC2016'!C154/'2017 Hourly Load - RC2016'!$C$8</f>
        <v>0.43653108687263914</v>
      </c>
      <c r="D153" s="32">
        <f>+'2017 Hourly Load - RC2016'!D154/'2017 Hourly Load - RC2016'!$C$8</f>
        <v>0.40693077752905821</v>
      </c>
      <c r="E153" s="32">
        <f>+'2017 Hourly Load - RC2016'!E154/'2017 Hourly Load - RC2016'!$C$8</f>
        <v>0.38946449570362607</v>
      </c>
      <c r="F153" s="32">
        <f>+'2017 Hourly Load - RC2016'!F154/'2017 Hourly Load - RC2016'!$C$8</f>
        <v>0.38241080496643237</v>
      </c>
      <c r="G153" s="32">
        <f>+'2017 Hourly Load - RC2016'!G154/'2017 Hourly Load - RC2016'!$C$8</f>
        <v>0.39844955414267053</v>
      </c>
      <c r="H153" s="32">
        <f>+'2017 Hourly Load - RC2016'!H154/'2017 Hourly Load - RC2016'!$C$8</f>
        <v>0.43762272948672865</v>
      </c>
      <c r="I153" s="32">
        <f>+'2017 Hourly Load - RC2016'!I154/'2017 Hourly Load - RC2016'!$C$8</f>
        <v>0.47394083953239874</v>
      </c>
      <c r="J153" s="32">
        <f>+'2017 Hourly Load - RC2016'!J154/'2017 Hourly Load - RC2016'!$C$8</f>
        <v>0.52142729324529247</v>
      </c>
      <c r="K153" s="32">
        <f>+'2017 Hourly Load - RC2016'!K154/'2017 Hourly Load - RC2016'!$C$8</f>
        <v>0.5779827779060065</v>
      </c>
      <c r="L153" s="32">
        <f>+'2017 Hourly Load - RC2016'!L154/'2017 Hourly Load - RC2016'!$C$8</f>
        <v>0.63583983645275044</v>
      </c>
      <c r="M153" s="32">
        <f>+'2017 Hourly Load - RC2016'!M154/'2017 Hourly Load - RC2016'!$C$8</f>
        <v>0.69226936235030045</v>
      </c>
      <c r="N153" s="32">
        <f>+'2017 Hourly Load - RC2016'!N154/'2017 Hourly Load - RC2016'!$C$8</f>
        <v>0.73967184355441795</v>
      </c>
      <c r="O153" s="32">
        <f>+'2017 Hourly Load - RC2016'!O154/'2017 Hourly Load - RC2016'!$C$8</f>
        <v>0.78699035224975933</v>
      </c>
      <c r="P153" s="32">
        <f>+'2017 Hourly Load - RC2016'!P154/'2017 Hourly Load - RC2016'!$C$8</f>
        <v>0.82116716332163853</v>
      </c>
      <c r="Q153" s="32">
        <f>+'2017 Hourly Load - RC2016'!Q154/'2017 Hourly Load - RC2016'!$C$8</f>
        <v>0.84346186440169735</v>
      </c>
      <c r="R153" s="32">
        <f>+'2017 Hourly Load - RC2016'!R154/'2017 Hourly Load - RC2016'!$C$8</f>
        <v>0.85059952764766722</v>
      </c>
      <c r="S153" s="32">
        <f>+'2017 Hourly Load - RC2016'!S154/'2017 Hourly Load - RC2016'!$C$8</f>
        <v>0.84094268913841386</v>
      </c>
      <c r="T153" s="32">
        <f>+'2017 Hourly Load - RC2016'!T154/'2017 Hourly Load - RC2016'!$C$8</f>
        <v>0.81096450350534044</v>
      </c>
      <c r="U153" s="32">
        <f>+'2017 Hourly Load - RC2016'!U154/'2017 Hourly Load - RC2016'!$C$8</f>
        <v>0.75873360304659621</v>
      </c>
      <c r="V153" s="32">
        <f>+'2017 Hourly Load - RC2016'!V154/'2017 Hourly Load - RC2016'!$C$8</f>
        <v>0.73664883323847774</v>
      </c>
      <c r="W153" s="32">
        <f>+'2017 Hourly Load - RC2016'!W154/'2017 Hourly Load - RC2016'!$C$8</f>
        <v>0.70520112870182228</v>
      </c>
      <c r="X153" s="32">
        <f>+'2017 Hourly Load - RC2016'!X154/'2017 Hourly Load - RC2016'!$C$8</f>
        <v>0.6497372866551977</v>
      </c>
      <c r="Y153" s="32">
        <f>+'2017 Hourly Load - RC2016'!Y154/'2017 Hourly Load - RC2016'!$C$8</f>
        <v>0.58915112157323002</v>
      </c>
      <c r="AA153" s="33">
        <f t="shared" si="2"/>
        <v>0.85059952764766722</v>
      </c>
    </row>
    <row r="154" spans="1:27" x14ac:dyDescent="0.2">
      <c r="A154" s="29">
        <v>42879</v>
      </c>
      <c r="B154" s="32">
        <f>+'2017 Hourly Load - RC2016'!B155/'2017 Hourly Load - RC2016'!$C$8</f>
        <v>0.53104214550015771</v>
      </c>
      <c r="C154" s="32">
        <f>+'2017 Hourly Load - RC2016'!C155/'2017 Hourly Load - RC2016'!$C$8</f>
        <v>0.48712452341024903</v>
      </c>
      <c r="D154" s="32">
        <f>+'2017 Hourly Load - RC2016'!D155/'2017 Hourly Load - RC2016'!$C$8</f>
        <v>0.45261182230326535</v>
      </c>
      <c r="E154" s="32">
        <f>+'2017 Hourly Load - RC2016'!E155/'2017 Hourly Load - RC2016'!$C$8</f>
        <v>0.42884760231962449</v>
      </c>
      <c r="F154" s="32">
        <f>+'2017 Hourly Load - RC2016'!F155/'2017 Hourly Load - RC2016'!$C$8</f>
        <v>0.41591583596810267</v>
      </c>
      <c r="G154" s="32">
        <f>+'2017 Hourly Load - RC2016'!G155/'2017 Hourly Load - RC2016'!$C$8</f>
        <v>0.41238899059950573</v>
      </c>
      <c r="H154" s="32">
        <f>+'2017 Hourly Load - RC2016'!H155/'2017 Hourly Load - RC2016'!$C$8</f>
        <v>0.41574789095055042</v>
      </c>
      <c r="I154" s="32">
        <f>+'2017 Hourly Load - RC2016'!I155/'2017 Hourly Load - RC2016'!$C$8</f>
        <v>0.44156943739920607</v>
      </c>
      <c r="J154" s="32">
        <f>+'2017 Hourly Load - RC2016'!J155/'2017 Hourly Load - RC2016'!$C$8</f>
        <v>0.50979710077980034</v>
      </c>
      <c r="K154" s="32">
        <f>+'2017 Hourly Load - RC2016'!K155/'2017 Hourly Load - RC2016'!$C$8</f>
        <v>0.58432270231860328</v>
      </c>
      <c r="L154" s="32">
        <f>+'2017 Hourly Load - RC2016'!L155/'2017 Hourly Load - RC2016'!$C$8</f>
        <v>0.65074495676051103</v>
      </c>
      <c r="M154" s="32">
        <f>+'2017 Hourly Load - RC2016'!M155/'2017 Hourly Load - RC2016'!$C$8</f>
        <v>0.7112891355880907</v>
      </c>
      <c r="N154" s="32">
        <f>+'2017 Hourly Load - RC2016'!N155/'2017 Hourly Load - RC2016'!$C$8</f>
        <v>0.76188257212570065</v>
      </c>
      <c r="O154" s="32">
        <f>+'2017 Hourly Load - RC2016'!O155/'2017 Hourly Load - RC2016'!$C$8</f>
        <v>0.79660520450462458</v>
      </c>
      <c r="P154" s="32">
        <f>+'2017 Hourly Load - RC2016'!P155/'2017 Hourly Load - RC2016'!$C$8</f>
        <v>0.8176403179530416</v>
      </c>
      <c r="Q154" s="32">
        <f>+'2017 Hourly Load - RC2016'!Q155/'2017 Hourly Load - RC2016'!$C$8</f>
        <v>0.82880866162026512</v>
      </c>
      <c r="R154" s="32">
        <f>+'2017 Hourly Load - RC2016'!R155/'2017 Hourly Load - RC2016'!$C$8</f>
        <v>0.8283048265676084</v>
      </c>
      <c r="S154" s="32">
        <f>+'2017 Hourly Load - RC2016'!S155/'2017 Hourly Load - RC2016'!$C$8</f>
        <v>0.81881593307590728</v>
      </c>
      <c r="T154" s="32">
        <f>+'2017 Hourly Load - RC2016'!T155/'2017 Hourly Load - RC2016'!$C$8</f>
        <v>0.78619261341638624</v>
      </c>
      <c r="U154" s="32">
        <f>+'2017 Hourly Load - RC2016'!U155/'2017 Hourly Load - RC2016'!$C$8</f>
        <v>0.74366053772128338</v>
      </c>
      <c r="V154" s="32">
        <f>+'2017 Hourly Load - RC2016'!V155/'2017 Hourly Load - RC2016'!$C$8</f>
        <v>0.72548048957125422</v>
      </c>
      <c r="W154" s="32">
        <f>+'2017 Hourly Load - RC2016'!W155/'2017 Hourly Load - RC2016'!$C$8</f>
        <v>0.69306710118367354</v>
      </c>
      <c r="X154" s="32">
        <f>+'2017 Hourly Load - RC2016'!X155/'2017 Hourly Load - RC2016'!$C$8</f>
        <v>0.64356530726015315</v>
      </c>
      <c r="Y154" s="32">
        <f>+'2017 Hourly Load - RC2016'!Y155/'2017 Hourly Load - RC2016'!$C$8</f>
        <v>0.58902516281006578</v>
      </c>
      <c r="AA154" s="33">
        <f t="shared" si="2"/>
        <v>0.82880866162026512</v>
      </c>
    </row>
    <row r="155" spans="1:27" x14ac:dyDescent="0.2">
      <c r="A155" s="29">
        <v>42880</v>
      </c>
      <c r="B155" s="32">
        <f>+'2017 Hourly Load - RC2016'!B156/'2017 Hourly Load - RC2016'!$C$8</f>
        <v>0.53771795994785898</v>
      </c>
      <c r="C155" s="32">
        <f>+'2017 Hourly Load - RC2016'!C156/'2017 Hourly Load - RC2016'!$C$8</f>
        <v>0.49417821414744273</v>
      </c>
      <c r="D155" s="32">
        <f>+'2017 Hourly Load - RC2016'!D156/'2017 Hourly Load - RC2016'!$C$8</f>
        <v>0.4611350319440411</v>
      </c>
      <c r="E155" s="32">
        <f>+'2017 Hourly Load - RC2016'!E156/'2017 Hourly Load - RC2016'!$C$8</f>
        <v>0.43921820715347482</v>
      </c>
      <c r="F155" s="32">
        <f>+'2017 Hourly Load - RC2016'!F156/'2017 Hourly Load - RC2016'!$C$8</f>
        <v>0.42582459200368428</v>
      </c>
      <c r="G155" s="32">
        <f>+'2017 Hourly Load - RC2016'!G156/'2017 Hourly Load - RC2016'!$C$8</f>
        <v>0.42074425522272935</v>
      </c>
      <c r="H155" s="32">
        <f>+'2017 Hourly Load - RC2016'!H156/'2017 Hourly Load - RC2016'!$C$8</f>
        <v>0.42288555419652024</v>
      </c>
      <c r="I155" s="32">
        <f>+'2017 Hourly Load - RC2016'!I156/'2017 Hourly Load - RC2016'!$C$8</f>
        <v>0.43921820715347482</v>
      </c>
      <c r="J155" s="32">
        <f>+'2017 Hourly Load - RC2016'!J156/'2017 Hourly Load - RC2016'!$C$8</f>
        <v>0.49417821414744273</v>
      </c>
      <c r="K155" s="32">
        <f>+'2017 Hourly Load - RC2016'!K156/'2017 Hourly Load - RC2016'!$C$8</f>
        <v>0.56194402872976834</v>
      </c>
      <c r="L155" s="32">
        <f>+'2017 Hourly Load - RC2016'!L156/'2017 Hourly Load - RC2016'!$C$8</f>
        <v>0.63382449624212367</v>
      </c>
      <c r="M155" s="32">
        <f>+'2017 Hourly Load - RC2016'!M156/'2017 Hourly Load - RC2016'!$C$8</f>
        <v>0.69012806337650945</v>
      </c>
      <c r="N155" s="32">
        <f>+'2017 Hourly Load - RC2016'!N156/'2017 Hourly Load - RC2016'!$C$8</f>
        <v>0.73946191228247771</v>
      </c>
      <c r="O155" s="32">
        <f>+'2017 Hourly Load - RC2016'!O156/'2017 Hourly Load - RC2016'!$C$8</f>
        <v>0.77195927317883462</v>
      </c>
      <c r="P155" s="32">
        <f>+'2017 Hourly Load - RC2016'!P156/'2017 Hourly Load - RC2016'!$C$8</f>
        <v>0.79114699143417699</v>
      </c>
      <c r="Q155" s="32">
        <f>+'2017 Hourly Load - RC2016'!Q156/'2017 Hourly Load - RC2016'!$C$8</f>
        <v>0.80210540382946027</v>
      </c>
      <c r="R155" s="32">
        <f>+'2017 Hourly Load - RC2016'!R156/'2017 Hourly Load - RC2016'!$C$8</f>
        <v>0.80575820796122122</v>
      </c>
      <c r="S155" s="32">
        <f>+'2017 Hourly Load - RC2016'!S156/'2017 Hourly Load - RC2016'!$C$8</f>
        <v>0.79064315638152038</v>
      </c>
      <c r="T155" s="32">
        <f>+'2017 Hourly Load - RC2016'!T156/'2017 Hourly Load - RC2016'!$C$8</f>
        <v>0.75873360304659621</v>
      </c>
      <c r="U155" s="32">
        <f>+'2017 Hourly Load - RC2016'!U156/'2017 Hourly Load - RC2016'!$C$8</f>
        <v>0.72178569918510527</v>
      </c>
      <c r="V155" s="32">
        <f>+'2017 Hourly Load - RC2016'!V156/'2017 Hourly Load - RC2016'!$C$8</f>
        <v>0.71015550671961314</v>
      </c>
      <c r="W155" s="32">
        <f>+'2017 Hourly Load - RC2016'!W156/'2017 Hourly Load - RC2016'!$C$8</f>
        <v>0.6809330736655248</v>
      </c>
      <c r="X155" s="32">
        <f>+'2017 Hourly Load - RC2016'!X156/'2017 Hourly Load - RC2016'!$C$8</f>
        <v>0.62975182956648201</v>
      </c>
      <c r="Y155" s="32">
        <f>+'2017 Hourly Load - RC2016'!Y156/'2017 Hourly Load - RC2016'!$C$8</f>
        <v>0.5779827779060065</v>
      </c>
      <c r="AA155" s="33">
        <f t="shared" si="2"/>
        <v>0.80575820796122122</v>
      </c>
    </row>
    <row r="156" spans="1:27" x14ac:dyDescent="0.2">
      <c r="A156" s="29">
        <v>42881</v>
      </c>
      <c r="B156" s="32">
        <f>+'2017 Hourly Load - RC2016'!B157/'2017 Hourly Load - RC2016'!$C$8</f>
        <v>0.52394646850857596</v>
      </c>
      <c r="C156" s="32">
        <f>+'2017 Hourly Load - RC2016'!C157/'2017 Hourly Load - RC2016'!$C$8</f>
        <v>0.48561301825227893</v>
      </c>
      <c r="D156" s="32">
        <f>+'2017 Hourly Load - RC2016'!D157/'2017 Hourly Load - RC2016'!$C$8</f>
        <v>0.45723031028595168</v>
      </c>
      <c r="E156" s="32">
        <f>+'2017 Hourly Load - RC2016'!E157/'2017 Hourly Load - RC2016'!$C$8</f>
        <v>0.43858841333765392</v>
      </c>
      <c r="F156" s="32">
        <f>+'2017 Hourly Load - RC2016'!F157/'2017 Hourly Load - RC2016'!$C$8</f>
        <v>0.42834376726696777</v>
      </c>
      <c r="G156" s="32">
        <f>+'2017 Hourly Load - RC2016'!G157/'2017 Hourly Load - RC2016'!$C$8</f>
        <v>0.42851171228452001</v>
      </c>
      <c r="H156" s="32">
        <f>+'2017 Hourly Load - RC2016'!H157/'2017 Hourly Load - RC2016'!$C$8</f>
        <v>0.43304622775843032</v>
      </c>
      <c r="I156" s="32">
        <f>+'2017 Hourly Load - RC2016'!I157/'2017 Hourly Load - RC2016'!$C$8</f>
        <v>0.4542912724787877</v>
      </c>
      <c r="J156" s="32">
        <f>+'2017 Hourly Load - RC2016'!J157/'2017 Hourly Load - RC2016'!$C$8</f>
        <v>0.52046160939436714</v>
      </c>
      <c r="K156" s="32">
        <f>+'2017 Hourly Load - RC2016'!K157/'2017 Hourly Load - RC2016'!$C$8</f>
        <v>0.59822015252105054</v>
      </c>
      <c r="L156" s="32">
        <f>+'2017 Hourly Load - RC2016'!L157/'2017 Hourly Load - RC2016'!$C$8</f>
        <v>0.6672875409894059</v>
      </c>
      <c r="M156" s="32">
        <f>+'2017 Hourly Load - RC2016'!M157/'2017 Hourly Load - RC2016'!$C$8</f>
        <v>0.71649543113220993</v>
      </c>
      <c r="N156" s="32">
        <f>+'2017 Hourly Load - RC2016'!N157/'2017 Hourly Load - RC2016'!$C$8</f>
        <v>0.75764196043250664</v>
      </c>
      <c r="O156" s="32">
        <f>+'2017 Hourly Load - RC2016'!O157/'2017 Hourly Load - RC2016'!$C$8</f>
        <v>0.78585672338128176</v>
      </c>
      <c r="P156" s="32">
        <f>+'2017 Hourly Load - RC2016'!P157/'2017 Hourly Load - RC2016'!$C$8</f>
        <v>0.80155958252241544</v>
      </c>
      <c r="Q156" s="32">
        <f>+'2017 Hourly Load - RC2016'!Q157/'2017 Hourly Load - RC2016'!$C$8</f>
        <v>0.80970491587369875</v>
      </c>
      <c r="R156" s="32">
        <f>+'2017 Hourly Load - RC2016'!R157/'2017 Hourly Load - RC2016'!$C$8</f>
        <v>0.809956833400027</v>
      </c>
      <c r="S156" s="32">
        <f>+'2017 Hourly Load - RC2016'!S157/'2017 Hourly Load - RC2016'!$C$8</f>
        <v>0.79736095708360955</v>
      </c>
      <c r="T156" s="32">
        <f>+'2017 Hourly Load - RC2016'!T157/'2017 Hourly Load - RC2016'!$C$8</f>
        <v>0.76624914258205867</v>
      </c>
      <c r="U156" s="32">
        <f>+'2017 Hourly Load - RC2016'!U157/'2017 Hourly Load - RC2016'!$C$8</f>
        <v>0.72913329370301538</v>
      </c>
      <c r="V156" s="32">
        <f>+'2017 Hourly Load - RC2016'!V157/'2017 Hourly Load - RC2016'!$C$8</f>
        <v>0.72128186413244855</v>
      </c>
      <c r="W156" s="32">
        <f>+'2017 Hourly Load - RC2016'!W157/'2017 Hourly Load - RC2016'!$C$8</f>
        <v>0.68769286062200219</v>
      </c>
      <c r="X156" s="32">
        <f>+'2017 Hourly Load - RC2016'!X157/'2017 Hourly Load - RC2016'!$C$8</f>
        <v>0.63172518352272078</v>
      </c>
      <c r="Y156" s="32">
        <f>+'2017 Hourly Load - RC2016'!Y157/'2017 Hourly Load - RC2016'!$C$8</f>
        <v>0.56715032427388756</v>
      </c>
      <c r="AA156" s="33">
        <f t="shared" si="2"/>
        <v>0.809956833400027</v>
      </c>
    </row>
    <row r="157" spans="1:27" x14ac:dyDescent="0.2">
      <c r="A157" s="29">
        <v>42882</v>
      </c>
      <c r="B157" s="32">
        <f>+'2017 Hourly Load - RC2016'!B158/'2017 Hourly Load - RC2016'!$C$8</f>
        <v>0.51298805611329268</v>
      </c>
      <c r="C157" s="32">
        <f>+'2017 Hourly Load - RC2016'!C158/'2017 Hourly Load - RC2016'!$C$8</f>
        <v>0.47377289451484655</v>
      </c>
      <c r="D157" s="32">
        <f>+'2017 Hourly Load - RC2016'!D158/'2017 Hourly Load - RC2016'!$C$8</f>
        <v>0.44799333432057897</v>
      </c>
      <c r="E157" s="32">
        <f>+'2017 Hourly Load - RC2016'!E158/'2017 Hourly Load - RC2016'!$C$8</f>
        <v>0.43220650267066912</v>
      </c>
      <c r="F157" s="32">
        <f>+'2017 Hourly Load - RC2016'!F158/'2017 Hourly Load - RC2016'!$C$8</f>
        <v>0.42691623461777384</v>
      </c>
      <c r="G157" s="32">
        <f>+'2017 Hourly Load - RC2016'!G158/'2017 Hourly Load - RC2016'!$C$8</f>
        <v>0.44660778792577305</v>
      </c>
      <c r="H157" s="32">
        <f>+'2017 Hourly Load - RC2016'!H158/'2017 Hourly Load - RC2016'!$C$8</f>
        <v>0.48733445468218933</v>
      </c>
      <c r="I157" s="32">
        <f>+'2017 Hourly Load - RC2016'!I158/'2017 Hourly Load - RC2016'!$C$8</f>
        <v>0.52281283964009839</v>
      </c>
      <c r="J157" s="32">
        <f>+'2017 Hourly Load - RC2016'!J158/'2017 Hourly Load - RC2016'!$C$8</f>
        <v>0.57021532084421578</v>
      </c>
      <c r="K157" s="32">
        <f>+'2017 Hourly Load - RC2016'!K158/'2017 Hourly Load - RC2016'!$C$8</f>
        <v>0.62819833815412385</v>
      </c>
      <c r="L157" s="32">
        <f>+'2017 Hourly Load - RC2016'!L158/'2017 Hourly Load - RC2016'!$C$8</f>
        <v>0.68362019394636042</v>
      </c>
      <c r="M157" s="32">
        <f>+'2017 Hourly Load - RC2016'!M158/'2017 Hourly Load - RC2016'!$C$8</f>
        <v>0.73274411158038844</v>
      </c>
      <c r="N157" s="32">
        <f>+'2017 Hourly Load - RC2016'!N158/'2017 Hourly Load - RC2016'!$C$8</f>
        <v>0.76868434533656604</v>
      </c>
      <c r="O157" s="32">
        <f>+'2017 Hourly Load - RC2016'!O158/'2017 Hourly Load - RC2016'!$C$8</f>
        <v>0.79614335570635597</v>
      </c>
      <c r="P157" s="32">
        <f>+'2017 Hourly Load - RC2016'!P158/'2017 Hourly Load - RC2016'!$C$8</f>
        <v>0.81205614611943</v>
      </c>
      <c r="Q157" s="32">
        <f>+'2017 Hourly Load - RC2016'!Q158/'2017 Hourly Load - RC2016'!$C$8</f>
        <v>0.81952969940050435</v>
      </c>
      <c r="R157" s="32">
        <f>+'2017 Hourly Load - RC2016'!R158/'2017 Hourly Load - RC2016'!$C$8</f>
        <v>0.80760560315429575</v>
      </c>
      <c r="S157" s="32">
        <f>+'2017 Hourly Load - RC2016'!S158/'2017 Hourly Load - RC2016'!$C$8</f>
        <v>0.77632584363519253</v>
      </c>
      <c r="T157" s="32">
        <f>+'2017 Hourly Load - RC2016'!T158/'2017 Hourly Load - RC2016'!$C$8</f>
        <v>0.7467255342916117</v>
      </c>
      <c r="U157" s="32">
        <f>+'2017 Hourly Load - RC2016'!U158/'2017 Hourly Load - RC2016'!$C$8</f>
        <v>0.71775501876385173</v>
      </c>
      <c r="V157" s="32">
        <f>+'2017 Hourly Load - RC2016'!V158/'2017 Hourly Load - RC2016'!$C$8</f>
        <v>0.71439611841280704</v>
      </c>
      <c r="W157" s="32">
        <f>+'2017 Hourly Load - RC2016'!W158/'2017 Hourly Load - RC2016'!$C$8</f>
        <v>0.68341026267442029</v>
      </c>
      <c r="X157" s="32">
        <f>+'2017 Hourly Load - RC2016'!X158/'2017 Hourly Load - RC2016'!$C$8</f>
        <v>0.6279884068821836</v>
      </c>
      <c r="Y157" s="32">
        <f>+'2017 Hourly Load - RC2016'!Y158/'2017 Hourly Load - RC2016'!$C$8</f>
        <v>0.56009663353669381</v>
      </c>
      <c r="AA157" s="33">
        <f t="shared" si="2"/>
        <v>0.81952969940050435</v>
      </c>
    </row>
    <row r="158" spans="1:27" x14ac:dyDescent="0.2">
      <c r="A158" s="29">
        <v>42883</v>
      </c>
      <c r="B158" s="32">
        <f>+'2017 Hourly Load - RC2016'!B159/'2017 Hourly Load - RC2016'!$C$8</f>
        <v>0.50501066777956172</v>
      </c>
      <c r="C158" s="32">
        <f>+'2017 Hourly Load - RC2016'!C159/'2017 Hourly Load - RC2016'!$C$8</f>
        <v>0.46705509381275728</v>
      </c>
      <c r="D158" s="32">
        <f>+'2017 Hourly Load - RC2016'!D159/'2017 Hourly Load - RC2016'!$C$8</f>
        <v>0.44303895630278811</v>
      </c>
      <c r="E158" s="32">
        <f>+'2017 Hourly Load - RC2016'!E159/'2017 Hourly Load - RC2016'!$C$8</f>
        <v>0.42796589097747528</v>
      </c>
      <c r="F158" s="32">
        <f>+'2017 Hourly Load - RC2016'!F159/'2017 Hourly Load - RC2016'!$C$8</f>
        <v>0.42431308684571423</v>
      </c>
      <c r="G158" s="32">
        <f>+'2017 Hourly Load - RC2016'!G159/'2017 Hourly Load - RC2016'!$C$8</f>
        <v>0.44366875011860896</v>
      </c>
      <c r="H158" s="32">
        <f>+'2017 Hourly Load - RC2016'!H159/'2017 Hourly Load - RC2016'!$C$8</f>
        <v>0.48607486705054759</v>
      </c>
      <c r="I158" s="32">
        <f>+'2017 Hourly Load - RC2016'!I159/'2017 Hourly Load - RC2016'!$C$8</f>
        <v>0.51718668155209857</v>
      </c>
      <c r="J158" s="32">
        <f>+'2017 Hourly Load - RC2016'!J159/'2017 Hourly Load - RC2016'!$C$8</f>
        <v>0.56144019367711162</v>
      </c>
      <c r="K158" s="32">
        <f>+'2017 Hourly Load - RC2016'!K159/'2017 Hourly Load - RC2016'!$C$8</f>
        <v>0.61417492918851257</v>
      </c>
      <c r="L158" s="32">
        <f>+'2017 Hourly Load - RC2016'!L159/'2017 Hourly Load - RC2016'!$C$8</f>
        <v>0.66800130731400287</v>
      </c>
      <c r="M158" s="32">
        <f>+'2017 Hourly Load - RC2016'!M159/'2017 Hourly Load - RC2016'!$C$8</f>
        <v>0.72228953423776188</v>
      </c>
      <c r="N158" s="32">
        <f>+'2017 Hourly Load - RC2016'!N159/'2017 Hourly Load - RC2016'!$C$8</f>
        <v>0.76045503947650661</v>
      </c>
      <c r="O158" s="32">
        <f>+'2017 Hourly Load - RC2016'!O159/'2017 Hourly Load - RC2016'!$C$8</f>
        <v>0.79160884023244571</v>
      </c>
      <c r="P158" s="32">
        <f>+'2017 Hourly Load - RC2016'!P159/'2017 Hourly Load - RC2016'!$C$8</f>
        <v>0.80848731449644495</v>
      </c>
      <c r="Q158" s="32">
        <f>+'2017 Hourly Load - RC2016'!Q159/'2017 Hourly Load - RC2016'!$C$8</f>
        <v>0.81327374749668357</v>
      </c>
      <c r="R158" s="32">
        <f>+'2017 Hourly Load - RC2016'!R159/'2017 Hourly Load - RC2016'!$C$8</f>
        <v>0.81281189869841497</v>
      </c>
      <c r="S158" s="32">
        <f>+'2017 Hourly Load - RC2016'!S159/'2017 Hourly Load - RC2016'!$C$8</f>
        <v>0.79656321825023657</v>
      </c>
      <c r="T158" s="32">
        <f>+'2017 Hourly Load - RC2016'!T159/'2017 Hourly Load - RC2016'!$C$8</f>
        <v>0.77099358932790918</v>
      </c>
      <c r="U158" s="32">
        <f>+'2017 Hourly Load - RC2016'!U159/'2017 Hourly Load - RC2016'!$C$8</f>
        <v>0.74252690885280592</v>
      </c>
      <c r="V158" s="32">
        <f>+'2017 Hourly Load - RC2016'!V159/'2017 Hourly Load - RC2016'!$C$8</f>
        <v>0.73337390539620917</v>
      </c>
      <c r="W158" s="32">
        <f>+'2017 Hourly Load - RC2016'!W159/'2017 Hourly Load - RC2016'!$C$8</f>
        <v>0.70016277817525541</v>
      </c>
      <c r="X158" s="32">
        <f>+'2017 Hourly Load - RC2016'!X159/'2017 Hourly Load - RC2016'!$C$8</f>
        <v>0.64314544471627255</v>
      </c>
      <c r="Y158" s="32">
        <f>+'2017 Hourly Load - RC2016'!Y159/'2017 Hourly Load - RC2016'!$C$8</f>
        <v>0.5792423655376483</v>
      </c>
      <c r="AA158" s="33">
        <f t="shared" si="2"/>
        <v>0.81327374749668357</v>
      </c>
    </row>
    <row r="159" spans="1:27" x14ac:dyDescent="0.2">
      <c r="A159" s="29">
        <v>42884</v>
      </c>
      <c r="B159" s="32">
        <f>+'2017 Hourly Load - RC2016'!B160/'2017 Hourly Load - RC2016'!$C$8</f>
        <v>0.52125934822774023</v>
      </c>
      <c r="C159" s="32">
        <f>+'2017 Hourly Load - RC2016'!C160/'2017 Hourly Load - RC2016'!$C$8</f>
        <v>0.47948302511162244</v>
      </c>
      <c r="D159" s="32">
        <f>+'2017 Hourly Load - RC2016'!D160/'2017 Hourly Load - RC2016'!$C$8</f>
        <v>0.45445921749633994</v>
      </c>
      <c r="E159" s="32">
        <f>+'2017 Hourly Load - RC2016'!E160/'2017 Hourly Load - RC2016'!$C$8</f>
        <v>0.4391342346446987</v>
      </c>
      <c r="F159" s="32">
        <f>+'2017 Hourly Load - RC2016'!F160/'2017 Hourly Load - RC2016'!$C$8</f>
        <v>0.43371800782863923</v>
      </c>
      <c r="G159" s="32">
        <f>+'2017 Hourly Load - RC2016'!G160/'2017 Hourly Load - RC2016'!$C$8</f>
        <v>0.45131024841723555</v>
      </c>
      <c r="H159" s="32">
        <f>+'2017 Hourly Load - RC2016'!H160/'2017 Hourly Load - RC2016'!$C$8</f>
        <v>0.49245677771753238</v>
      </c>
      <c r="I159" s="32">
        <f>+'2017 Hourly Load - RC2016'!I160/'2017 Hourly Load - RC2016'!$C$8</f>
        <v>0.52323270218397888</v>
      </c>
      <c r="J159" s="32">
        <f>+'2017 Hourly Load - RC2016'!J160/'2017 Hourly Load - RC2016'!$C$8</f>
        <v>0.56068444109812665</v>
      </c>
      <c r="K159" s="32">
        <f>+'2017 Hourly Load - RC2016'!K160/'2017 Hourly Load - RC2016'!$C$8</f>
        <v>0.60724719721448295</v>
      </c>
      <c r="L159" s="32">
        <f>+'2017 Hourly Load - RC2016'!L160/'2017 Hourly Load - RC2016'!$C$8</f>
        <v>0.65527947223442129</v>
      </c>
      <c r="M159" s="32">
        <f>+'2017 Hourly Load - RC2016'!M160/'2017 Hourly Load - RC2016'!$C$8</f>
        <v>0.689078407016808</v>
      </c>
      <c r="N159" s="32">
        <f>+'2017 Hourly Load - RC2016'!N160/'2017 Hourly Load - RC2016'!$C$8</f>
        <v>0.70935776788624005</v>
      </c>
      <c r="O159" s="32">
        <f>+'2017 Hourly Load - RC2016'!O160/'2017 Hourly Load - RC2016'!$C$8</f>
        <v>0.72262542427286636</v>
      </c>
      <c r="P159" s="32">
        <f>+'2017 Hourly Load - RC2016'!P160/'2017 Hourly Load - RC2016'!$C$8</f>
        <v>0.71338844830749371</v>
      </c>
      <c r="Q159" s="32">
        <f>+'2017 Hourly Load - RC2016'!Q160/'2017 Hourly Load - RC2016'!$C$8</f>
        <v>0.70318578849119562</v>
      </c>
      <c r="R159" s="32">
        <f>+'2017 Hourly Load - RC2016'!R160/'2017 Hourly Load - RC2016'!$C$8</f>
        <v>0.69667791906104648</v>
      </c>
      <c r="S159" s="32">
        <f>+'2017 Hourly Load - RC2016'!S160/'2017 Hourly Load - RC2016'!$C$8</f>
        <v>0.68844861320098705</v>
      </c>
      <c r="T159" s="32">
        <f>+'2017 Hourly Load - RC2016'!T160/'2017 Hourly Load - RC2016'!$C$8</f>
        <v>0.6808910874111368</v>
      </c>
      <c r="U159" s="32">
        <f>+'2017 Hourly Load - RC2016'!U160/'2017 Hourly Load - RC2016'!$C$8</f>
        <v>0.65796659251525702</v>
      </c>
      <c r="V159" s="32">
        <f>+'2017 Hourly Load - RC2016'!V160/'2017 Hourly Load - RC2016'!$C$8</f>
        <v>0.65574132103269001</v>
      </c>
      <c r="W159" s="32">
        <f>+'2017 Hourly Load - RC2016'!W160/'2017 Hourly Load - RC2016'!$C$8</f>
        <v>0.63357257871579531</v>
      </c>
      <c r="X159" s="32">
        <f>+'2017 Hourly Load - RC2016'!X160/'2017 Hourly Load - RC2016'!$C$8</f>
        <v>0.58755564390648374</v>
      </c>
      <c r="Y159" s="32">
        <f>+'2017 Hourly Load - RC2016'!Y160/'2017 Hourly Load - RC2016'!$C$8</f>
        <v>0.530580296701889</v>
      </c>
      <c r="AA159" s="33">
        <f t="shared" si="2"/>
        <v>0.72262542427286636</v>
      </c>
    </row>
    <row r="160" spans="1:27" x14ac:dyDescent="0.2">
      <c r="A160" s="29">
        <v>42885</v>
      </c>
      <c r="B160" s="32">
        <f>+'2017 Hourly Load - RC2016'!B161/'2017 Hourly Load - RC2016'!$C$8</f>
        <v>0.47381488076923461</v>
      </c>
      <c r="C160" s="32">
        <f>+'2017 Hourly Load - RC2016'!C161/'2017 Hourly Load - RC2016'!$C$8</f>
        <v>0.43287828274087808</v>
      </c>
      <c r="D160" s="32">
        <f>+'2017 Hourly Load - RC2016'!D161/'2017 Hourly Load - RC2016'!$C$8</f>
        <v>0.41272488063461021</v>
      </c>
      <c r="E160" s="32">
        <f>+'2017 Hourly Load - RC2016'!E161/'2017 Hourly Load - RC2016'!$C$8</f>
        <v>0.40021297682696894</v>
      </c>
      <c r="F160" s="32">
        <f>+'2017 Hourly Load - RC2016'!F161/'2017 Hourly Load - RC2016'!$C$8</f>
        <v>0.39790373283562575</v>
      </c>
      <c r="G160" s="32">
        <f>+'2017 Hourly Load - RC2016'!G161/'2017 Hourly Load - RC2016'!$C$8</f>
        <v>0.41608378098565485</v>
      </c>
      <c r="H160" s="32">
        <f>+'2017 Hourly Load - RC2016'!H161/'2017 Hourly Load - RC2016'!$C$8</f>
        <v>0.45613866767186217</v>
      </c>
      <c r="I160" s="32">
        <f>+'2017 Hourly Load - RC2016'!I161/'2017 Hourly Load - RC2016'!$C$8</f>
        <v>0.48779630348045799</v>
      </c>
      <c r="J160" s="32">
        <f>+'2017 Hourly Load - RC2016'!J161/'2017 Hourly Load - RC2016'!$C$8</f>
        <v>0.53154598055281432</v>
      </c>
      <c r="K160" s="32">
        <f>+'2017 Hourly Load - RC2016'!K161/'2017 Hourly Load - RC2016'!$C$8</f>
        <v>0.59418947209979689</v>
      </c>
      <c r="L160" s="32">
        <f>+'2017 Hourly Load - RC2016'!L161/'2017 Hourly Load - RC2016'!$C$8</f>
        <v>0.64914947909376486</v>
      </c>
      <c r="M160" s="32">
        <f>+'2017 Hourly Load - RC2016'!M161/'2017 Hourly Load - RC2016'!$C$8</f>
        <v>0.69361292249071838</v>
      </c>
      <c r="N160" s="32">
        <f>+'2017 Hourly Load - RC2016'!N161/'2017 Hourly Load - RC2016'!$C$8</f>
        <v>0.72833555486964219</v>
      </c>
      <c r="O160" s="32">
        <f>+'2017 Hourly Load - RC2016'!O161/'2017 Hourly Load - RC2016'!$C$8</f>
        <v>0.75503881266044726</v>
      </c>
      <c r="P160" s="32">
        <f>+'2017 Hourly Load - RC2016'!P161/'2017 Hourly Load - RC2016'!$C$8</f>
        <v>0.77069968554719281</v>
      </c>
      <c r="Q160" s="32">
        <f>+'2017 Hourly Load - RC2016'!Q161/'2017 Hourly Load - RC2016'!$C$8</f>
        <v>0.78073440034593866</v>
      </c>
      <c r="R160" s="32">
        <f>+'2017 Hourly Load - RC2016'!R161/'2017 Hourly Load - RC2016'!$C$8</f>
        <v>0.7779213213019387</v>
      </c>
      <c r="S160" s="32">
        <f>+'2017 Hourly Load - RC2016'!S161/'2017 Hourly Load - RC2016'!$C$8</f>
        <v>0.75671826283596944</v>
      </c>
      <c r="T160" s="32">
        <f>+'2017 Hourly Load - RC2016'!T161/'2017 Hourly Load - RC2016'!$C$8</f>
        <v>0.71863673010600082</v>
      </c>
      <c r="U160" s="32">
        <f>+'2017 Hourly Load - RC2016'!U161/'2017 Hourly Load - RC2016'!$C$8</f>
        <v>0.68718902556934547</v>
      </c>
      <c r="V160" s="32">
        <f>+'2017 Hourly Load - RC2016'!V161/'2017 Hourly Load - RC2016'!$C$8</f>
        <v>0.67778410458642047</v>
      </c>
      <c r="W160" s="32">
        <f>+'2017 Hourly Load - RC2016'!W161/'2017 Hourly Load - RC2016'!$C$8</f>
        <v>0.64965331414642158</v>
      </c>
      <c r="X160" s="32">
        <f>+'2017 Hourly Load - RC2016'!X161/'2017 Hourly Load - RC2016'!$C$8</f>
        <v>0.6057356920565129</v>
      </c>
      <c r="Y160" s="32">
        <f>+'2017 Hourly Load - RC2016'!Y161/'2017 Hourly Load - RC2016'!$C$8</f>
        <v>0.55799732081729092</v>
      </c>
      <c r="AA160" s="33">
        <f t="shared" si="2"/>
        <v>0.78073440034593866</v>
      </c>
    </row>
    <row r="161" spans="1:27" x14ac:dyDescent="0.2">
      <c r="A161" s="29">
        <v>42886</v>
      </c>
      <c r="B161" s="32">
        <f>+'2017 Hourly Load - RC2016'!B162/'2017 Hourly Load - RC2016'!$C$8</f>
        <v>0.51046888085000919</v>
      </c>
      <c r="C161" s="32">
        <f>+'2017 Hourly Load - RC2016'!C162/'2017 Hourly Load - RC2016'!$C$8</f>
        <v>0.46957426907604077</v>
      </c>
      <c r="D161" s="32">
        <f>+'2017 Hourly Load - RC2016'!D162/'2017 Hourly Load - RC2016'!$C$8</f>
        <v>0.44106560234654935</v>
      </c>
      <c r="E161" s="32">
        <f>+'2017 Hourly Load - RC2016'!E162/'2017 Hourly Load - RC2016'!$C$8</f>
        <v>0.42242370539825158</v>
      </c>
      <c r="F161" s="32">
        <f>+'2017 Hourly Load - RC2016'!F162/'2017 Hourly Load - RC2016'!$C$8</f>
        <v>0.4152440558978937</v>
      </c>
      <c r="G161" s="32">
        <f>+'2017 Hourly Load - RC2016'!G162/'2017 Hourly Load - RC2016'!$C$8</f>
        <v>0.41398446826625196</v>
      </c>
      <c r="H161" s="32">
        <f>+'2017 Hourly Load - RC2016'!H162/'2017 Hourly Load - RC2016'!$C$8</f>
        <v>0.42242370539825158</v>
      </c>
      <c r="I161" s="32">
        <f>+'2017 Hourly Load - RC2016'!I162/'2017 Hourly Load - RC2016'!$C$8</f>
        <v>0.44958881198732514</v>
      </c>
      <c r="J161" s="32">
        <f>+'2017 Hourly Load - RC2016'!J162/'2017 Hourly Load - RC2016'!$C$8</f>
        <v>0.51668284649944185</v>
      </c>
      <c r="K161" s="32">
        <f>+'2017 Hourly Load - RC2016'!K162/'2017 Hourly Load - RC2016'!$C$8</f>
        <v>0.59074659923997619</v>
      </c>
      <c r="L161" s="32">
        <f>+'2017 Hourly Load - RC2016'!L162/'2017 Hourly Load - RC2016'!$C$8</f>
        <v>0.65557337601513777</v>
      </c>
      <c r="M161" s="32">
        <f>+'2017 Hourly Load - RC2016'!M162/'2017 Hourly Load - RC2016'!$C$8</f>
        <v>0.70524311495621039</v>
      </c>
      <c r="N161" s="32">
        <f>+'2017 Hourly Load - RC2016'!N162/'2017 Hourly Load - RC2016'!$C$8</f>
        <v>0.73698472327358222</v>
      </c>
      <c r="O161" s="32">
        <f>+'2017 Hourly Load - RC2016'!O162/'2017 Hourly Load - RC2016'!$C$8</f>
        <v>0.75718011163423815</v>
      </c>
      <c r="P161" s="32">
        <f>+'2017 Hourly Load - RC2016'!P162/'2017 Hourly Load - RC2016'!$C$8</f>
        <v>0.76053901198528273</v>
      </c>
      <c r="Q161" s="32">
        <f>+'2017 Hourly Load - RC2016'!Q162/'2017 Hourly Load - RC2016'!$C$8</f>
        <v>0.7574740154149544</v>
      </c>
      <c r="R161" s="32">
        <f>+'2017 Hourly Load - RC2016'!R162/'2017 Hourly Load - RC2016'!$C$8</f>
        <v>0.74626368549334299</v>
      </c>
      <c r="S161" s="32">
        <f>+'2017 Hourly Load - RC2016'!S162/'2017 Hourly Load - RC2016'!$C$8</f>
        <v>0.72170172667632915</v>
      </c>
      <c r="T161" s="32">
        <f>+'2017 Hourly Load - RC2016'!T162/'2017 Hourly Load - RC2016'!$C$8</f>
        <v>0.69319305994683778</v>
      </c>
      <c r="U161" s="32">
        <f>+'2017 Hourly Load - RC2016'!U162/'2017 Hourly Load - RC2016'!$C$8</f>
        <v>0.663004943041824</v>
      </c>
      <c r="V161" s="32">
        <f>+'2017 Hourly Load - RC2016'!V162/'2017 Hourly Load - RC2016'!$C$8</f>
        <v>0.65893227636618246</v>
      </c>
      <c r="W161" s="32">
        <f>+'2017 Hourly Load - RC2016'!W162/'2017 Hourly Load - RC2016'!$C$8</f>
        <v>0.63856894298797429</v>
      </c>
      <c r="X161" s="32">
        <f>+'2017 Hourly Load - RC2016'!X162/'2017 Hourly Load - RC2016'!$C$8</f>
        <v>0.60166302538087124</v>
      </c>
      <c r="Y161" s="32">
        <f>+'2017 Hourly Load - RC2016'!Y162/'2017 Hourly Load - RC2016'!$C$8</f>
        <v>0.55384068163287326</v>
      </c>
      <c r="AA161" s="33">
        <f t="shared" si="2"/>
        <v>0.76053901198528273</v>
      </c>
    </row>
    <row r="162" spans="1:27" x14ac:dyDescent="0.2">
      <c r="A162" s="29">
        <v>42887</v>
      </c>
      <c r="B162" s="32">
        <f>+'2017 Hourly Load - RC2016'!B163/'2017 Hourly Load - RC2016'!$C$8</f>
        <v>0.51017497706929282</v>
      </c>
      <c r="C162" s="32">
        <f>+'2017 Hourly Load - RC2016'!C163/'2017 Hourly Load - RC2016'!$C$8</f>
        <v>0.47091782921645864</v>
      </c>
      <c r="D162" s="32">
        <f>+'2017 Hourly Load - RC2016'!D163/'2017 Hourly Load - RC2016'!$C$8</f>
        <v>0.445138269022191</v>
      </c>
      <c r="E162" s="32">
        <f>+'2017 Hourly Load - RC2016'!E163/'2017 Hourly Load - RC2016'!$C$8</f>
        <v>0.42704219338093796</v>
      </c>
      <c r="F162" s="32">
        <f>+'2017 Hourly Load - RC2016'!F163/'2017 Hourly Load - RC2016'!$C$8</f>
        <v>0.41713343734535635</v>
      </c>
      <c r="G162" s="32">
        <f>+'2017 Hourly Load - RC2016'!G163/'2017 Hourly Load - RC2016'!$C$8</f>
        <v>0.41662960229269963</v>
      </c>
      <c r="H162" s="32">
        <f>+'2017 Hourly Load - RC2016'!H163/'2017 Hourly Load - RC2016'!$C$8</f>
        <v>0.42049233769640099</v>
      </c>
      <c r="I162" s="32">
        <f>+'2017 Hourly Load - RC2016'!I163/'2017 Hourly Load - RC2016'!$C$8</f>
        <v>0.43976402846051954</v>
      </c>
      <c r="J162" s="32">
        <f>+'2017 Hourly Load - RC2016'!J163/'2017 Hourly Load - RC2016'!$C$8</f>
        <v>0.49690732068266652</v>
      </c>
      <c r="K162" s="32">
        <f>+'2017 Hourly Load - RC2016'!K163/'2017 Hourly Load - RC2016'!$C$8</f>
        <v>0.56601669540541</v>
      </c>
      <c r="L162" s="32">
        <f>+'2017 Hourly Load - RC2016'!L163/'2017 Hourly Load - RC2016'!$C$8</f>
        <v>0.62832429691728808</v>
      </c>
      <c r="M162" s="32">
        <f>+'2017 Hourly Load - RC2016'!M163/'2017 Hourly Load - RC2016'!$C$8</f>
        <v>0.67459314925292801</v>
      </c>
      <c r="N162" s="32">
        <f>+'2017 Hourly Load - RC2016'!N163/'2017 Hourly Load - RC2016'!$C$8</f>
        <v>0.71242276445656827</v>
      </c>
      <c r="O162" s="32">
        <f>+'2017 Hourly Load - RC2016'!O163/'2017 Hourly Load - RC2016'!$C$8</f>
        <v>0.73820232465083602</v>
      </c>
      <c r="P162" s="32">
        <f>+'2017 Hourly Load - RC2016'!P163/'2017 Hourly Load - RC2016'!$C$8</f>
        <v>0.75138600852868609</v>
      </c>
      <c r="Q162" s="32">
        <f>+'2017 Hourly Load - RC2016'!Q163/'2017 Hourly Load - RC2016'!$C$8</f>
        <v>0.74811108068641752</v>
      </c>
      <c r="R162" s="32">
        <f>+'2017 Hourly Load - RC2016'!R163/'2017 Hourly Load - RC2016'!$C$8</f>
        <v>0.7321982902733436</v>
      </c>
      <c r="S162" s="32">
        <f>+'2017 Hourly Load - RC2016'!S163/'2017 Hourly Load - RC2016'!$C$8</f>
        <v>0.70469729364916567</v>
      </c>
      <c r="T162" s="32">
        <f>+'2017 Hourly Load - RC2016'!T163/'2017 Hourly Load - RC2016'!$C$8</f>
        <v>0.67404732794588318</v>
      </c>
      <c r="U162" s="32">
        <f>+'2017 Hourly Load - RC2016'!U163/'2017 Hourly Load - RC2016'!$C$8</f>
        <v>0.65297022824307815</v>
      </c>
      <c r="V162" s="32">
        <f>+'2017 Hourly Load - RC2016'!V163/'2017 Hourly Load - RC2016'!$C$8</f>
        <v>0.65255036569919755</v>
      </c>
      <c r="W162" s="32">
        <f>+'2017 Hourly Load - RC2016'!W163/'2017 Hourly Load - RC2016'!$C$8</f>
        <v>0.63793914917215333</v>
      </c>
      <c r="X162" s="32">
        <f>+'2017 Hourly Load - RC2016'!X163/'2017 Hourly Load - RC2016'!$C$8</f>
        <v>0.59780028997716994</v>
      </c>
      <c r="Y162" s="32">
        <f>+'2017 Hourly Load - RC2016'!Y163/'2017 Hourly Load - RC2016'!$C$8</f>
        <v>0.54435178814117202</v>
      </c>
      <c r="AA162" s="33">
        <f t="shared" si="2"/>
        <v>0.75138600852868609</v>
      </c>
    </row>
    <row r="163" spans="1:27" x14ac:dyDescent="0.2">
      <c r="A163" s="29">
        <v>42888</v>
      </c>
      <c r="B163" s="32">
        <f>+'2017 Hourly Load - RC2016'!B164/'2017 Hourly Load - RC2016'!$C$8</f>
        <v>0.49585766432296507</v>
      </c>
      <c r="C163" s="32">
        <f>+'2017 Hourly Load - RC2016'!C164/'2017 Hourly Load - RC2016'!$C$8</f>
        <v>0.46218468830374254</v>
      </c>
      <c r="D163" s="32">
        <f>+'2017 Hourly Load - RC2016'!D164/'2017 Hourly Load - RC2016'!$C$8</f>
        <v>0.44274505252207169</v>
      </c>
      <c r="E163" s="32">
        <f>+'2017 Hourly Load - RC2016'!E164/'2017 Hourly Load - RC2016'!$C$8</f>
        <v>0.4318706126355647</v>
      </c>
      <c r="F163" s="32">
        <f>+'2017 Hourly Load - RC2016'!F164/'2017 Hourly Load - RC2016'!$C$8</f>
        <v>0.43321417277598256</v>
      </c>
      <c r="G163" s="32">
        <f>+'2017 Hourly Load - RC2016'!G164/'2017 Hourly Load - RC2016'!$C$8</f>
        <v>0.4566844889789069</v>
      </c>
      <c r="H163" s="32">
        <f>+'2017 Hourly Load - RC2016'!H164/'2017 Hourly Load - RC2016'!$C$8</f>
        <v>0.49829286707747245</v>
      </c>
      <c r="I163" s="32">
        <f>+'2017 Hourly Load - RC2016'!I164/'2017 Hourly Load - RC2016'!$C$8</f>
        <v>0.52604578122797874</v>
      </c>
      <c r="J163" s="32">
        <f>+'2017 Hourly Load - RC2016'!J164/'2017 Hourly Load - RC2016'!$C$8</f>
        <v>0.55165739640469413</v>
      </c>
      <c r="K163" s="32">
        <f>+'2017 Hourly Load - RC2016'!K164/'2017 Hourly Load - RC2016'!$C$8</f>
        <v>0.58117373323949895</v>
      </c>
      <c r="L163" s="32">
        <f>+'2017 Hourly Load - RC2016'!L164/'2017 Hourly Load - RC2016'!$C$8</f>
        <v>0.60930452367949783</v>
      </c>
      <c r="M163" s="32">
        <f>+'2017 Hourly Load - RC2016'!M164/'2017 Hourly Load - RC2016'!$C$8</f>
        <v>0.62517532783818375</v>
      </c>
      <c r="N163" s="32">
        <f>+'2017 Hourly Load - RC2016'!N164/'2017 Hourly Load - RC2016'!$C$8</f>
        <v>0.64066825570737718</v>
      </c>
      <c r="O163" s="32">
        <f>+'2017 Hourly Load - RC2016'!O164/'2017 Hourly Load - RC2016'!$C$8</f>
        <v>0.65099687428683939</v>
      </c>
      <c r="P163" s="32">
        <f>+'2017 Hourly Load - RC2016'!P164/'2017 Hourly Load - RC2016'!$C$8</f>
        <v>0.65792460626086902</v>
      </c>
      <c r="Q163" s="32">
        <f>+'2017 Hourly Load - RC2016'!Q164/'2017 Hourly Load - RC2016'!$C$8</f>
        <v>0.65758871622576454</v>
      </c>
      <c r="R163" s="32">
        <f>+'2017 Hourly Load - RC2016'!R164/'2017 Hourly Load - RC2016'!$C$8</f>
        <v>0.65599323855901837</v>
      </c>
      <c r="S163" s="32">
        <f>+'2017 Hourly Load - RC2016'!S164/'2017 Hourly Load - RC2016'!$C$8</f>
        <v>0.6480578364796753</v>
      </c>
      <c r="T163" s="32">
        <f>+'2017 Hourly Load - RC2016'!T164/'2017 Hourly Load - RC2016'!$C$8</f>
        <v>0.6399125031283921</v>
      </c>
      <c r="U163" s="32">
        <f>+'2017 Hourly Load - RC2016'!U164/'2017 Hourly Load - RC2016'!$C$8</f>
        <v>0.63092744468934769</v>
      </c>
      <c r="V163" s="32">
        <f>+'2017 Hourly Load - RC2016'!V164/'2017 Hourly Load - RC2016'!$C$8</f>
        <v>0.63378250998773566</v>
      </c>
      <c r="W163" s="32">
        <f>+'2017 Hourly Load - RC2016'!W164/'2017 Hourly Load - RC2016'!$C$8</f>
        <v>0.61606431063597511</v>
      </c>
      <c r="X163" s="32">
        <f>+'2017 Hourly Load - RC2016'!X164/'2017 Hourly Load - RC2016'!$C$8</f>
        <v>0.57021532084421578</v>
      </c>
      <c r="Y163" s="32">
        <f>+'2017 Hourly Load - RC2016'!Y164/'2017 Hourly Load - RC2016'!$C$8</f>
        <v>0.51571716264851653</v>
      </c>
      <c r="AA163" s="33">
        <f t="shared" si="2"/>
        <v>0.65792460626086902</v>
      </c>
    </row>
    <row r="164" spans="1:27" x14ac:dyDescent="0.2">
      <c r="A164" s="29">
        <v>42889</v>
      </c>
      <c r="B164" s="32">
        <f>+'2017 Hourly Load - RC2016'!B165/'2017 Hourly Load - RC2016'!$C$8</f>
        <v>0.46566954741795136</v>
      </c>
      <c r="C164" s="32">
        <f>+'2017 Hourly Load - RC2016'!C165/'2017 Hourly Load - RC2016'!$C$8</f>
        <v>0.4316606813636244</v>
      </c>
      <c r="D164" s="32">
        <f>+'2017 Hourly Load - RC2016'!D165/'2017 Hourly Load - RC2016'!$C$8</f>
        <v>0.41058358166081926</v>
      </c>
      <c r="E164" s="32">
        <f>+'2017 Hourly Load - RC2016'!E165/'2017 Hourly Load - RC2016'!$C$8</f>
        <v>0.39790373283562575</v>
      </c>
      <c r="F164" s="32">
        <f>+'2017 Hourly Load - RC2016'!F165/'2017 Hourly Load - RC2016'!$C$8</f>
        <v>0.39714798025664072</v>
      </c>
      <c r="G164" s="32">
        <f>+'2017 Hourly Load - RC2016'!G165/'2017 Hourly Load - RC2016'!$C$8</f>
        <v>0.4186449425033264</v>
      </c>
      <c r="H164" s="32">
        <f>+'2017 Hourly Load - RC2016'!H165/'2017 Hourly Load - RC2016'!$C$8</f>
        <v>0.46172283950547388</v>
      </c>
      <c r="I164" s="32">
        <f>+'2017 Hourly Load - RC2016'!I165/'2017 Hourly Load - RC2016'!$C$8</f>
        <v>0.48897191860332362</v>
      </c>
      <c r="J164" s="32">
        <f>+'2017 Hourly Load - RC2016'!J165/'2017 Hourly Load - RC2016'!$C$8</f>
        <v>0.51487743756075532</v>
      </c>
      <c r="K164" s="32">
        <f>+'2017 Hourly Load - RC2016'!K165/'2017 Hourly Load - RC2016'!$C$8</f>
        <v>0.55136349262397777</v>
      </c>
      <c r="L164" s="32">
        <f>+'2017 Hourly Load - RC2016'!L165/'2017 Hourly Load - RC2016'!$C$8</f>
        <v>0.58776557517842409</v>
      </c>
      <c r="M164" s="32">
        <f>+'2017 Hourly Load - RC2016'!M165/'2017 Hourly Load - RC2016'!$C$8</f>
        <v>0.61841554088170636</v>
      </c>
      <c r="N164" s="32">
        <f>+'2017 Hourly Load - RC2016'!N165/'2017 Hourly Load - RC2016'!$C$8</f>
        <v>0.64058428319860106</v>
      </c>
      <c r="O164" s="32">
        <f>+'2017 Hourly Load - RC2016'!O165/'2017 Hourly Load - RC2016'!$C$8</f>
        <v>0.6565810461204511</v>
      </c>
      <c r="P164" s="32">
        <f>+'2017 Hourly Load - RC2016'!P165/'2017 Hourly Load - RC2016'!$C$8</f>
        <v>0.66325686056815236</v>
      </c>
      <c r="Q164" s="32">
        <f>+'2017 Hourly Load - RC2016'!Q165/'2017 Hourly Load - RC2016'!$C$8</f>
        <v>0.66544014579633137</v>
      </c>
      <c r="R164" s="32">
        <f>+'2017 Hourly Load - RC2016'!R165/'2017 Hourly Load - RC2016'!$C$8</f>
        <v>0.65729481244504817</v>
      </c>
      <c r="S164" s="32">
        <f>+'2017 Hourly Load - RC2016'!S165/'2017 Hourly Load - RC2016'!$C$8</f>
        <v>0.6484776990235559</v>
      </c>
      <c r="T164" s="32">
        <f>+'2017 Hourly Load - RC2016'!T165/'2017 Hourly Load - RC2016'!$C$8</f>
        <v>0.63336264744385506</v>
      </c>
      <c r="U164" s="32">
        <f>+'2017 Hourly Load - RC2016'!U165/'2017 Hourly Load - RC2016'!$C$8</f>
        <v>0.62017896356600488</v>
      </c>
      <c r="V164" s="32">
        <f>+'2017 Hourly Load - RC2016'!V165/'2017 Hourly Load - RC2016'!$C$8</f>
        <v>0.62450354776797479</v>
      </c>
      <c r="W164" s="32">
        <f>+'2017 Hourly Load - RC2016'!W165/'2017 Hourly Load - RC2016'!$C$8</f>
        <v>0.60166302538087124</v>
      </c>
      <c r="X164" s="32">
        <f>+'2017 Hourly Load - RC2016'!X165/'2017 Hourly Load - RC2016'!$C$8</f>
        <v>0.55694766445758948</v>
      </c>
      <c r="Y164" s="32">
        <f>+'2017 Hourly Load - RC2016'!Y165/'2017 Hourly Load - RC2016'!$C$8</f>
        <v>0.50030820728809922</v>
      </c>
      <c r="AA164" s="33">
        <f t="shared" si="2"/>
        <v>0.66544014579633137</v>
      </c>
    </row>
    <row r="165" spans="1:27" x14ac:dyDescent="0.2">
      <c r="A165" s="29">
        <v>42890</v>
      </c>
      <c r="B165" s="32">
        <f>+'2017 Hourly Load - RC2016'!B166/'2017 Hourly Load - RC2016'!$C$8</f>
        <v>0.44841319686445952</v>
      </c>
      <c r="C165" s="32">
        <f>+'2017 Hourly Load - RC2016'!C166/'2017 Hourly Load - RC2016'!$C$8</f>
        <v>0.41352261946798335</v>
      </c>
      <c r="D165" s="32">
        <f>+'2017 Hourly Load - RC2016'!D166/'2017 Hourly Load - RC2016'!$C$8</f>
        <v>0.39164778093180508</v>
      </c>
      <c r="E165" s="32">
        <f>+'2017 Hourly Load - RC2016'!E166/'2017 Hourly Load - RC2016'!$C$8</f>
        <v>0.38022751973825331</v>
      </c>
      <c r="F165" s="32">
        <f>+'2017 Hourly Load - RC2016'!F166/'2017 Hourly Load - RC2016'!$C$8</f>
        <v>0.38005957472070112</v>
      </c>
      <c r="G165" s="32">
        <f>+'2017 Hourly Load - RC2016'!G166/'2017 Hourly Load - RC2016'!$C$8</f>
        <v>0.40101071566034208</v>
      </c>
      <c r="H165" s="32">
        <f>+'2017 Hourly Load - RC2016'!H166/'2017 Hourly Load - RC2016'!$C$8</f>
        <v>0.44278703877645975</v>
      </c>
      <c r="I165" s="32">
        <f>+'2017 Hourly Load - RC2016'!I166/'2017 Hourly Load - RC2016'!$C$8</f>
        <v>0.44900100442589236</v>
      </c>
      <c r="J165" s="32">
        <f>+'2017 Hourly Load - RC2016'!J166/'2017 Hourly Load - RC2016'!$C$8</f>
        <v>0.50375108014792003</v>
      </c>
      <c r="K165" s="32">
        <f>+'2017 Hourly Load - RC2016'!K166/'2017 Hourly Load - RC2016'!$C$8</f>
        <v>0.55308492905388817</v>
      </c>
      <c r="L165" s="32">
        <f>+'2017 Hourly Load - RC2016'!L166/'2017 Hourly Load - RC2016'!$C$8</f>
        <v>0.59368563704714017</v>
      </c>
      <c r="M165" s="32">
        <f>+'2017 Hourly Load - RC2016'!M166/'2017 Hourly Load - RC2016'!$C$8</f>
        <v>0.62546923161890022</v>
      </c>
      <c r="N165" s="32">
        <f>+'2017 Hourly Load - RC2016'!N166/'2017 Hourly Load - RC2016'!$C$8</f>
        <v>0.64713413888313809</v>
      </c>
      <c r="O165" s="32">
        <f>+'2017 Hourly Load - RC2016'!O166/'2017 Hourly Load - RC2016'!$C$8</f>
        <v>0.67291369907740572</v>
      </c>
      <c r="P165" s="32">
        <f>+'2017 Hourly Load - RC2016'!P166/'2017 Hourly Load - RC2016'!$C$8</f>
        <v>0.69138765100815114</v>
      </c>
      <c r="Q165" s="32">
        <f>+'2017 Hourly Load - RC2016'!Q166/'2017 Hourly Load - RC2016'!$C$8</f>
        <v>0.70381558230701635</v>
      </c>
      <c r="R165" s="32">
        <f>+'2017 Hourly Load - RC2016'!R166/'2017 Hourly Load - RC2016'!$C$8</f>
        <v>0.71326248954432936</v>
      </c>
      <c r="S165" s="32">
        <f>+'2017 Hourly Load - RC2016'!S166/'2017 Hourly Load - RC2016'!$C$8</f>
        <v>0.71515187099179212</v>
      </c>
      <c r="T165" s="32">
        <f>+'2017 Hourly Load - RC2016'!T166/'2017 Hourly Load - RC2016'!$C$8</f>
        <v>0.70293387096486726</v>
      </c>
      <c r="U165" s="32">
        <f>+'2017 Hourly Load - RC2016'!U166/'2017 Hourly Load - RC2016'!$C$8</f>
        <v>0.67438321798098766</v>
      </c>
      <c r="V165" s="32">
        <f>+'2017 Hourly Load - RC2016'!V166/'2017 Hourly Load - RC2016'!$C$8</f>
        <v>0.66019186399782415</v>
      </c>
      <c r="W165" s="32">
        <f>+'2017 Hourly Load - RC2016'!W166/'2017 Hourly Load - RC2016'!$C$8</f>
        <v>0.63617572648785492</v>
      </c>
      <c r="X165" s="32">
        <f>+'2017 Hourly Load - RC2016'!X166/'2017 Hourly Load - RC2016'!$C$8</f>
        <v>0.5886892727749613</v>
      </c>
      <c r="Y165" s="32">
        <f>+'2017 Hourly Load - RC2016'!Y166/'2017 Hourly Load - RC2016'!$C$8</f>
        <v>0.5275992726403369</v>
      </c>
      <c r="AA165" s="33">
        <f t="shared" si="2"/>
        <v>0.71515187099179212</v>
      </c>
    </row>
    <row r="166" spans="1:27" x14ac:dyDescent="0.2">
      <c r="A166" s="29">
        <v>42891</v>
      </c>
      <c r="B166" s="32">
        <f>+'2017 Hourly Load - RC2016'!B167/'2017 Hourly Load - RC2016'!$C$8</f>
        <v>0.47217741684810038</v>
      </c>
      <c r="C166" s="32">
        <f>+'2017 Hourly Load - RC2016'!C167/'2017 Hourly Load - RC2016'!$C$8</f>
        <v>0.43472567793395261</v>
      </c>
      <c r="D166" s="32">
        <f>+'2017 Hourly Load - RC2016'!D167/'2017 Hourly Load - RC2016'!$C$8</f>
        <v>0.40928200777478946</v>
      </c>
      <c r="E166" s="32">
        <f>+'2017 Hourly Load - RC2016'!E167/'2017 Hourly Load - RC2016'!$C$8</f>
        <v>0.39353716237926772</v>
      </c>
      <c r="F166" s="32">
        <f>+'2017 Hourly Load - RC2016'!F167/'2017 Hourly Load - RC2016'!$C$8</f>
        <v>0.38849881185270074</v>
      </c>
      <c r="G166" s="32">
        <f>+'2017 Hourly Load - RC2016'!G167/'2017 Hourly Load - RC2016'!$C$8</f>
        <v>0.40588112116935676</v>
      </c>
      <c r="H166" s="32">
        <f>+'2017 Hourly Load - RC2016'!H167/'2017 Hourly Load - RC2016'!$C$8</f>
        <v>0.44232518997819109</v>
      </c>
      <c r="I166" s="32">
        <f>+'2017 Hourly Load - RC2016'!I167/'2017 Hourly Load - RC2016'!$C$8</f>
        <v>0.48049069521693583</v>
      </c>
      <c r="J166" s="32">
        <f>+'2017 Hourly Load - RC2016'!J167/'2017 Hourly Load - RC2016'!$C$8</f>
        <v>0.53217577436863528</v>
      </c>
      <c r="K166" s="32">
        <f>+'2017 Hourly Load - RC2016'!K167/'2017 Hourly Load - RC2016'!$C$8</f>
        <v>0.58843735524863305</v>
      </c>
      <c r="L166" s="32">
        <f>+'2017 Hourly Load - RC2016'!L167/'2017 Hourly Load - RC2016'!$C$8</f>
        <v>0.64566461997955604</v>
      </c>
      <c r="M166" s="32">
        <f>+'2017 Hourly Load - RC2016'!M167/'2017 Hourly Load - RC2016'!$C$8</f>
        <v>0.69604812524522575</v>
      </c>
      <c r="N166" s="32">
        <f>+'2017 Hourly Load - RC2016'!N167/'2017 Hourly Load - RC2016'!$C$8</f>
        <v>0.73433958924713461</v>
      </c>
      <c r="O166" s="32">
        <f>+'2017 Hourly Load - RC2016'!O167/'2017 Hourly Load - RC2016'!$C$8</f>
        <v>0.76931413915238689</v>
      </c>
      <c r="P166" s="32">
        <f>+'2017 Hourly Load - RC2016'!P167/'2017 Hourly Load - RC2016'!$C$8</f>
        <v>0.793288290407968</v>
      </c>
      <c r="Q166" s="32">
        <f>+'2017 Hourly Load - RC2016'!Q167/'2017 Hourly Load - RC2016'!$C$8</f>
        <v>0.8104186821982956</v>
      </c>
      <c r="R166" s="32">
        <f>+'2017 Hourly Load - RC2016'!R167/'2017 Hourly Load - RC2016'!$C$8</f>
        <v>0.81755634544426548</v>
      </c>
      <c r="S166" s="32">
        <f>+'2017 Hourly Load - RC2016'!S167/'2017 Hourly Load - RC2016'!$C$8</f>
        <v>0.81440737636516125</v>
      </c>
      <c r="T166" s="32">
        <f>+'2017 Hourly Load - RC2016'!T167/'2017 Hourly Load - RC2016'!$C$8</f>
        <v>0.79433794676766944</v>
      </c>
      <c r="U166" s="32">
        <f>+'2017 Hourly Load - RC2016'!U167/'2017 Hourly Load - RC2016'!$C$8</f>
        <v>0.75323340372176062</v>
      </c>
      <c r="V166" s="32">
        <f>+'2017 Hourly Load - RC2016'!V167/'2017 Hourly Load - RC2016'!$C$8</f>
        <v>0.72993103253638847</v>
      </c>
      <c r="W166" s="32">
        <f>+'2017 Hourly Load - RC2016'!W167/'2017 Hourly Load - RC2016'!$C$8</f>
        <v>0.6928991561661213</v>
      </c>
      <c r="X166" s="32">
        <f>+'2017 Hourly Load - RC2016'!X167/'2017 Hourly Load - RC2016'!$C$8</f>
        <v>0.63407641376845203</v>
      </c>
      <c r="Y166" s="32">
        <f>+'2017 Hourly Load - RC2016'!Y167/'2017 Hourly Load - RC2016'!$C$8</f>
        <v>0.56425327272111159</v>
      </c>
      <c r="AA166" s="33">
        <f t="shared" si="2"/>
        <v>0.81755634544426548</v>
      </c>
    </row>
    <row r="167" spans="1:27" x14ac:dyDescent="0.2">
      <c r="A167" s="29">
        <v>42892</v>
      </c>
      <c r="B167" s="32">
        <f>+'2017 Hourly Load - RC2016'!B168/'2017 Hourly Load - RC2016'!$C$8</f>
        <v>0.50769778806039745</v>
      </c>
      <c r="C167" s="32">
        <f>+'2017 Hourly Load - RC2016'!C168/'2017 Hourly Load - RC2016'!$C$8</f>
        <v>0.46340228968099623</v>
      </c>
      <c r="D167" s="32">
        <f>+'2017 Hourly Load - RC2016'!D168/'2017 Hourly Load - RC2016'!$C$8</f>
        <v>0.4331721865215945</v>
      </c>
      <c r="E167" s="32">
        <f>+'2017 Hourly Load - RC2016'!E168/'2017 Hourly Load - RC2016'!$C$8</f>
        <v>0.41398446826625196</v>
      </c>
      <c r="F167" s="32">
        <f>+'2017 Hourly Load - RC2016'!F168/'2017 Hourly Load - RC2016'!$C$8</f>
        <v>0.40504139608159556</v>
      </c>
      <c r="G167" s="32">
        <f>+'2017 Hourly Load - RC2016'!G168/'2017 Hourly Load - RC2016'!$C$8</f>
        <v>0.41860295624893834</v>
      </c>
      <c r="H167" s="32">
        <f>+'2017 Hourly Load - RC2016'!H168/'2017 Hourly Load - RC2016'!$C$8</f>
        <v>0.44761545803108643</v>
      </c>
      <c r="I167" s="32">
        <f>+'2017 Hourly Load - RC2016'!I168/'2017 Hourly Load - RC2016'!$C$8</f>
        <v>0.48615883955932371</v>
      </c>
      <c r="J167" s="32">
        <f>+'2017 Hourly Load - RC2016'!J168/'2017 Hourly Load - RC2016'!$C$8</f>
        <v>0.54678699089567939</v>
      </c>
      <c r="K167" s="32">
        <f>+'2017 Hourly Load - RC2016'!K168/'2017 Hourly Load - RC2016'!$C$8</f>
        <v>0.61249547901299017</v>
      </c>
      <c r="L167" s="32">
        <f>+'2017 Hourly Load - RC2016'!L168/'2017 Hourly Load - RC2016'!$C$8</f>
        <v>0.67929560974439052</v>
      </c>
      <c r="M167" s="32">
        <f>+'2017 Hourly Load - RC2016'!M168/'2017 Hourly Load - RC2016'!$C$8</f>
        <v>0.73971382980880596</v>
      </c>
      <c r="N167" s="32">
        <f>+'2017 Hourly Load - RC2016'!N168/'2017 Hourly Load - RC2016'!$C$8</f>
        <v>0.78766213231996818</v>
      </c>
      <c r="O167" s="32">
        <f>+'2017 Hourly Load - RC2016'!O168/'2017 Hourly Load - RC2016'!$C$8</f>
        <v>0.82356037982175789</v>
      </c>
      <c r="P167" s="32">
        <f>+'2017 Hourly Load - RC2016'!P168/'2017 Hourly Load - RC2016'!$C$8</f>
        <v>0.84854220118265233</v>
      </c>
      <c r="Q167" s="32">
        <f>+'2017 Hourly Load - RC2016'!Q168/'2017 Hourly Load - RC2016'!$C$8</f>
        <v>0.86239766513071148</v>
      </c>
      <c r="R167" s="32">
        <f>+'2017 Hourly Load - RC2016'!R168/'2017 Hourly Load - RC2016'!$C$8</f>
        <v>0.86693218060462174</v>
      </c>
      <c r="S167" s="32">
        <f>+'2017 Hourly Load - RC2016'!S168/'2017 Hourly Load - RC2016'!$C$8</f>
        <v>0.8586189022357863</v>
      </c>
      <c r="T167" s="32">
        <f>+'2017 Hourly Load - RC2016'!T168/'2017 Hourly Load - RC2016'!$C$8</f>
        <v>0.83170571317304098</v>
      </c>
      <c r="U167" s="32">
        <f>+'2017 Hourly Load - RC2016'!U168/'2017 Hourly Load - RC2016'!$C$8</f>
        <v>0.78845987115334137</v>
      </c>
      <c r="V167" s="32">
        <f>+'2017 Hourly Load - RC2016'!V168/'2017 Hourly Load - RC2016'!$C$8</f>
        <v>0.75986723191507388</v>
      </c>
      <c r="W167" s="32">
        <f>+'2017 Hourly Load - RC2016'!W168/'2017 Hourly Load - RC2016'!$C$8</f>
        <v>0.72757980229065722</v>
      </c>
      <c r="X167" s="32">
        <f>+'2017 Hourly Load - RC2016'!X168/'2017 Hourly Load - RC2016'!$C$8</f>
        <v>0.67312363034934597</v>
      </c>
      <c r="Y167" s="32">
        <f>+'2017 Hourly Load - RC2016'!Y168/'2017 Hourly Load - RC2016'!$C$8</f>
        <v>0.61627424190791547</v>
      </c>
      <c r="AA167" s="33">
        <f t="shared" si="2"/>
        <v>0.86693218060462174</v>
      </c>
    </row>
    <row r="168" spans="1:27" x14ac:dyDescent="0.2">
      <c r="A168" s="29">
        <v>42893</v>
      </c>
      <c r="B168" s="32">
        <f>+'2017 Hourly Load - RC2016'!B169/'2017 Hourly Load - RC2016'!$C$8</f>
        <v>0.56009663353669381</v>
      </c>
      <c r="C168" s="32">
        <f>+'2017 Hourly Load - RC2016'!C169/'2017 Hourly Load - RC2016'!$C$8</f>
        <v>0.51592709392045677</v>
      </c>
      <c r="D168" s="32">
        <f>+'2017 Hourly Load - RC2016'!D169/'2017 Hourly Load - RC2016'!$C$8</f>
        <v>0.48410151309430882</v>
      </c>
      <c r="E168" s="32">
        <f>+'2017 Hourly Load - RC2016'!E169/'2017 Hourly Load - RC2016'!$C$8</f>
        <v>0.46394811098804101</v>
      </c>
      <c r="F168" s="32">
        <f>+'2017 Hourly Load - RC2016'!F169/'2017 Hourly Load - RC2016'!$C$8</f>
        <v>0.45000867453120574</v>
      </c>
      <c r="G168" s="32">
        <f>+'2017 Hourly Load - RC2016'!G169/'2017 Hourly Load - RC2016'!$C$8</f>
        <v>0.44509628276780294</v>
      </c>
      <c r="H168" s="32">
        <f>+'2017 Hourly Load - RC2016'!H169/'2017 Hourly Load - RC2016'!$C$8</f>
        <v>0.44921093569783266</v>
      </c>
      <c r="I168" s="32">
        <f>+'2017 Hourly Load - RC2016'!I169/'2017 Hourly Load - RC2016'!$C$8</f>
        <v>0.47666994606762253</v>
      </c>
      <c r="J168" s="32">
        <f>+'2017 Hourly Load - RC2016'!J169/'2017 Hourly Load - RC2016'!$C$8</f>
        <v>0.54598925206230631</v>
      </c>
      <c r="K168" s="32">
        <f>+'2017 Hourly Load - RC2016'!K169/'2017 Hourly Load - RC2016'!$C$8</f>
        <v>0.61904533469752732</v>
      </c>
      <c r="L168" s="32">
        <f>+'2017 Hourly Load - RC2016'!L169/'2017 Hourly Load - RC2016'!$C$8</f>
        <v>0.69201744482397209</v>
      </c>
      <c r="M168" s="32">
        <f>+'2017 Hourly Load - RC2016'!M169/'2017 Hourly Load - RC2016'!$C$8</f>
        <v>0.7548288813885069</v>
      </c>
      <c r="N168" s="32">
        <f>+'2017 Hourly Load - RC2016'!N169/'2017 Hourly Load - RC2016'!$C$8</f>
        <v>0.79542958938175889</v>
      </c>
      <c r="O168" s="32">
        <f>+'2017 Hourly Load - RC2016'!O169/'2017 Hourly Load - RC2016'!$C$8</f>
        <v>0.82351839356736978</v>
      </c>
      <c r="P168" s="32">
        <f>+'2017 Hourly Load - RC2016'!P169/'2017 Hourly Load - RC2016'!$C$8</f>
        <v>0.83997700528748853</v>
      </c>
      <c r="Q168" s="32">
        <f>+'2017 Hourly Load - RC2016'!Q169/'2017 Hourly Load - RC2016'!$C$8</f>
        <v>0.84438556199823456</v>
      </c>
      <c r="R168" s="32">
        <f>+'2017 Hourly Load - RC2016'!R169/'2017 Hourly Load - RC2016'!$C$8</f>
        <v>0.8291445516553696</v>
      </c>
      <c r="S168" s="32">
        <f>+'2017 Hourly Load - RC2016'!S169/'2017 Hourly Load - RC2016'!$C$8</f>
        <v>0.80575820796122122</v>
      </c>
      <c r="T168" s="32">
        <f>+'2017 Hourly Load - RC2016'!T169/'2017 Hourly Load - RC2016'!$C$8</f>
        <v>0.77439447593334187</v>
      </c>
      <c r="U168" s="32">
        <f>+'2017 Hourly Load - RC2016'!U169/'2017 Hourly Load - RC2016'!$C$8</f>
        <v>0.74206506005453721</v>
      </c>
      <c r="V168" s="32">
        <f>+'2017 Hourly Load - RC2016'!V169/'2017 Hourly Load - RC2016'!$C$8</f>
        <v>0.7198123452288665</v>
      </c>
      <c r="W168" s="32">
        <f>+'2017 Hourly Load - RC2016'!W169/'2017 Hourly Load - RC2016'!$C$8</f>
        <v>0.68945628330630049</v>
      </c>
      <c r="X168" s="32">
        <f>+'2017 Hourly Load - RC2016'!X169/'2017 Hourly Load - RC2016'!$C$8</f>
        <v>0.64134003577758614</v>
      </c>
      <c r="Y168" s="32">
        <f>+'2017 Hourly Load - RC2016'!Y169/'2017 Hourly Load - RC2016'!$C$8</f>
        <v>0.58818543772230469</v>
      </c>
      <c r="AA168" s="33">
        <f t="shared" si="2"/>
        <v>0.84438556199823456</v>
      </c>
    </row>
    <row r="169" spans="1:27" x14ac:dyDescent="0.2">
      <c r="A169" s="29">
        <v>42894</v>
      </c>
      <c r="B169" s="32">
        <f>+'2017 Hourly Load - RC2016'!B170/'2017 Hourly Load - RC2016'!$C$8</f>
        <v>0.5378019324566351</v>
      </c>
      <c r="C169" s="32">
        <f>+'2017 Hourly Load - RC2016'!C170/'2017 Hourly Load - RC2016'!$C$8</f>
        <v>0.49619355435806956</v>
      </c>
      <c r="D169" s="32">
        <f>+'2017 Hourly Load - RC2016'!D170/'2017 Hourly Load - RC2016'!$C$8</f>
        <v>0.46600543745305584</v>
      </c>
      <c r="E169" s="32">
        <f>+'2017 Hourly Load - RC2016'!E170/'2017 Hourly Load - RC2016'!$C$8</f>
        <v>0.4395960834429673</v>
      </c>
      <c r="F169" s="32">
        <f>+'2017 Hourly Load - RC2016'!F170/'2017 Hourly Load - RC2016'!$C$8</f>
        <v>0.43119883256535574</v>
      </c>
      <c r="G169" s="32">
        <f>+'2017 Hourly Load - RC2016'!G170/'2017 Hourly Load - RC2016'!$C$8</f>
        <v>0.42796589097747528</v>
      </c>
      <c r="H169" s="32">
        <f>+'2017 Hourly Load - RC2016'!H170/'2017 Hourly Load - RC2016'!$C$8</f>
        <v>0.42855369853890807</v>
      </c>
      <c r="I169" s="32">
        <f>+'2017 Hourly Load - RC2016'!I170/'2017 Hourly Load - RC2016'!$C$8</f>
        <v>0.44656580167138499</v>
      </c>
      <c r="J169" s="32">
        <f>+'2017 Hourly Load - RC2016'!J170/'2017 Hourly Load - RC2016'!$C$8</f>
        <v>0.50727792551651685</v>
      </c>
      <c r="K169" s="32">
        <f>+'2017 Hourly Load - RC2016'!K170/'2017 Hourly Load - RC2016'!$C$8</f>
        <v>0.5873876988889315</v>
      </c>
      <c r="L169" s="32">
        <f>+'2017 Hourly Load - RC2016'!L170/'2017 Hourly Load - RC2016'!$C$8</f>
        <v>0.6621232316996748</v>
      </c>
      <c r="M169" s="32">
        <f>+'2017 Hourly Load - RC2016'!M170/'2017 Hourly Load - RC2016'!$C$8</f>
        <v>0.72455679197471701</v>
      </c>
      <c r="N169" s="32">
        <f>+'2017 Hourly Load - RC2016'!N170/'2017 Hourly Load - RC2016'!$C$8</f>
        <v>0.76095887452916333</v>
      </c>
      <c r="O169" s="32">
        <f>+'2017 Hourly Load - RC2016'!O170/'2017 Hourly Load - RC2016'!$C$8</f>
        <v>0.76923016664361077</v>
      </c>
      <c r="P169" s="32">
        <f>+'2017 Hourly Load - RC2016'!P170/'2017 Hourly Load - RC2016'!$C$8</f>
        <v>0.75990921816946189</v>
      </c>
      <c r="Q169" s="32">
        <f>+'2017 Hourly Load - RC2016'!Q170/'2017 Hourly Load - RC2016'!$C$8</f>
        <v>0.75407312880952182</v>
      </c>
      <c r="R169" s="32">
        <f>+'2017 Hourly Load - RC2016'!R170/'2017 Hourly Load - RC2016'!$C$8</f>
        <v>0.74298875765107442</v>
      </c>
      <c r="S169" s="32">
        <f>+'2017 Hourly Load - RC2016'!S170/'2017 Hourly Load - RC2016'!$C$8</f>
        <v>0.73110664765925404</v>
      </c>
      <c r="T169" s="32">
        <f>+'2017 Hourly Load - RC2016'!T170/'2017 Hourly Load - RC2016'!$C$8</f>
        <v>0.70818215276337448</v>
      </c>
      <c r="U169" s="32">
        <f>+'2017 Hourly Load - RC2016'!U170/'2017 Hourly Load - RC2016'!$C$8</f>
        <v>0.68030327984970396</v>
      </c>
      <c r="V169" s="32">
        <f>+'2017 Hourly Load - RC2016'!V170/'2017 Hourly Load - RC2016'!$C$8</f>
        <v>0.66447446194540605</v>
      </c>
      <c r="W169" s="32">
        <f>+'2017 Hourly Load - RC2016'!W170/'2017 Hourly Load - RC2016'!$C$8</f>
        <v>0.63978654436522797</v>
      </c>
      <c r="X169" s="32">
        <f>+'2017 Hourly Load - RC2016'!X170/'2017 Hourly Load - RC2016'!$C$8</f>
        <v>0.58696783634505101</v>
      </c>
      <c r="Y169" s="32">
        <f>+'2017 Hourly Load - RC2016'!Y170/'2017 Hourly Load - RC2016'!$C$8</f>
        <v>0.53503083966702325</v>
      </c>
      <c r="AA169" s="33">
        <f t="shared" si="2"/>
        <v>0.76923016664361077</v>
      </c>
    </row>
    <row r="170" spans="1:27" x14ac:dyDescent="0.2">
      <c r="A170" s="29">
        <v>42895</v>
      </c>
      <c r="B170" s="32">
        <f>+'2017 Hourly Load - RC2016'!B171/'2017 Hourly Load - RC2016'!$C$8</f>
        <v>0.48078459899765225</v>
      </c>
      <c r="C170" s="32">
        <f>+'2017 Hourly Load - RC2016'!C171/'2017 Hourly Load - RC2016'!$C$8</f>
        <v>0.44261909375890751</v>
      </c>
      <c r="D170" s="32">
        <f>+'2017 Hourly Load - RC2016'!D171/'2017 Hourly Load - RC2016'!$C$8</f>
        <v>0.41587384971371461</v>
      </c>
      <c r="E170" s="32">
        <f>+'2017 Hourly Load - RC2016'!E171/'2017 Hourly Load - RC2016'!$C$8</f>
        <v>0.40206037202004352</v>
      </c>
      <c r="F170" s="32">
        <f>+'2017 Hourly Load - RC2016'!F171/'2017 Hourly Load - RC2016'!$C$8</f>
        <v>0.40012900431819282</v>
      </c>
      <c r="G170" s="32">
        <f>+'2017 Hourly Load - RC2016'!G171/'2017 Hourly Load - RC2016'!$C$8</f>
        <v>0.41763727239801302</v>
      </c>
      <c r="H170" s="32">
        <f>+'2017 Hourly Load - RC2016'!H171/'2017 Hourly Load - RC2016'!$C$8</f>
        <v>0.44988271576804156</v>
      </c>
      <c r="I170" s="32">
        <f>+'2017 Hourly Load - RC2016'!I171/'2017 Hourly Load - RC2016'!$C$8</f>
        <v>0.48498322443645808</v>
      </c>
      <c r="J170" s="32">
        <f>+'2017 Hourly Load - RC2016'!J171/'2017 Hourly Load - RC2016'!$C$8</f>
        <v>0.53553467471967986</v>
      </c>
      <c r="K170" s="32">
        <f>+'2017 Hourly Load - RC2016'!K171/'2017 Hourly Load - RC2016'!$C$8</f>
        <v>0.59654070234552814</v>
      </c>
      <c r="L170" s="32">
        <f>+'2017 Hourly Load - RC2016'!L171/'2017 Hourly Load - RC2016'!$C$8</f>
        <v>0.66220720420845092</v>
      </c>
      <c r="M170" s="32">
        <f>+'2017 Hourly Load - RC2016'!M171/'2017 Hourly Load - RC2016'!$C$8</f>
        <v>0.72774774730820946</v>
      </c>
      <c r="N170" s="32">
        <f>+'2017 Hourly Load - RC2016'!N171/'2017 Hourly Load - RC2016'!$C$8</f>
        <v>0.7770396099597896</v>
      </c>
      <c r="O170" s="32">
        <f>+'2017 Hourly Load - RC2016'!O171/'2017 Hourly Load - RC2016'!$C$8</f>
        <v>0.81734641417232534</v>
      </c>
      <c r="P170" s="32">
        <f>+'2017 Hourly Load - RC2016'!P171/'2017 Hourly Load - RC2016'!$C$8</f>
        <v>0.83867543140145873</v>
      </c>
      <c r="Q170" s="32">
        <f>+'2017 Hourly Load - RC2016'!Q171/'2017 Hourly Load - RC2016'!$C$8</f>
        <v>0.83229352073447382</v>
      </c>
      <c r="R170" s="32">
        <f>+'2017 Hourly Load - RC2016'!R171/'2017 Hourly Load - RC2016'!$C$8</f>
        <v>0.82091524579531017</v>
      </c>
      <c r="S170" s="32">
        <f>+'2017 Hourly Load - RC2016'!S171/'2017 Hourly Load - RC2016'!$C$8</f>
        <v>0.79186075775877407</v>
      </c>
      <c r="T170" s="32">
        <f>+'2017 Hourly Load - RC2016'!T171/'2017 Hourly Load - RC2016'!$C$8</f>
        <v>0.75734805665179039</v>
      </c>
      <c r="U170" s="32">
        <f>+'2017 Hourly Load - RC2016'!U171/'2017 Hourly Load - RC2016'!$C$8</f>
        <v>0.72640418716779154</v>
      </c>
      <c r="V170" s="32">
        <f>+'2017 Hourly Load - RC2016'!V171/'2017 Hourly Load - RC2016'!$C$8</f>
        <v>0.70889591908797134</v>
      </c>
      <c r="W170" s="32">
        <f>+'2017 Hourly Load - RC2016'!W171/'2017 Hourly Load - RC2016'!$C$8</f>
        <v>0.67853985716540555</v>
      </c>
      <c r="X170" s="32">
        <f>+'2017 Hourly Load - RC2016'!X171/'2017 Hourly Load - RC2016'!$C$8</f>
        <v>0.62215231752224354</v>
      </c>
      <c r="Y170" s="32">
        <f>+'2017 Hourly Load - RC2016'!Y171/'2017 Hourly Load - RC2016'!$C$8</f>
        <v>0.55976074350158933</v>
      </c>
      <c r="AA170" s="33">
        <f t="shared" si="2"/>
        <v>0.83867543140145873</v>
      </c>
    </row>
    <row r="171" spans="1:27" x14ac:dyDescent="0.2">
      <c r="A171" s="29">
        <v>42896</v>
      </c>
      <c r="B171" s="32">
        <f>+'2017 Hourly Load - RC2016'!B172/'2017 Hourly Load - RC2016'!$C$8</f>
        <v>0.50299532756893495</v>
      </c>
      <c r="C171" s="32">
        <f>+'2017 Hourly Load - RC2016'!C172/'2017 Hourly Load - RC2016'!$C$8</f>
        <v>0.46302441339150369</v>
      </c>
      <c r="D171" s="32">
        <f>+'2017 Hourly Load - RC2016'!D172/'2017 Hourly Load - RC2016'!$C$8</f>
        <v>0.43825252330254955</v>
      </c>
      <c r="E171" s="32">
        <f>+'2017 Hourly Load - RC2016'!E172/'2017 Hourly Load - RC2016'!$C$8</f>
        <v>0.42254966416141576</v>
      </c>
      <c r="F171" s="32">
        <f>+'2017 Hourly Load - RC2016'!F172/'2017 Hourly Load - RC2016'!$C$8</f>
        <v>0.41847699748577422</v>
      </c>
      <c r="G171" s="32">
        <f>+'2017 Hourly Load - RC2016'!G172/'2017 Hourly Load - RC2016'!$C$8</f>
        <v>0.43556540302171382</v>
      </c>
      <c r="H171" s="32">
        <f>+'2017 Hourly Load - RC2016'!H172/'2017 Hourly Load - RC2016'!$C$8</f>
        <v>0.4679787914092946</v>
      </c>
      <c r="I171" s="32">
        <f>+'2017 Hourly Load - RC2016'!I172/'2017 Hourly Load - RC2016'!$C$8</f>
        <v>0.5092512794727555</v>
      </c>
      <c r="J171" s="32">
        <f>+'2017 Hourly Load - RC2016'!J172/'2017 Hourly Load - RC2016'!$C$8</f>
        <v>0.56639457169490248</v>
      </c>
      <c r="K171" s="32">
        <f>+'2017 Hourly Load - RC2016'!K172/'2017 Hourly Load - RC2016'!$C$8</f>
        <v>0.62614101168910907</v>
      </c>
      <c r="L171" s="32">
        <f>+'2017 Hourly Load - RC2016'!L172/'2017 Hourly Load - RC2016'!$C$8</f>
        <v>0.68114300493746516</v>
      </c>
      <c r="M171" s="32">
        <f>+'2017 Hourly Load - RC2016'!M172/'2017 Hourly Load - RC2016'!$C$8</f>
        <v>0.73030890882588106</v>
      </c>
      <c r="N171" s="32">
        <f>+'2017 Hourly Load - RC2016'!N172/'2017 Hourly Load - RC2016'!$C$8</f>
        <v>0.76784462024880495</v>
      </c>
      <c r="O171" s="32">
        <f>+'2017 Hourly Load - RC2016'!O172/'2017 Hourly Load - RC2016'!$C$8</f>
        <v>0.78841788489895326</v>
      </c>
      <c r="P171" s="32">
        <f>+'2017 Hourly Load - RC2016'!P172/'2017 Hourly Load - RC2016'!$C$8</f>
        <v>0.78732624228486381</v>
      </c>
      <c r="Q171" s="32">
        <f>+'2017 Hourly Load - RC2016'!Q172/'2017 Hourly Load - RC2016'!$C$8</f>
        <v>0.76024510820456626</v>
      </c>
      <c r="R171" s="32">
        <f>+'2017 Hourly Load - RC2016'!R172/'2017 Hourly Load - RC2016'!$C$8</f>
        <v>0.73568314938755253</v>
      </c>
      <c r="S171" s="32">
        <f>+'2017 Hourly Load - RC2016'!S172/'2017 Hourly Load - RC2016'!$C$8</f>
        <v>0.72405295692206029</v>
      </c>
      <c r="T171" s="32">
        <f>+'2017 Hourly Load - RC2016'!T172/'2017 Hourly Load - RC2016'!$C$8</f>
        <v>0.72098796035173207</v>
      </c>
      <c r="U171" s="32">
        <f>+'2017 Hourly Load - RC2016'!U172/'2017 Hourly Load - RC2016'!$C$8</f>
        <v>0.69890319054361361</v>
      </c>
      <c r="V171" s="32">
        <f>+'2017 Hourly Load - RC2016'!V172/'2017 Hourly Load - RC2016'!$C$8</f>
        <v>0.69155559602570338</v>
      </c>
      <c r="W171" s="32">
        <f>+'2017 Hourly Load - RC2016'!W172/'2017 Hourly Load - RC2016'!$C$8</f>
        <v>0.65842844131352574</v>
      </c>
      <c r="X171" s="32">
        <f>+'2017 Hourly Load - RC2016'!X172/'2017 Hourly Load - RC2016'!$C$8</f>
        <v>0.60254473672302045</v>
      </c>
      <c r="Y171" s="32">
        <f>+'2017 Hourly Load - RC2016'!Y172/'2017 Hourly Load - RC2016'!$C$8</f>
        <v>0.54237843418493337</v>
      </c>
      <c r="AA171" s="33">
        <f t="shared" si="2"/>
        <v>0.78841788489895326</v>
      </c>
    </row>
    <row r="172" spans="1:27" x14ac:dyDescent="0.2">
      <c r="A172" s="29">
        <v>42897</v>
      </c>
      <c r="B172" s="32">
        <f>+'2017 Hourly Load - RC2016'!B173/'2017 Hourly Load - RC2016'!$C$8</f>
        <v>0.4912811625946667</v>
      </c>
      <c r="C172" s="32">
        <f>+'2017 Hourly Load - RC2016'!C173/'2017 Hourly Load - RC2016'!$C$8</f>
        <v>0.45374545117174292</v>
      </c>
      <c r="D172" s="32">
        <f>+'2017 Hourly Load - RC2016'!D173/'2017 Hourly Load - RC2016'!$C$8</f>
        <v>0.42708417963532602</v>
      </c>
      <c r="E172" s="32">
        <f>+'2017 Hourly Load - RC2016'!E173/'2017 Hourly Load - RC2016'!$C$8</f>
        <v>0.41259892187144603</v>
      </c>
      <c r="F172" s="32">
        <f>+'2017 Hourly Load - RC2016'!F173/'2017 Hourly Load - RC2016'!$C$8</f>
        <v>0.40928200777478946</v>
      </c>
      <c r="G172" s="32">
        <f>+'2017 Hourly Load - RC2016'!G173/'2017 Hourly Load - RC2016'!$C$8</f>
        <v>0.42435507310010229</v>
      </c>
      <c r="H172" s="32">
        <f>+'2017 Hourly Load - RC2016'!H173/'2017 Hourly Load - RC2016'!$C$8</f>
        <v>0.45832195290004119</v>
      </c>
      <c r="I172" s="32">
        <f>+'2017 Hourly Load - RC2016'!I173/'2017 Hourly Load - RC2016'!$C$8</f>
        <v>0.49514389799836805</v>
      </c>
      <c r="J172" s="32">
        <f>+'2017 Hourly Load - RC2016'!J173/'2017 Hourly Load - RC2016'!$C$8</f>
        <v>0.54745877096588835</v>
      </c>
      <c r="K172" s="32">
        <f>+'2017 Hourly Load - RC2016'!K173/'2017 Hourly Load - RC2016'!$C$8</f>
        <v>0.61325123159197525</v>
      </c>
      <c r="L172" s="32">
        <f>+'2017 Hourly Load - RC2016'!L173/'2017 Hourly Load - RC2016'!$C$8</f>
        <v>0.67140219391943556</v>
      </c>
      <c r="M172" s="32">
        <f>+'2017 Hourly Load - RC2016'!M173/'2017 Hourly Load - RC2016'!$C$8</f>
        <v>0.71943446893937402</v>
      </c>
      <c r="N172" s="32">
        <f>+'2017 Hourly Load - RC2016'!N173/'2017 Hourly Load - RC2016'!$C$8</f>
        <v>0.74911875079173096</v>
      </c>
      <c r="O172" s="32">
        <f>+'2017 Hourly Load - RC2016'!O173/'2017 Hourly Load - RC2016'!$C$8</f>
        <v>0.76725681268737211</v>
      </c>
      <c r="P172" s="32">
        <f>+'2017 Hourly Load - RC2016'!P173/'2017 Hourly Load - RC2016'!$C$8</f>
        <v>0.74911875079173096</v>
      </c>
      <c r="Q172" s="32">
        <f>+'2017 Hourly Load - RC2016'!Q173/'2017 Hourly Load - RC2016'!$C$8</f>
        <v>0.71708323869364277</v>
      </c>
      <c r="R172" s="32">
        <f>+'2017 Hourly Load - RC2016'!R173/'2017 Hourly Load - RC2016'!$C$8</f>
        <v>0.70070859948230013</v>
      </c>
      <c r="S172" s="32">
        <f>+'2017 Hourly Load - RC2016'!S173/'2017 Hourly Load - RC2016'!$C$8</f>
        <v>0.69558627644695703</v>
      </c>
      <c r="T172" s="32">
        <f>+'2017 Hourly Load - RC2016'!T173/'2017 Hourly Load - RC2016'!$C$8</f>
        <v>0.68828066818343481</v>
      </c>
      <c r="U172" s="32">
        <f>+'2017 Hourly Load - RC2016'!U173/'2017 Hourly Load - RC2016'!$C$8</f>
        <v>0.66611192586654033</v>
      </c>
      <c r="V172" s="32">
        <f>+'2017 Hourly Load - RC2016'!V173/'2017 Hourly Load - RC2016'!$C$8</f>
        <v>0.65544741725197353</v>
      </c>
      <c r="W172" s="32">
        <f>+'2017 Hourly Load - RC2016'!W173/'2017 Hourly Load - RC2016'!$C$8</f>
        <v>0.63319470242630282</v>
      </c>
      <c r="X172" s="32">
        <f>+'2017 Hourly Load - RC2016'!X173/'2017 Hourly Load - RC2016'!$C$8</f>
        <v>0.58381886726594656</v>
      </c>
      <c r="Y172" s="32">
        <f>+'2017 Hourly Load - RC2016'!Y173/'2017 Hourly Load - RC2016'!$C$8</f>
        <v>0.5275992726403369</v>
      </c>
      <c r="AA172" s="33">
        <f t="shared" si="2"/>
        <v>0.76725681268737211</v>
      </c>
    </row>
    <row r="173" spans="1:27" x14ac:dyDescent="0.2">
      <c r="A173" s="29">
        <v>42898</v>
      </c>
      <c r="B173" s="32">
        <f>+'2017 Hourly Load - RC2016'!B174/'2017 Hourly Load - RC2016'!$C$8</f>
        <v>0.47654398730445835</v>
      </c>
      <c r="C173" s="32">
        <f>+'2017 Hourly Load - RC2016'!C174/'2017 Hourly Load - RC2016'!$C$8</f>
        <v>0.43888231711837034</v>
      </c>
      <c r="D173" s="32">
        <f>+'2017 Hourly Load - RC2016'!D174/'2017 Hourly Load - RC2016'!$C$8</f>
        <v>0.41465624833646092</v>
      </c>
      <c r="E173" s="32">
        <f>+'2017 Hourly Load - RC2016'!E174/'2017 Hourly Load - RC2016'!$C$8</f>
        <v>0.39958318301114809</v>
      </c>
      <c r="F173" s="32">
        <f>+'2017 Hourly Load - RC2016'!F174/'2017 Hourly Load - RC2016'!$C$8</f>
        <v>0.3961822964057154</v>
      </c>
      <c r="G173" s="32">
        <f>+'2017 Hourly Load - RC2016'!G174/'2017 Hourly Load - RC2016'!$C$8</f>
        <v>0.41062556791520732</v>
      </c>
      <c r="H173" s="32">
        <f>+'2017 Hourly Load - RC2016'!H174/'2017 Hourly Load - RC2016'!$C$8</f>
        <v>0.4438366951361612</v>
      </c>
      <c r="I173" s="32">
        <f>+'2017 Hourly Load - RC2016'!I174/'2017 Hourly Load - RC2016'!$C$8</f>
        <v>0.47255529313759292</v>
      </c>
      <c r="J173" s="32">
        <f>+'2017 Hourly Load - RC2016'!J174/'2017 Hourly Load - RC2016'!$C$8</f>
        <v>0.50291135506015883</v>
      </c>
      <c r="K173" s="32">
        <f>+'2017 Hourly Load - RC2016'!K174/'2017 Hourly Load - RC2016'!$C$8</f>
        <v>0.54263035171126162</v>
      </c>
      <c r="L173" s="32">
        <f>+'2017 Hourly Load - RC2016'!L174/'2017 Hourly Load - RC2016'!$C$8</f>
        <v>0.59238406316111047</v>
      </c>
      <c r="M173" s="32">
        <f>+'2017 Hourly Load - RC2016'!M174/'2017 Hourly Load - RC2016'!$C$8</f>
        <v>0.6454966749620038</v>
      </c>
      <c r="N173" s="32">
        <f>+'2017 Hourly Load - RC2016'!N174/'2017 Hourly Load - RC2016'!$C$8</f>
        <v>0.70150633831567322</v>
      </c>
      <c r="O173" s="32">
        <f>+'2017 Hourly Load - RC2016'!O174/'2017 Hourly Load - RC2016'!$C$8</f>
        <v>0.75071422845847713</v>
      </c>
      <c r="P173" s="32">
        <f>+'2017 Hourly Load - RC2016'!P174/'2017 Hourly Load - RC2016'!$C$8</f>
        <v>0.78300165808289379</v>
      </c>
      <c r="Q173" s="32">
        <f>+'2017 Hourly Load - RC2016'!Q174/'2017 Hourly Load - RC2016'!$C$8</f>
        <v>0.79005534882008766</v>
      </c>
      <c r="R173" s="32">
        <f>+'2017 Hourly Load - RC2016'!R174/'2017 Hourly Load - RC2016'!$C$8</f>
        <v>0.77011187798576008</v>
      </c>
      <c r="S173" s="32">
        <f>+'2017 Hourly Load - RC2016'!S174/'2017 Hourly Load - RC2016'!$C$8</f>
        <v>0.73841225592277615</v>
      </c>
      <c r="T173" s="32">
        <f>+'2017 Hourly Load - RC2016'!T174/'2017 Hourly Load - RC2016'!$C$8</f>
        <v>0.71410221463209056</v>
      </c>
      <c r="U173" s="32">
        <f>+'2017 Hourly Load - RC2016'!U174/'2017 Hourly Load - RC2016'!$C$8</f>
        <v>0.68891046199925576</v>
      </c>
      <c r="V173" s="32">
        <f>+'2017 Hourly Load - RC2016'!V174/'2017 Hourly Load - RC2016'!$C$8</f>
        <v>0.67543287434068922</v>
      </c>
      <c r="W173" s="32">
        <f>+'2017 Hourly Load - RC2016'!W174/'2017 Hourly Load - RC2016'!$C$8</f>
        <v>0.64629441379537689</v>
      </c>
      <c r="X173" s="32">
        <f>+'2017 Hourly Load - RC2016'!X174/'2017 Hourly Load - RC2016'!$C$8</f>
        <v>0.58877324528373742</v>
      </c>
      <c r="Y173" s="32">
        <f>+'2017 Hourly Load - RC2016'!Y174/'2017 Hourly Load - RC2016'!$C$8</f>
        <v>0.52982454412290403</v>
      </c>
      <c r="AA173" s="33">
        <f t="shared" si="2"/>
        <v>0.79005534882008766</v>
      </c>
    </row>
    <row r="174" spans="1:27" x14ac:dyDescent="0.2">
      <c r="A174" s="29">
        <v>42899</v>
      </c>
      <c r="B174" s="32">
        <f>+'2017 Hourly Load - RC2016'!B175/'2017 Hourly Load - RC2016'!$C$8</f>
        <v>0.47704782235711507</v>
      </c>
      <c r="C174" s="32">
        <f>+'2017 Hourly Load - RC2016'!C175/'2017 Hourly Load - RC2016'!$C$8</f>
        <v>0.43909224839031064</v>
      </c>
      <c r="D174" s="32">
        <f>+'2017 Hourly Load - RC2016'!D175/'2017 Hourly Load - RC2016'!$C$8</f>
        <v>0.4141524132838042</v>
      </c>
      <c r="E174" s="32">
        <f>+'2017 Hourly Load - RC2016'!E175/'2017 Hourly Load - RC2016'!$C$8</f>
        <v>0.39790373283562575</v>
      </c>
      <c r="F174" s="32">
        <f>+'2017 Hourly Load - RC2016'!F175/'2017 Hourly Load - RC2016'!$C$8</f>
        <v>0.39483873626529753</v>
      </c>
      <c r="G174" s="32">
        <f>+'2017 Hourly Load - RC2016'!G175/'2017 Hourly Load - RC2016'!$C$8</f>
        <v>0.40907207650284916</v>
      </c>
      <c r="H174" s="32">
        <f>+'2017 Hourly Load - RC2016'!H175/'2017 Hourly Load - RC2016'!$C$8</f>
        <v>0.43821053704816149</v>
      </c>
      <c r="I174" s="32">
        <f>+'2017 Hourly Load - RC2016'!I175/'2017 Hourly Load - RC2016'!$C$8</f>
        <v>0.47725775362905537</v>
      </c>
      <c r="J174" s="32">
        <f>+'2017 Hourly Load - RC2016'!J175/'2017 Hourly Load - RC2016'!$C$8</f>
        <v>0.53347734825466508</v>
      </c>
      <c r="K174" s="32">
        <f>+'2017 Hourly Load - RC2016'!K175/'2017 Hourly Load - RC2016'!$C$8</f>
        <v>0.59125043429263291</v>
      </c>
      <c r="L174" s="32">
        <f>+'2017 Hourly Load - RC2016'!L175/'2017 Hourly Load - RC2016'!$C$8</f>
        <v>0.646336400049765</v>
      </c>
      <c r="M174" s="32">
        <f>+'2017 Hourly Load - RC2016'!M175/'2017 Hourly Load - RC2016'!$C$8</f>
        <v>0.69873524552606137</v>
      </c>
      <c r="N174" s="32">
        <f>+'2017 Hourly Load - RC2016'!N175/'2017 Hourly Load - RC2016'!$C$8</f>
        <v>0.73891609097543287</v>
      </c>
      <c r="O174" s="32">
        <f>+'2017 Hourly Load - RC2016'!O175/'2017 Hourly Load - RC2016'!$C$8</f>
        <v>0.75915346559047681</v>
      </c>
      <c r="P174" s="32">
        <f>+'2017 Hourly Load - RC2016'!P175/'2017 Hourly Load - RC2016'!$C$8</f>
        <v>0.7586916167922082</v>
      </c>
      <c r="Q174" s="32">
        <f>+'2017 Hourly Load - RC2016'!Q175/'2017 Hourly Load - RC2016'!$C$8</f>
        <v>0.73656486072970162</v>
      </c>
      <c r="R174" s="32">
        <f>+'2017 Hourly Load - RC2016'!R175/'2017 Hourly Load - RC2016'!$C$8</f>
        <v>0.71376632459698608</v>
      </c>
      <c r="S174" s="32">
        <f>+'2017 Hourly Load - RC2016'!S175/'2017 Hourly Load - RC2016'!$C$8</f>
        <v>0.68933032454313636</v>
      </c>
      <c r="T174" s="32">
        <f>+'2017 Hourly Load - RC2016'!T175/'2017 Hourly Load - RC2016'!$C$8</f>
        <v>0.66741349975257014</v>
      </c>
      <c r="U174" s="32">
        <f>+'2017 Hourly Load - RC2016'!U175/'2017 Hourly Load - RC2016'!$C$8</f>
        <v>0.63529401514570571</v>
      </c>
      <c r="V174" s="32">
        <f>+'2017 Hourly Load - RC2016'!V175/'2017 Hourly Load - RC2016'!$C$8</f>
        <v>0.61572842060087063</v>
      </c>
      <c r="W174" s="32">
        <f>+'2017 Hourly Load - RC2016'!W175/'2017 Hourly Load - RC2016'!$C$8</f>
        <v>0.5959528947840953</v>
      </c>
      <c r="X174" s="32">
        <f>+'2017 Hourly Load - RC2016'!X175/'2017 Hourly Load - RC2016'!$C$8</f>
        <v>0.5579133483085148</v>
      </c>
      <c r="Y174" s="32">
        <f>+'2017 Hourly Load - RC2016'!Y175/'2017 Hourly Load - RC2016'!$C$8</f>
        <v>0.50975511452541222</v>
      </c>
      <c r="AA174" s="33">
        <f t="shared" si="2"/>
        <v>0.75915346559047681</v>
      </c>
    </row>
    <row r="175" spans="1:27" x14ac:dyDescent="0.2">
      <c r="A175" s="29">
        <v>42900</v>
      </c>
      <c r="B175" s="32">
        <f>+'2017 Hourly Load - RC2016'!B176/'2017 Hourly Load - RC2016'!$C$8</f>
        <v>0.46432598727753349</v>
      </c>
      <c r="C175" s="32">
        <f>+'2017 Hourly Load - RC2016'!C176/'2017 Hourly Load - RC2016'!$C$8</f>
        <v>0.42914150610034091</v>
      </c>
      <c r="D175" s="32">
        <f>+'2017 Hourly Load - RC2016'!D176/'2017 Hourly Load - RC2016'!$C$8</f>
        <v>0.40428564350261054</v>
      </c>
      <c r="E175" s="32">
        <f>+'2017 Hourly Load - RC2016'!E176/'2017 Hourly Load - RC2016'!$C$8</f>
        <v>0.38933853694046189</v>
      </c>
      <c r="F175" s="32">
        <f>+'2017 Hourly Load - RC2016'!F176/'2017 Hourly Load - RC2016'!$C$8</f>
        <v>0.38266272249276073</v>
      </c>
      <c r="G175" s="32">
        <f>+'2017 Hourly Load - RC2016'!G176/'2017 Hourly Load - RC2016'!$C$8</f>
        <v>0.38534984277359641</v>
      </c>
      <c r="H175" s="32">
        <f>+'2017 Hourly Load - RC2016'!H176/'2017 Hourly Load - RC2016'!$C$8</f>
        <v>0.39462880499335723</v>
      </c>
      <c r="I175" s="32">
        <f>+'2017 Hourly Load - RC2016'!I176/'2017 Hourly Load - RC2016'!$C$8</f>
        <v>0.42091220024028159</v>
      </c>
      <c r="J175" s="32">
        <f>+'2017 Hourly Load - RC2016'!J176/'2017 Hourly Load - RC2016'!$C$8</f>
        <v>0.47956699762039856</v>
      </c>
      <c r="K175" s="32">
        <f>+'2017 Hourly Load - RC2016'!K176/'2017 Hourly Load - RC2016'!$C$8</f>
        <v>0.54867637234314204</v>
      </c>
      <c r="L175" s="32">
        <f>+'2017 Hourly Load - RC2016'!L176/'2017 Hourly Load - RC2016'!$C$8</f>
        <v>0.61341917660952749</v>
      </c>
      <c r="M175" s="32">
        <f>+'2017 Hourly Load - RC2016'!M176/'2017 Hourly Load - RC2016'!$C$8</f>
        <v>0.67035253755973412</v>
      </c>
      <c r="N175" s="32">
        <f>+'2017 Hourly Load - RC2016'!N176/'2017 Hourly Load - RC2016'!$C$8</f>
        <v>0.71338844830749371</v>
      </c>
      <c r="O175" s="32">
        <f>+'2017 Hourly Load - RC2016'!O176/'2017 Hourly Load - RC2016'!$C$8</f>
        <v>0.74811108068641752</v>
      </c>
      <c r="P175" s="32">
        <f>+'2017 Hourly Load - RC2016'!P176/'2017 Hourly Load - RC2016'!$C$8</f>
        <v>0.76398188484510354</v>
      </c>
      <c r="Q175" s="32">
        <f>+'2017 Hourly Load - RC2016'!Q176/'2017 Hourly Load - RC2016'!$C$8</f>
        <v>0.76276428346784975</v>
      </c>
      <c r="R175" s="32">
        <f>+'2017 Hourly Load - RC2016'!R176/'2017 Hourly Load - RC2016'!$C$8</f>
        <v>0.74235896383525368</v>
      </c>
      <c r="S175" s="32">
        <f>+'2017 Hourly Load - RC2016'!S176/'2017 Hourly Load - RC2016'!$C$8</f>
        <v>0.72178569918510527</v>
      </c>
      <c r="T175" s="32">
        <f>+'2017 Hourly Load - RC2016'!T176/'2017 Hourly Load - RC2016'!$C$8</f>
        <v>0.68937231079752437</v>
      </c>
      <c r="U175" s="32">
        <f>+'2017 Hourly Load - RC2016'!U176/'2017 Hourly Load - RC2016'!$C$8</f>
        <v>0.65380995333083936</v>
      </c>
      <c r="V175" s="32">
        <f>+'2017 Hourly Load - RC2016'!V176/'2017 Hourly Load - RC2016'!$C$8</f>
        <v>0.64016442065472046</v>
      </c>
      <c r="W175" s="32">
        <f>+'2017 Hourly Load - RC2016'!W176/'2017 Hourly Load - RC2016'!$C$8</f>
        <v>0.61673609070618407</v>
      </c>
      <c r="X175" s="32">
        <f>+'2017 Hourly Load - RC2016'!X176/'2017 Hourly Load - RC2016'!$C$8</f>
        <v>0.57680716278314093</v>
      </c>
      <c r="Y175" s="32">
        <f>+'2017 Hourly Load - RC2016'!Y176/'2017 Hourly Load - RC2016'!$C$8</f>
        <v>0.53049632419311288</v>
      </c>
      <c r="AA175" s="33">
        <f t="shared" si="2"/>
        <v>0.76398188484510354</v>
      </c>
    </row>
    <row r="176" spans="1:27" x14ac:dyDescent="0.2">
      <c r="A176" s="29">
        <v>42901</v>
      </c>
      <c r="B176" s="32">
        <f>+'2017 Hourly Load - RC2016'!B177/'2017 Hourly Load - RC2016'!$C$8</f>
        <v>0.48586493577860729</v>
      </c>
      <c r="C176" s="32">
        <f>+'2017 Hourly Load - RC2016'!C177/'2017 Hourly Load - RC2016'!$C$8</f>
        <v>0.45269579481204147</v>
      </c>
      <c r="D176" s="32">
        <f>+'2017 Hourly Load - RC2016'!D177/'2017 Hourly Load - RC2016'!$C$8</f>
        <v>0.4261184957844007</v>
      </c>
      <c r="E176" s="32">
        <f>+'2017 Hourly Load - RC2016'!E177/'2017 Hourly Load - RC2016'!$C$8</f>
        <v>0.40999577409938642</v>
      </c>
      <c r="F176" s="32">
        <f>+'2017 Hourly Load - RC2016'!F177/'2017 Hourly Load - RC2016'!$C$8</f>
        <v>0.40533529986231198</v>
      </c>
      <c r="G176" s="32">
        <f>+'2017 Hourly Load - RC2016'!G177/'2017 Hourly Load - RC2016'!$C$8</f>
        <v>0.40949193904672976</v>
      </c>
      <c r="H176" s="32">
        <f>+'2017 Hourly Load - RC2016'!H177/'2017 Hourly Load - RC2016'!$C$8</f>
        <v>0.41696549232780411</v>
      </c>
      <c r="I176" s="32">
        <f>+'2017 Hourly Load - RC2016'!I177/'2017 Hourly Load - RC2016'!$C$8</f>
        <v>0.44144347863604189</v>
      </c>
      <c r="J176" s="32">
        <f>+'2017 Hourly Load - RC2016'!J177/'2017 Hourly Load - RC2016'!$C$8</f>
        <v>0.50391902516547227</v>
      </c>
      <c r="K176" s="32">
        <f>+'2017 Hourly Load - RC2016'!K177/'2017 Hourly Load - RC2016'!$C$8</f>
        <v>0.57731099783579753</v>
      </c>
      <c r="L176" s="32">
        <f>+'2017 Hourly Load - RC2016'!L177/'2017 Hourly Load - RC2016'!$C$8</f>
        <v>0.6415919533039145</v>
      </c>
      <c r="M176" s="32">
        <f>+'2017 Hourly Load - RC2016'!M177/'2017 Hourly Load - RC2016'!$C$8</f>
        <v>0.69886120428922549</v>
      </c>
      <c r="N176" s="32">
        <f>+'2017 Hourly Load - RC2016'!N177/'2017 Hourly Load - RC2016'!$C$8</f>
        <v>0.7445842353178207</v>
      </c>
      <c r="O176" s="32">
        <f>+'2017 Hourly Load - RC2016'!O177/'2017 Hourly Load - RC2016'!$C$8</f>
        <v>0.77342879208241655</v>
      </c>
      <c r="P176" s="32">
        <f>+'2017 Hourly Load - RC2016'!P177/'2017 Hourly Load - RC2016'!$C$8</f>
        <v>0.78997137631131154</v>
      </c>
      <c r="Q176" s="32">
        <f>+'2017 Hourly Load - RC2016'!Q177/'2017 Hourly Load - RC2016'!$C$8</f>
        <v>0.78375741066187887</v>
      </c>
      <c r="R176" s="32">
        <f>+'2017 Hourly Load - RC2016'!R177/'2017 Hourly Load - RC2016'!$C$8</f>
        <v>0.76179859961692453</v>
      </c>
      <c r="S176" s="32">
        <f>+'2017 Hourly Load - RC2016'!S177/'2017 Hourly Load - RC2016'!$C$8</f>
        <v>0.73408767172080625</v>
      </c>
      <c r="T176" s="32">
        <f>+'2017 Hourly Load - RC2016'!T177/'2017 Hourly Load - RC2016'!$C$8</f>
        <v>0.70444537612283731</v>
      </c>
      <c r="U176" s="32">
        <f>+'2017 Hourly Load - RC2016'!U177/'2017 Hourly Load - RC2016'!$C$8</f>
        <v>0.67333356162128633</v>
      </c>
      <c r="V176" s="32">
        <f>+'2017 Hourly Load - RC2016'!V177/'2017 Hourly Load - RC2016'!$C$8</f>
        <v>0.66711959597185366</v>
      </c>
      <c r="W176" s="32">
        <f>+'2017 Hourly Load - RC2016'!W177/'2017 Hourly Load - RC2016'!$C$8</f>
        <v>0.65229844817286919</v>
      </c>
      <c r="X176" s="32">
        <f>+'2017 Hourly Load - RC2016'!X177/'2017 Hourly Load - RC2016'!$C$8</f>
        <v>0.60817089481102027</v>
      </c>
      <c r="Y176" s="32">
        <f>+'2017 Hourly Load - RC2016'!Y177/'2017 Hourly Load - RC2016'!$C$8</f>
        <v>0.55845916961555964</v>
      </c>
      <c r="AA176" s="33">
        <f t="shared" si="2"/>
        <v>0.78997137631131154</v>
      </c>
    </row>
    <row r="177" spans="1:27" x14ac:dyDescent="0.2">
      <c r="A177" s="29">
        <v>42902</v>
      </c>
      <c r="B177" s="32">
        <f>+'2017 Hourly Load - RC2016'!B178/'2017 Hourly Load - RC2016'!$C$8</f>
        <v>0.50513662654272595</v>
      </c>
      <c r="C177" s="32">
        <f>+'2017 Hourly Load - RC2016'!C178/'2017 Hourly Load - RC2016'!$C$8</f>
        <v>0.46957426907604077</v>
      </c>
      <c r="D177" s="32">
        <f>+'2017 Hourly Load - RC2016'!D178/'2017 Hourly Load - RC2016'!$C$8</f>
        <v>0.44673374668893723</v>
      </c>
      <c r="E177" s="32">
        <f>+'2017 Hourly Load - RC2016'!E178/'2017 Hourly Load - RC2016'!$C$8</f>
        <v>0.43237444768822136</v>
      </c>
      <c r="F177" s="32">
        <f>+'2017 Hourly Load - RC2016'!F178/'2017 Hourly Load - RC2016'!$C$8</f>
        <v>0.42746205592481856</v>
      </c>
      <c r="G177" s="32">
        <f>+'2017 Hourly Load - RC2016'!G178/'2017 Hourly Load - RC2016'!$C$8</f>
        <v>0.44299697004840005</v>
      </c>
      <c r="H177" s="32">
        <f>+'2017 Hourly Load - RC2016'!H178/'2017 Hourly Load - RC2016'!$C$8</f>
        <v>0.47310111444463759</v>
      </c>
      <c r="I177" s="32">
        <f>+'2017 Hourly Load - RC2016'!I178/'2017 Hourly Load - RC2016'!$C$8</f>
        <v>0.50408697018302451</v>
      </c>
      <c r="J177" s="32">
        <f>+'2017 Hourly Load - RC2016'!J178/'2017 Hourly Load - RC2016'!$C$8</f>
        <v>0.5438059668341273</v>
      </c>
      <c r="K177" s="32">
        <f>+'2017 Hourly Load - RC2016'!K178/'2017 Hourly Load - RC2016'!$C$8</f>
        <v>0.59271995319621495</v>
      </c>
      <c r="L177" s="32">
        <f>+'2017 Hourly Load - RC2016'!L178/'2017 Hourly Load - RC2016'!$C$8</f>
        <v>0.65553138976074965</v>
      </c>
      <c r="M177" s="32">
        <f>+'2017 Hourly Load - RC2016'!M178/'2017 Hourly Load - RC2016'!$C$8</f>
        <v>0.71477399470229952</v>
      </c>
      <c r="N177" s="32">
        <f>+'2017 Hourly Load - RC2016'!N178/'2017 Hourly Load - RC2016'!$C$8</f>
        <v>0.7548288813885069</v>
      </c>
      <c r="O177" s="32">
        <f>+'2017 Hourly Load - RC2016'!O178/'2017 Hourly Load - RC2016'!$C$8</f>
        <v>0.7898454175481473</v>
      </c>
      <c r="P177" s="32">
        <f>+'2017 Hourly Load - RC2016'!P178/'2017 Hourly Load - RC2016'!$C$8</f>
        <v>0.81394552756689253</v>
      </c>
      <c r="Q177" s="32">
        <f>+'2017 Hourly Load - RC2016'!Q178/'2017 Hourly Load - RC2016'!$C$8</f>
        <v>0.82809489529566804</v>
      </c>
      <c r="R177" s="32">
        <f>+'2017 Hourly Load - RC2016'!R178/'2017 Hourly Load - RC2016'!$C$8</f>
        <v>0.83653413242766783</v>
      </c>
      <c r="S177" s="32">
        <f>+'2017 Hourly Load - RC2016'!S178/'2017 Hourly Load - RC2016'!$C$8</f>
        <v>0.83057208430456353</v>
      </c>
      <c r="T177" s="32">
        <f>+'2017 Hourly Load - RC2016'!T178/'2017 Hourly Load - RC2016'!$C$8</f>
        <v>0.80038396739954976</v>
      </c>
      <c r="U177" s="32">
        <f>+'2017 Hourly Load - RC2016'!U178/'2017 Hourly Load - RC2016'!$C$8</f>
        <v>0.74815306694080563</v>
      </c>
      <c r="V177" s="32">
        <f>+'2017 Hourly Load - RC2016'!V178/'2017 Hourly Load - RC2016'!$C$8</f>
        <v>0.72329720434307521</v>
      </c>
      <c r="W177" s="32">
        <f>+'2017 Hourly Load - RC2016'!W178/'2017 Hourly Load - RC2016'!$C$8</f>
        <v>0.6916395685344795</v>
      </c>
      <c r="X177" s="32">
        <f>+'2017 Hourly Load - RC2016'!X178/'2017 Hourly Load - RC2016'!$C$8</f>
        <v>0.63432833129478039</v>
      </c>
      <c r="Y177" s="32">
        <f>+'2017 Hourly Load - RC2016'!Y178/'2017 Hourly Load - RC2016'!$C$8</f>
        <v>0.57248257858117102</v>
      </c>
      <c r="AA177" s="33">
        <f t="shared" si="2"/>
        <v>0.83653413242766783</v>
      </c>
    </row>
    <row r="178" spans="1:27" x14ac:dyDescent="0.2">
      <c r="A178" s="29">
        <v>42903</v>
      </c>
      <c r="B178" s="32">
        <f>+'2017 Hourly Load - RC2016'!B179/'2017 Hourly Load - RC2016'!$C$8</f>
        <v>0.51542325886780016</v>
      </c>
      <c r="C178" s="32">
        <f>+'2017 Hourly Load - RC2016'!C179/'2017 Hourly Load - RC2016'!$C$8</f>
        <v>0.47629206977813004</v>
      </c>
      <c r="D178" s="32">
        <f>+'2017 Hourly Load - RC2016'!D179/'2017 Hourly Load - RC2016'!$C$8</f>
        <v>0.44685970545210141</v>
      </c>
      <c r="E178" s="32">
        <f>+'2017 Hourly Load - RC2016'!E179/'2017 Hourly Load - RC2016'!$C$8</f>
        <v>0.42956136864422151</v>
      </c>
      <c r="F178" s="32">
        <f>+'2017 Hourly Load - RC2016'!F179/'2017 Hourly Load - RC2016'!$C$8</f>
        <v>0.42343137550356497</v>
      </c>
      <c r="G178" s="32">
        <f>+'2017 Hourly Load - RC2016'!G179/'2017 Hourly Load - RC2016'!$C$8</f>
        <v>0.4367830043989675</v>
      </c>
      <c r="H178" s="32">
        <f>+'2017 Hourly Load - RC2016'!H179/'2017 Hourly Load - RC2016'!$C$8</f>
        <v>0.46785283264613042</v>
      </c>
      <c r="I178" s="32">
        <f>+'2017 Hourly Load - RC2016'!I179/'2017 Hourly Load - RC2016'!$C$8</f>
        <v>0.50165176742851714</v>
      </c>
      <c r="J178" s="32">
        <f>+'2017 Hourly Load - RC2016'!J179/'2017 Hourly Load - RC2016'!$C$8</f>
        <v>0.54300822800075421</v>
      </c>
      <c r="K178" s="32">
        <f>+'2017 Hourly Load - RC2016'!K179/'2017 Hourly Load - RC2016'!$C$8</f>
        <v>0.58705180885382713</v>
      </c>
      <c r="L178" s="32">
        <f>+'2017 Hourly Load - RC2016'!L179/'2017 Hourly Load - RC2016'!$C$8</f>
        <v>0.62908004949627305</v>
      </c>
      <c r="M178" s="32">
        <f>+'2017 Hourly Load - RC2016'!M179/'2017 Hourly Load - RC2016'!$C$8</f>
        <v>0.66707760971746566</v>
      </c>
      <c r="N178" s="32">
        <f>+'2017 Hourly Load - RC2016'!N179/'2017 Hourly Load - RC2016'!$C$8</f>
        <v>0.69944901185065833</v>
      </c>
      <c r="O178" s="32">
        <f>+'2017 Hourly Load - RC2016'!O179/'2017 Hourly Load - RC2016'!$C$8</f>
        <v>0.72757980229065722</v>
      </c>
      <c r="P178" s="32">
        <f>+'2017 Hourly Load - RC2016'!P179/'2017 Hourly Load - RC2016'!$C$8</f>
        <v>0.73706869578235834</v>
      </c>
      <c r="Q178" s="32">
        <f>+'2017 Hourly Load - RC2016'!Q179/'2017 Hourly Load - RC2016'!$C$8</f>
        <v>0.7369007507648061</v>
      </c>
      <c r="R178" s="32">
        <f>+'2017 Hourly Load - RC2016'!R179/'2017 Hourly Load - RC2016'!$C$8</f>
        <v>0.7296371287556721</v>
      </c>
      <c r="S178" s="32">
        <f>+'2017 Hourly Load - RC2016'!S179/'2017 Hourly Load - RC2016'!$C$8</f>
        <v>0.72304528681674685</v>
      </c>
      <c r="T178" s="32">
        <f>+'2017 Hourly Load - RC2016'!T179/'2017 Hourly Load - RC2016'!$C$8</f>
        <v>0.7095676991581803</v>
      </c>
      <c r="U178" s="32">
        <f>+'2017 Hourly Load - RC2016'!U179/'2017 Hourly Load - RC2016'!$C$8</f>
        <v>0.68718902556934547</v>
      </c>
      <c r="V178" s="32">
        <f>+'2017 Hourly Load - RC2016'!V179/'2017 Hourly Load - RC2016'!$C$8</f>
        <v>0.67379541041955482</v>
      </c>
      <c r="W178" s="32">
        <f>+'2017 Hourly Load - RC2016'!W179/'2017 Hourly Load - RC2016'!$C$8</f>
        <v>0.65607721106779449</v>
      </c>
      <c r="X178" s="32">
        <f>+'2017 Hourly Load - RC2016'!X179/'2017 Hourly Load - RC2016'!$C$8</f>
        <v>0.59859802881054303</v>
      </c>
      <c r="Y178" s="32">
        <f>+'2017 Hourly Load - RC2016'!Y179/'2017 Hourly Load - RC2016'!$C$8</f>
        <v>0.53855768503562007</v>
      </c>
      <c r="AA178" s="33">
        <f t="shared" si="2"/>
        <v>0.73706869578235834</v>
      </c>
    </row>
    <row r="179" spans="1:27" x14ac:dyDescent="0.2">
      <c r="A179" s="29">
        <v>42904</v>
      </c>
      <c r="B179" s="32">
        <f>+'2017 Hourly Load - RC2016'!B180/'2017 Hourly Load - RC2016'!$C$8</f>
        <v>0.48279993920827902</v>
      </c>
      <c r="C179" s="32">
        <f>+'2017 Hourly Load - RC2016'!C180/'2017 Hourly Load - RC2016'!$C$8</f>
        <v>0.44618792538189245</v>
      </c>
      <c r="D179" s="32">
        <f>+'2017 Hourly Load - RC2016'!D180/'2017 Hourly Load - RC2016'!$C$8</f>
        <v>0.42254966416141576</v>
      </c>
      <c r="E179" s="32">
        <f>+'2017 Hourly Load - RC2016'!E180/'2017 Hourly Load - RC2016'!$C$8</f>
        <v>0.40747659883610293</v>
      </c>
      <c r="F179" s="32">
        <f>+'2017 Hourly Load - RC2016'!F180/'2017 Hourly Load - RC2016'!$C$8</f>
        <v>0.4049994098272075</v>
      </c>
      <c r="G179" s="32">
        <f>+'2017 Hourly Load - RC2016'!G180/'2017 Hourly Load - RC2016'!$C$8</f>
        <v>0.42061829645956517</v>
      </c>
      <c r="H179" s="32">
        <f>+'2017 Hourly Load - RC2016'!H180/'2017 Hourly Load - RC2016'!$C$8</f>
        <v>0.45487908004022048</v>
      </c>
      <c r="I179" s="32">
        <f>+'2017 Hourly Load - RC2016'!I180/'2017 Hourly Load - RC2016'!$C$8</f>
        <v>0.48960171241914446</v>
      </c>
      <c r="J179" s="32">
        <f>+'2017 Hourly Load - RC2016'!J180/'2017 Hourly Load - RC2016'!$C$8</f>
        <v>0.53645837231621718</v>
      </c>
      <c r="K179" s="32">
        <f>+'2017 Hourly Load - RC2016'!K180/'2017 Hourly Load - RC2016'!$C$8</f>
        <v>0.58810146521352857</v>
      </c>
      <c r="L179" s="32">
        <f>+'2017 Hourly Load - RC2016'!L180/'2017 Hourly Load - RC2016'!$C$8</f>
        <v>0.64343934849698903</v>
      </c>
      <c r="M179" s="32">
        <f>+'2017 Hourly Load - RC2016'!M180/'2017 Hourly Load - RC2016'!$C$8</f>
        <v>0.69478853761358395</v>
      </c>
      <c r="N179" s="32">
        <f>+'2017 Hourly Load - RC2016'!N180/'2017 Hourly Load - RC2016'!$C$8</f>
        <v>0.722373506746538</v>
      </c>
      <c r="O179" s="32">
        <f>+'2017 Hourly Load - RC2016'!O180/'2017 Hourly Load - RC2016'!$C$8</f>
        <v>0.73211431776456748</v>
      </c>
      <c r="P179" s="32">
        <f>+'2017 Hourly Load - RC2016'!P180/'2017 Hourly Load - RC2016'!$C$8</f>
        <v>0.72577439335197069</v>
      </c>
      <c r="Q179" s="32">
        <f>+'2017 Hourly Load - RC2016'!Q180/'2017 Hourly Load - RC2016'!$C$8</f>
        <v>0.70851804279847885</v>
      </c>
      <c r="R179" s="32">
        <f>+'2017 Hourly Load - RC2016'!R180/'2017 Hourly Load - RC2016'!$C$8</f>
        <v>0.68886847574486765</v>
      </c>
      <c r="S179" s="32">
        <f>+'2017 Hourly Load - RC2016'!S180/'2017 Hourly Load - RC2016'!$C$8</f>
        <v>0.67203198773525652</v>
      </c>
      <c r="T179" s="32">
        <f>+'2017 Hourly Load - RC2016'!T180/'2017 Hourly Load - RC2016'!$C$8</f>
        <v>0.65544741725197353</v>
      </c>
      <c r="U179" s="32">
        <f>+'2017 Hourly Load - RC2016'!U180/'2017 Hourly Load - RC2016'!$C$8</f>
        <v>0.63882086051430265</v>
      </c>
      <c r="V179" s="32">
        <f>+'2017 Hourly Load - RC2016'!V180/'2017 Hourly Load - RC2016'!$C$8</f>
        <v>0.63235497733854162</v>
      </c>
      <c r="W179" s="32">
        <f>+'2017 Hourly Load - RC2016'!W180/'2017 Hourly Load - RC2016'!$C$8</f>
        <v>0.61572842060087063</v>
      </c>
      <c r="X179" s="32">
        <f>+'2017 Hourly Load - RC2016'!X180/'2017 Hourly Load - RC2016'!$C$8</f>
        <v>0.56849388441430548</v>
      </c>
      <c r="Y179" s="32">
        <f>+'2017 Hourly Load - RC2016'!Y180/'2017 Hourly Load - RC2016'!$C$8</f>
        <v>0.51340791865717328</v>
      </c>
      <c r="AA179" s="33">
        <f t="shared" si="2"/>
        <v>0.73211431776456748</v>
      </c>
    </row>
    <row r="180" spans="1:27" x14ac:dyDescent="0.2">
      <c r="A180" s="29">
        <v>42905</v>
      </c>
      <c r="B180" s="32">
        <f>+'2017 Hourly Load - RC2016'!B181/'2017 Hourly Load - RC2016'!$C$8</f>
        <v>0.46205872954057836</v>
      </c>
      <c r="C180" s="32">
        <f>+'2017 Hourly Load - RC2016'!C181/'2017 Hourly Load - RC2016'!$C$8</f>
        <v>0.42851171228452001</v>
      </c>
      <c r="D180" s="32">
        <f>+'2017 Hourly Load - RC2016'!D181/'2017 Hourly Load - RC2016'!$C$8</f>
        <v>0.40777050261681935</v>
      </c>
      <c r="E180" s="32">
        <f>+'2017 Hourly Load - RC2016'!E181/'2017 Hourly Load - RC2016'!$C$8</f>
        <v>0.39546853008111837</v>
      </c>
      <c r="F180" s="32">
        <f>+'2017 Hourly Load - RC2016'!F181/'2017 Hourly Load - RC2016'!$C$8</f>
        <v>0.39227757474762598</v>
      </c>
      <c r="G180" s="32">
        <f>+'2017 Hourly Load - RC2016'!G181/'2017 Hourly Load - RC2016'!$C$8</f>
        <v>0.40819036516069995</v>
      </c>
      <c r="H180" s="32">
        <f>+'2017 Hourly Load - RC2016'!H181/'2017 Hourly Load - RC2016'!$C$8</f>
        <v>0.44152745114481801</v>
      </c>
      <c r="I180" s="32">
        <f>+'2017 Hourly Load - RC2016'!I181/'2017 Hourly Load - RC2016'!$C$8</f>
        <v>0.47566227596230914</v>
      </c>
      <c r="J180" s="32">
        <f>+'2017 Hourly Load - RC2016'!J181/'2017 Hourly Load - RC2016'!$C$8</f>
        <v>0.52621372624553098</v>
      </c>
      <c r="K180" s="32">
        <f>+'2017 Hourly Load - RC2016'!K181/'2017 Hourly Load - RC2016'!$C$8</f>
        <v>0.58373489475717044</v>
      </c>
      <c r="L180" s="32">
        <f>+'2017 Hourly Load - RC2016'!L181/'2017 Hourly Load - RC2016'!$C$8</f>
        <v>0.64398516980403375</v>
      </c>
      <c r="M180" s="32">
        <f>+'2017 Hourly Load - RC2016'!M181/'2017 Hourly Load - RC2016'!$C$8</f>
        <v>0.69100977471865876</v>
      </c>
      <c r="N180" s="32">
        <f>+'2017 Hourly Load - RC2016'!N181/'2017 Hourly Load - RC2016'!$C$8</f>
        <v>0.72930123872056762</v>
      </c>
      <c r="O180" s="32">
        <f>+'2017 Hourly Load - RC2016'!O181/'2017 Hourly Load - RC2016'!$C$8</f>
        <v>0.75684422159913367</v>
      </c>
      <c r="P180" s="32">
        <f>+'2017 Hourly Load - RC2016'!P181/'2017 Hourly Load - RC2016'!$C$8</f>
        <v>0.75906949308170069</v>
      </c>
      <c r="Q180" s="32">
        <f>+'2017 Hourly Load - RC2016'!Q181/'2017 Hourly Load - RC2016'!$C$8</f>
        <v>0.73522130058928381</v>
      </c>
      <c r="R180" s="32">
        <f>+'2017 Hourly Load - RC2016'!R181/'2017 Hourly Load - RC2016'!$C$8</f>
        <v>0.71280064074606087</v>
      </c>
      <c r="S180" s="32">
        <f>+'2017 Hourly Load - RC2016'!S181/'2017 Hourly Load - RC2016'!$C$8</f>
        <v>0.68975018708701696</v>
      </c>
      <c r="T180" s="32">
        <f>+'2017 Hourly Load - RC2016'!T181/'2017 Hourly Load - RC2016'!$C$8</f>
        <v>0.6664058296472567</v>
      </c>
      <c r="U180" s="32">
        <f>+'2017 Hourly Load - RC2016'!U181/'2017 Hourly Load - RC2016'!$C$8</f>
        <v>0.64415311482158599</v>
      </c>
      <c r="V180" s="32">
        <f>+'2017 Hourly Load - RC2016'!V181/'2017 Hourly Load - RC2016'!$C$8</f>
        <v>0.63231299108415362</v>
      </c>
      <c r="W180" s="32">
        <f>+'2017 Hourly Load - RC2016'!W181/'2017 Hourly Load - RC2016'!$C$8</f>
        <v>0.6070372659425427</v>
      </c>
      <c r="X180" s="32">
        <f>+'2017 Hourly Load - RC2016'!X181/'2017 Hourly Load - RC2016'!$C$8</f>
        <v>0.56257382254558919</v>
      </c>
      <c r="Y180" s="32">
        <f>+'2017 Hourly Load - RC2016'!Y181/'2017 Hourly Load - RC2016'!$C$8</f>
        <v>0.50690004922702436</v>
      </c>
      <c r="AA180" s="33">
        <f t="shared" si="2"/>
        <v>0.75906949308170069</v>
      </c>
    </row>
    <row r="181" spans="1:27" x14ac:dyDescent="0.2">
      <c r="A181" s="29">
        <v>42906</v>
      </c>
      <c r="B181" s="32">
        <f>+'2017 Hourly Load - RC2016'!B182/'2017 Hourly Load - RC2016'!$C$8</f>
        <v>0.45609668141747411</v>
      </c>
      <c r="C181" s="32">
        <f>+'2017 Hourly Load - RC2016'!C182/'2017 Hourly Load - RC2016'!$C$8</f>
        <v>0.42116411776660989</v>
      </c>
      <c r="D181" s="32">
        <f>+'2017 Hourly Load - RC2016'!D182/'2017 Hourly Load - RC2016'!$C$8</f>
        <v>0.39832359537950635</v>
      </c>
      <c r="E181" s="32">
        <f>+'2017 Hourly Load - RC2016'!E182/'2017 Hourly Load - RC2016'!$C$8</f>
        <v>0.38564374655431283</v>
      </c>
      <c r="F181" s="32">
        <f>+'2017 Hourly Load - RC2016'!F182/'2017 Hourly Load - RC2016'!$C$8</f>
        <v>0.38241080496643237</v>
      </c>
      <c r="G181" s="32">
        <f>+'2017 Hourly Load - RC2016'!G182/'2017 Hourly Load - RC2016'!$C$8</f>
        <v>0.39626626891449146</v>
      </c>
      <c r="H181" s="32">
        <f>+'2017 Hourly Load - RC2016'!H182/'2017 Hourly Load - RC2016'!$C$8</f>
        <v>0.42708417963532602</v>
      </c>
      <c r="I181" s="32">
        <f>+'2017 Hourly Load - RC2016'!I182/'2017 Hourly Load - RC2016'!$C$8</f>
        <v>0.46348626218977235</v>
      </c>
      <c r="J181" s="32">
        <f>+'2017 Hourly Load - RC2016'!J182/'2017 Hourly Load - RC2016'!$C$8</f>
        <v>0.51672483275382997</v>
      </c>
      <c r="K181" s="32">
        <f>+'2017 Hourly Load - RC2016'!K182/'2017 Hourly Load - RC2016'!$C$8</f>
        <v>0.58087982945878258</v>
      </c>
      <c r="L181" s="32">
        <f>+'2017 Hourly Load - RC2016'!L182/'2017 Hourly Load - RC2016'!$C$8</f>
        <v>0.64050031068982494</v>
      </c>
      <c r="M181" s="32">
        <f>+'2017 Hourly Load - RC2016'!M182/'2017 Hourly Load - RC2016'!$C$8</f>
        <v>0.69411675754337498</v>
      </c>
      <c r="N181" s="32">
        <f>+'2017 Hourly Load - RC2016'!N182/'2017 Hourly Load - RC2016'!$C$8</f>
        <v>0.73463349302785097</v>
      </c>
      <c r="O181" s="32">
        <f>+'2017 Hourly Load - RC2016'!O182/'2017 Hourly Load - RC2016'!$C$8</f>
        <v>0.7574740154149544</v>
      </c>
      <c r="P181" s="32">
        <f>+'2017 Hourly Load - RC2016'!P182/'2017 Hourly Load - RC2016'!$C$8</f>
        <v>0.75088217347602937</v>
      </c>
      <c r="Q181" s="32">
        <f>+'2017 Hourly Load - RC2016'!Q182/'2017 Hourly Load - RC2016'!$C$8</f>
        <v>0.71771303250946361</v>
      </c>
      <c r="R181" s="32">
        <f>+'2017 Hourly Load - RC2016'!R182/'2017 Hourly Load - RC2016'!$C$8</f>
        <v>0.69659394655227036</v>
      </c>
      <c r="S181" s="32">
        <f>+'2017 Hourly Load - RC2016'!S182/'2017 Hourly Load - RC2016'!$C$8</f>
        <v>0.67765814582325623</v>
      </c>
      <c r="T181" s="32">
        <f>+'2017 Hourly Load - RC2016'!T182/'2017 Hourly Load - RC2016'!$C$8</f>
        <v>0.66153542413824207</v>
      </c>
      <c r="U181" s="32">
        <f>+'2017 Hourly Load - RC2016'!U182/'2017 Hourly Load - RC2016'!$C$8</f>
        <v>0.64029037941788469</v>
      </c>
      <c r="V181" s="32">
        <f>+'2017 Hourly Load - RC2016'!V182/'2017 Hourly Load - RC2016'!$C$8</f>
        <v>0.62765251684707923</v>
      </c>
      <c r="W181" s="32">
        <f>+'2017 Hourly Load - RC2016'!W182/'2017 Hourly Load - RC2016'!$C$8</f>
        <v>0.61194965770594545</v>
      </c>
      <c r="X181" s="32">
        <f>+'2017 Hourly Load - RC2016'!X182/'2017 Hourly Load - RC2016'!$C$8</f>
        <v>0.57365819370403659</v>
      </c>
      <c r="Y181" s="32">
        <f>+'2017 Hourly Load - RC2016'!Y182/'2017 Hourly Load - RC2016'!$C$8</f>
        <v>0.52566790493848625</v>
      </c>
      <c r="AA181" s="33">
        <f t="shared" si="2"/>
        <v>0.7574740154149544</v>
      </c>
    </row>
    <row r="182" spans="1:27" x14ac:dyDescent="0.2">
      <c r="A182" s="29">
        <v>42907</v>
      </c>
      <c r="B182" s="32">
        <f>+'2017 Hourly Load - RC2016'!B183/'2017 Hourly Load - RC2016'!$C$8</f>
        <v>0.47620809726935392</v>
      </c>
      <c r="C182" s="32">
        <f>+'2017 Hourly Load - RC2016'!C183/'2017 Hourly Load - RC2016'!$C$8</f>
        <v>0.44144347863604189</v>
      </c>
      <c r="D182" s="32">
        <f>+'2017 Hourly Load - RC2016'!D183/'2017 Hourly Load - RC2016'!$C$8</f>
        <v>0.41654562978392351</v>
      </c>
      <c r="E182" s="32">
        <f>+'2017 Hourly Load - RC2016'!E183/'2017 Hourly Load - RC2016'!$C$8</f>
        <v>0.40189242700249128</v>
      </c>
      <c r="F182" s="32">
        <f>+'2017 Hourly Load - RC2016'!F183/'2017 Hourly Load - RC2016'!$C$8</f>
        <v>0.39542654382673031</v>
      </c>
      <c r="G182" s="32">
        <f>+'2017 Hourly Load - RC2016'!G183/'2017 Hourly Load - RC2016'!$C$8</f>
        <v>0.39798770534440187</v>
      </c>
      <c r="H182" s="32">
        <f>+'2017 Hourly Load - RC2016'!H183/'2017 Hourly Load - RC2016'!$C$8</f>
        <v>0.4043276297569986</v>
      </c>
      <c r="I182" s="32">
        <f>+'2017 Hourly Load - RC2016'!I183/'2017 Hourly Load - RC2016'!$C$8</f>
        <v>0.43514554047783321</v>
      </c>
      <c r="J182" s="32">
        <f>+'2017 Hourly Load - RC2016'!J183/'2017 Hourly Load - RC2016'!$C$8</f>
        <v>0.50807566434988993</v>
      </c>
      <c r="K182" s="32">
        <f>+'2017 Hourly Load - RC2016'!K183/'2017 Hourly Load - RC2016'!$C$8</f>
        <v>0.58650598754678229</v>
      </c>
      <c r="L182" s="32">
        <f>+'2017 Hourly Load - RC2016'!L183/'2017 Hourly Load - RC2016'!$C$8</f>
        <v>0.64919146534815286</v>
      </c>
      <c r="M182" s="32">
        <f>+'2017 Hourly Load - RC2016'!M183/'2017 Hourly Load - RC2016'!$C$8</f>
        <v>0.70595688128080725</v>
      </c>
      <c r="N182" s="32">
        <f>+'2017 Hourly Load - RC2016'!N183/'2017 Hourly Load - RC2016'!$C$8</f>
        <v>0.75025237966020863</v>
      </c>
      <c r="O182" s="32">
        <f>+'2017 Hourly Load - RC2016'!O183/'2017 Hourly Load - RC2016'!$C$8</f>
        <v>0.7757800223281478</v>
      </c>
      <c r="P182" s="32">
        <f>+'2017 Hourly Load - RC2016'!P183/'2017 Hourly Load - RC2016'!$C$8</f>
        <v>0.76813852402952121</v>
      </c>
      <c r="Q182" s="32">
        <f>+'2017 Hourly Load - RC2016'!Q183/'2017 Hourly Load - RC2016'!$C$8</f>
        <v>0.74067951365973128</v>
      </c>
      <c r="R182" s="32">
        <f>+'2017 Hourly Load - RC2016'!R183/'2017 Hourly Load - RC2016'!$C$8</f>
        <v>0.71687330742170241</v>
      </c>
      <c r="S182" s="32">
        <f>+'2017 Hourly Load - RC2016'!S183/'2017 Hourly Load - RC2016'!$C$8</f>
        <v>0.69739168538564356</v>
      </c>
      <c r="T182" s="32">
        <f>+'2017 Hourly Load - RC2016'!T183/'2017 Hourly Load - RC2016'!$C$8</f>
        <v>0.67366945165639081</v>
      </c>
      <c r="U182" s="32">
        <f>+'2017 Hourly Load - RC2016'!U183/'2017 Hourly Load - RC2016'!$C$8</f>
        <v>0.64872961654988426</v>
      </c>
      <c r="V182" s="32">
        <f>+'2017 Hourly Load - RC2016'!V183/'2017 Hourly Load - RC2016'!$C$8</f>
        <v>0.63621771274224304</v>
      </c>
      <c r="W182" s="32">
        <f>+'2017 Hourly Load - RC2016'!W183/'2017 Hourly Load - RC2016'!$C$8</f>
        <v>0.62127060618009433</v>
      </c>
      <c r="X182" s="32">
        <f>+'2017 Hourly Load - RC2016'!X183/'2017 Hourly Load - RC2016'!$C$8</f>
        <v>0.58423872980982716</v>
      </c>
      <c r="Y182" s="32">
        <f>+'2017 Hourly Load - RC2016'!Y183/'2017 Hourly Load - RC2016'!$C$8</f>
        <v>0.53519878468457549</v>
      </c>
      <c r="AA182" s="33">
        <f t="shared" si="2"/>
        <v>0.7757800223281478</v>
      </c>
    </row>
    <row r="183" spans="1:27" x14ac:dyDescent="0.2">
      <c r="A183" s="29">
        <v>42908</v>
      </c>
      <c r="B183" s="32">
        <f>+'2017 Hourly Load - RC2016'!B184/'2017 Hourly Load - RC2016'!$C$8</f>
        <v>0.48653671584881625</v>
      </c>
      <c r="C183" s="32">
        <f>+'2017 Hourly Load - RC2016'!C184/'2017 Hourly Load - RC2016'!$C$8</f>
        <v>0.45441723124195188</v>
      </c>
      <c r="D183" s="32">
        <f>+'2017 Hourly Load - RC2016'!D184/'2017 Hourly Load - RC2016'!$C$8</f>
        <v>0.42842773977574389</v>
      </c>
      <c r="E183" s="32">
        <f>+'2017 Hourly Load - RC2016'!E184/'2017 Hourly Load - RC2016'!$C$8</f>
        <v>0.41209508681878937</v>
      </c>
      <c r="F183" s="32">
        <f>+'2017 Hourly Load - RC2016'!F184/'2017 Hourly Load - RC2016'!$C$8</f>
        <v>0.40277413834464049</v>
      </c>
      <c r="G183" s="32">
        <f>+'2017 Hourly Load - RC2016'!G184/'2017 Hourly Load - RC2016'!$C$8</f>
        <v>0.40222831703759576</v>
      </c>
      <c r="H183" s="32">
        <f>+'2017 Hourly Load - RC2016'!H184/'2017 Hourly Load - RC2016'!$C$8</f>
        <v>0.40470550604649108</v>
      </c>
      <c r="I183" s="32">
        <f>+'2017 Hourly Load - RC2016'!I184/'2017 Hourly Load - RC2016'!$C$8</f>
        <v>0.43522951298660933</v>
      </c>
      <c r="J183" s="32">
        <f>+'2017 Hourly Load - RC2016'!J184/'2017 Hourly Load - RC2016'!$C$8</f>
        <v>0.50471676399884535</v>
      </c>
      <c r="K183" s="32">
        <f>+'2017 Hourly Load - RC2016'!K184/'2017 Hourly Load - RC2016'!$C$8</f>
        <v>0.58528838616952861</v>
      </c>
      <c r="L183" s="32">
        <f>+'2017 Hourly Load - RC2016'!L184/'2017 Hourly Load - RC2016'!$C$8</f>
        <v>0.65162666810266023</v>
      </c>
      <c r="M183" s="32">
        <f>+'2017 Hourly Load - RC2016'!M184/'2017 Hourly Load - RC2016'!$C$8</f>
        <v>0.70133839329812098</v>
      </c>
      <c r="N183" s="32">
        <f>+'2017 Hourly Load - RC2016'!N184/'2017 Hourly Load - RC2016'!$C$8</f>
        <v>0.74710341058110419</v>
      </c>
      <c r="O183" s="32">
        <f>+'2017 Hourly Load - RC2016'!O184/'2017 Hourly Load - RC2016'!$C$8</f>
        <v>0.78031453780205806</v>
      </c>
      <c r="P183" s="32">
        <f>+'2017 Hourly Load - RC2016'!P184/'2017 Hourly Load - RC2016'!$C$8</f>
        <v>0.8013916375048632</v>
      </c>
      <c r="Q183" s="32">
        <f>+'2017 Hourly Load - RC2016'!Q184/'2017 Hourly Load - RC2016'!$C$8</f>
        <v>0.80462457909274376</v>
      </c>
      <c r="R183" s="32">
        <f>+'2017 Hourly Load - RC2016'!R184/'2017 Hourly Load - RC2016'!$C$8</f>
        <v>0.79093706016223675</v>
      </c>
      <c r="S183" s="32">
        <f>+'2017 Hourly Load - RC2016'!S184/'2017 Hourly Load - RC2016'!$C$8</f>
        <v>0.75995120442385</v>
      </c>
      <c r="T183" s="32">
        <f>+'2017 Hourly Load - RC2016'!T184/'2017 Hourly Load - RC2016'!$C$8</f>
        <v>0.72048412529907546</v>
      </c>
      <c r="U183" s="32">
        <f>+'2017 Hourly Load - RC2016'!U184/'2017 Hourly Load - RC2016'!$C$8</f>
        <v>0.6860134104464799</v>
      </c>
      <c r="V183" s="32">
        <f>+'2017 Hourly Load - RC2016'!V184/'2017 Hourly Load - RC2016'!$C$8</f>
        <v>0.6719480152264804</v>
      </c>
      <c r="W183" s="32">
        <f>+'2017 Hourly Load - RC2016'!W184/'2017 Hourly Load - RC2016'!$C$8</f>
        <v>0.65099687428683939</v>
      </c>
      <c r="X183" s="32">
        <f>+'2017 Hourly Load - RC2016'!X184/'2017 Hourly Load - RC2016'!$C$8</f>
        <v>0.60665938965305022</v>
      </c>
      <c r="Y183" s="32">
        <f>+'2017 Hourly Load - RC2016'!Y184/'2017 Hourly Load - RC2016'!$C$8</f>
        <v>0.54855041357997791</v>
      </c>
      <c r="AA183" s="33">
        <f t="shared" si="2"/>
        <v>0.80462457909274376</v>
      </c>
    </row>
    <row r="184" spans="1:27" x14ac:dyDescent="0.2">
      <c r="A184" s="29">
        <v>42909</v>
      </c>
      <c r="B184" s="32">
        <f>+'2017 Hourly Load - RC2016'!B185/'2017 Hourly Load - RC2016'!$C$8</f>
        <v>0.49405225538427855</v>
      </c>
      <c r="C184" s="32">
        <f>+'2017 Hourly Load - RC2016'!C185/'2017 Hourly Load - RC2016'!$C$8</f>
        <v>0.46079914190893662</v>
      </c>
      <c r="D184" s="32">
        <f>+'2017 Hourly Load - RC2016'!D185/'2017 Hourly Load - RC2016'!$C$8</f>
        <v>0.43711889443407198</v>
      </c>
      <c r="E184" s="32">
        <f>+'2017 Hourly Load - RC2016'!E185/'2017 Hourly Load - RC2016'!$C$8</f>
        <v>0.42280158168774412</v>
      </c>
      <c r="F184" s="32">
        <f>+'2017 Hourly Load - RC2016'!F185/'2017 Hourly Load - RC2016'!$C$8</f>
        <v>0.4196945988630279</v>
      </c>
      <c r="G184" s="32">
        <f>+'2017 Hourly Load - RC2016'!G185/'2017 Hourly Load - RC2016'!$C$8</f>
        <v>0.43611122432875854</v>
      </c>
      <c r="H184" s="32">
        <f>+'2017 Hourly Load - RC2016'!H185/'2017 Hourly Load - RC2016'!$C$8</f>
        <v>0.46789481890051848</v>
      </c>
      <c r="I184" s="32">
        <f>+'2017 Hourly Load - RC2016'!I185/'2017 Hourly Load - RC2016'!$C$8</f>
        <v>0.50631224166559152</v>
      </c>
      <c r="J184" s="32">
        <f>+'2017 Hourly Load - RC2016'!J185/'2017 Hourly Load - RC2016'!$C$8</f>
        <v>0.5617340974578281</v>
      </c>
      <c r="K184" s="32">
        <f>+'2017 Hourly Load - RC2016'!K185/'2017 Hourly Load - RC2016'!$C$8</f>
        <v>0.62257218006612414</v>
      </c>
      <c r="L184" s="32">
        <f>+'2017 Hourly Load - RC2016'!L185/'2017 Hourly Load - RC2016'!$C$8</f>
        <v>0.68668519051668875</v>
      </c>
      <c r="M184" s="32">
        <f>+'2017 Hourly Load - RC2016'!M185/'2017 Hourly Load - RC2016'!$C$8</f>
        <v>0.7429047851422983</v>
      </c>
      <c r="N184" s="32">
        <f>+'2017 Hourly Load - RC2016'!N185/'2017 Hourly Load - RC2016'!$C$8</f>
        <v>0.79177678524999795</v>
      </c>
      <c r="O184" s="32">
        <f>+'2017 Hourly Load - RC2016'!O185/'2017 Hourly Load - RC2016'!$C$8</f>
        <v>0.83053009805017541</v>
      </c>
      <c r="P184" s="32">
        <f>+'2017 Hourly Load - RC2016'!P185/'2017 Hourly Load - RC2016'!$C$8</f>
        <v>0.85244692284074175</v>
      </c>
      <c r="Q184" s="32">
        <f>+'2017 Hourly Load - RC2016'!Q185/'2017 Hourly Load - RC2016'!$C$8</f>
        <v>0.85740130085853261</v>
      </c>
      <c r="R184" s="32">
        <f>+'2017 Hourly Load - RC2016'!R185/'2017 Hourly Load - RC2016'!$C$8</f>
        <v>0.84875213245459269</v>
      </c>
      <c r="S184" s="32">
        <f>+'2017 Hourly Load - RC2016'!S185/'2017 Hourly Load - RC2016'!$C$8</f>
        <v>0.82990030423435457</v>
      </c>
      <c r="T184" s="32">
        <f>+'2017 Hourly Load - RC2016'!T185/'2017 Hourly Load - RC2016'!$C$8</f>
        <v>0.80227334884701251</v>
      </c>
      <c r="U184" s="32">
        <f>+'2017 Hourly Load - RC2016'!U185/'2017 Hourly Load - RC2016'!$C$8</f>
        <v>0.76372996731877518</v>
      </c>
      <c r="V184" s="32">
        <f>+'2017 Hourly Load - RC2016'!V185/'2017 Hourly Load - RC2016'!$C$8</f>
        <v>0.7381183521420599</v>
      </c>
      <c r="W184" s="32">
        <f>+'2017 Hourly Load - RC2016'!W185/'2017 Hourly Load - RC2016'!$C$8</f>
        <v>0.70381558230701635</v>
      </c>
      <c r="X184" s="32">
        <f>+'2017 Hourly Load - RC2016'!X185/'2017 Hourly Load - RC2016'!$C$8</f>
        <v>0.64877160280427237</v>
      </c>
      <c r="Y184" s="32">
        <f>+'2017 Hourly Load - RC2016'!Y185/'2017 Hourly Load - RC2016'!$C$8</f>
        <v>0.58155160952899143</v>
      </c>
      <c r="AA184" s="33">
        <f t="shared" si="2"/>
        <v>0.85740130085853261</v>
      </c>
    </row>
    <row r="185" spans="1:27" x14ac:dyDescent="0.2">
      <c r="A185" s="29">
        <v>42910</v>
      </c>
      <c r="B185" s="32">
        <f>+'2017 Hourly Load - RC2016'!B186/'2017 Hourly Load - RC2016'!$C$8</f>
        <v>0.52424037228929232</v>
      </c>
      <c r="C185" s="32">
        <f>+'2017 Hourly Load - RC2016'!C186/'2017 Hourly Load - RC2016'!$C$8</f>
        <v>0.48351370553287604</v>
      </c>
      <c r="D185" s="32">
        <f>+'2017 Hourly Load - RC2016'!D186/'2017 Hourly Load - RC2016'!$C$8</f>
        <v>0.45651654396135471</v>
      </c>
      <c r="E185" s="32">
        <f>+'2017 Hourly Load - RC2016'!E186/'2017 Hourly Load - RC2016'!$C$8</f>
        <v>0.43888231711837034</v>
      </c>
      <c r="F185" s="32">
        <f>+'2017 Hourly Load - RC2016'!F186/'2017 Hourly Load - RC2016'!$C$8</f>
        <v>0.43300424150404226</v>
      </c>
      <c r="G185" s="32">
        <f>+'2017 Hourly Load - RC2016'!G186/'2017 Hourly Load - RC2016'!$C$8</f>
        <v>0.44702765046965359</v>
      </c>
      <c r="H185" s="32">
        <f>+'2017 Hourly Load - RC2016'!H186/'2017 Hourly Load - RC2016'!$C$8</f>
        <v>0.47792953369926428</v>
      </c>
      <c r="I185" s="32">
        <f>+'2017 Hourly Load - RC2016'!I186/'2017 Hourly Load - RC2016'!$C$8</f>
        <v>0.51554921763096428</v>
      </c>
      <c r="J185" s="32">
        <f>+'2017 Hourly Load - RC2016'!J186/'2017 Hourly Load - RC2016'!$C$8</f>
        <v>0.57374216621281271</v>
      </c>
      <c r="K185" s="32">
        <f>+'2017 Hourly Load - RC2016'!K186/'2017 Hourly Load - RC2016'!$C$8</f>
        <v>0.63638565775979528</v>
      </c>
      <c r="L185" s="32">
        <f>+'2017 Hourly Load - RC2016'!L186/'2017 Hourly Load - RC2016'!$C$8</f>
        <v>0.70415147234212083</v>
      </c>
      <c r="M185" s="32">
        <f>+'2017 Hourly Load - RC2016'!M186/'2017 Hourly Load - RC2016'!$C$8</f>
        <v>0.76121079205549169</v>
      </c>
      <c r="N185" s="32">
        <f>+'2017 Hourly Load - RC2016'!N186/'2017 Hourly Load - RC2016'!$C$8</f>
        <v>0.80978888838247476</v>
      </c>
      <c r="O185" s="32">
        <f>+'2017 Hourly Load - RC2016'!O186/'2017 Hourly Load - RC2016'!$C$8</f>
        <v>0.85223699156880139</v>
      </c>
      <c r="P185" s="32">
        <f>+'2017 Hourly Load - RC2016'!P186/'2017 Hourly Load - RC2016'!$C$8</f>
        <v>0.87713484042091983</v>
      </c>
      <c r="Q185" s="32">
        <f>+'2017 Hourly Load - RC2016'!Q186/'2017 Hourly Load - RC2016'!$C$8</f>
        <v>0.8906964005882626</v>
      </c>
      <c r="R185" s="32">
        <f>+'2017 Hourly Load - RC2016'!R186/'2017 Hourly Load - RC2016'!$C$8</f>
        <v>0.89313160334276998</v>
      </c>
      <c r="S185" s="32">
        <f>+'2017 Hourly Load - RC2016'!S186/'2017 Hourly Load - RC2016'!$C$8</f>
        <v>0.87642107409632297</v>
      </c>
      <c r="T185" s="32">
        <f>+'2017 Hourly Load - RC2016'!T186/'2017 Hourly Load - RC2016'!$C$8</f>
        <v>0.85433630428820428</v>
      </c>
      <c r="U185" s="32">
        <f>+'2017 Hourly Load - RC2016'!U186/'2017 Hourly Load - RC2016'!$C$8</f>
        <v>0.81612881279507155</v>
      </c>
      <c r="V185" s="32">
        <f>+'2017 Hourly Load - RC2016'!V186/'2017 Hourly Load - RC2016'!$C$8</f>
        <v>0.79509369934665441</v>
      </c>
      <c r="W185" s="32">
        <f>+'2017 Hourly Load - RC2016'!W186/'2017 Hourly Load - RC2016'!$C$8</f>
        <v>0.75852367177465596</v>
      </c>
      <c r="X185" s="32">
        <f>+'2017 Hourly Load - RC2016'!X186/'2017 Hourly Load - RC2016'!$C$8</f>
        <v>0.69831538298218088</v>
      </c>
      <c r="Y185" s="32">
        <f>+'2017 Hourly Load - RC2016'!Y186/'2017 Hourly Load - RC2016'!$C$8</f>
        <v>0.63042360963669097</v>
      </c>
      <c r="AA185" s="33">
        <f t="shared" si="2"/>
        <v>0.89313160334276998</v>
      </c>
    </row>
    <row r="186" spans="1:27" x14ac:dyDescent="0.2">
      <c r="A186" s="29">
        <v>42911</v>
      </c>
      <c r="B186" s="32">
        <f>+'2017 Hourly Load - RC2016'!B187/'2017 Hourly Load - RC2016'!$C$8</f>
        <v>0.57067716964248449</v>
      </c>
      <c r="C186" s="32">
        <f>+'2017 Hourly Load - RC2016'!C187/'2017 Hourly Load - RC2016'!$C$8</f>
        <v>0.52591982246481461</v>
      </c>
      <c r="D186" s="32">
        <f>+'2017 Hourly Load - RC2016'!D187/'2017 Hourly Load - RC2016'!$C$8</f>
        <v>0.49291862651580098</v>
      </c>
      <c r="E186" s="32">
        <f>+'2017 Hourly Load - RC2016'!E187/'2017 Hourly Load - RC2016'!$C$8</f>
        <v>0.4722613893568765</v>
      </c>
      <c r="F186" s="32">
        <f>+'2017 Hourly Load - RC2016'!F187/'2017 Hourly Load - RC2016'!$C$8</f>
        <v>0.46445194604069767</v>
      </c>
      <c r="G186" s="32">
        <f>+'2017 Hourly Load - RC2016'!G187/'2017 Hourly Load - RC2016'!$C$8</f>
        <v>0.47675391857639865</v>
      </c>
      <c r="H186" s="32">
        <f>+'2017 Hourly Load - RC2016'!H187/'2017 Hourly Load - RC2016'!$C$8</f>
        <v>0.50593436537609904</v>
      </c>
      <c r="I186" s="32">
        <f>+'2017 Hourly Load - RC2016'!I187/'2017 Hourly Load - RC2016'!$C$8</f>
        <v>0.54279829672881386</v>
      </c>
      <c r="J186" s="32">
        <f>+'2017 Hourly Load - RC2016'!J187/'2017 Hourly Load - RC2016'!$C$8</f>
        <v>0.60086528654749816</v>
      </c>
      <c r="K186" s="32">
        <f>+'2017 Hourly Load - RC2016'!K187/'2017 Hourly Load - RC2016'!$C$8</f>
        <v>0.66976472999830139</v>
      </c>
      <c r="L186" s="32">
        <f>+'2017 Hourly Load - RC2016'!L187/'2017 Hourly Load - RC2016'!$C$8</f>
        <v>0.74042759613340303</v>
      </c>
      <c r="M186" s="32">
        <f>+'2017 Hourly Load - RC2016'!M187/'2017 Hourly Load - RC2016'!$C$8</f>
        <v>0.79341424917113212</v>
      </c>
      <c r="N186" s="32">
        <f>+'2017 Hourly Load - RC2016'!N187/'2017 Hourly Load - RC2016'!$C$8</f>
        <v>0.84043885408575714</v>
      </c>
      <c r="O186" s="32">
        <f>+'2017 Hourly Load - RC2016'!O187/'2017 Hourly Load - RC2016'!$C$8</f>
        <v>0.87692490914897958</v>
      </c>
      <c r="P186" s="32">
        <f>+'2017 Hourly Load - RC2016'!P187/'2017 Hourly Load - RC2016'!$C$8</f>
        <v>0.89938755524659053</v>
      </c>
      <c r="Q186" s="32">
        <f>+'2017 Hourly Load - RC2016'!Q187/'2017 Hourly Load - RC2016'!$C$8</f>
        <v>0.90161282672915766</v>
      </c>
      <c r="R186" s="32">
        <f>+'2017 Hourly Load - RC2016'!R187/'2017 Hourly Load - RC2016'!$C$8</f>
        <v>0.88292894352647189</v>
      </c>
      <c r="S186" s="32">
        <f>+'2017 Hourly Load - RC2016'!S187/'2017 Hourly Load - RC2016'!$C$8</f>
        <v>0.85849294347262217</v>
      </c>
      <c r="T186" s="32">
        <f>+'2017 Hourly Load - RC2016'!T187/'2017 Hourly Load - RC2016'!$C$8</f>
        <v>0.82759106024301132</v>
      </c>
      <c r="U186" s="32">
        <f>+'2017 Hourly Load - RC2016'!U187/'2017 Hourly Load - RC2016'!$C$8</f>
        <v>0.78690637974098321</v>
      </c>
      <c r="V186" s="32">
        <f>+'2017 Hourly Load - RC2016'!V187/'2017 Hourly Load - RC2016'!$C$8</f>
        <v>0.76175661336253642</v>
      </c>
      <c r="W186" s="32">
        <f>+'2017 Hourly Load - RC2016'!W187/'2017 Hourly Load - RC2016'!$C$8</f>
        <v>0.72896534868546314</v>
      </c>
      <c r="X186" s="32">
        <f>+'2017 Hourly Load - RC2016'!X187/'2017 Hourly Load - RC2016'!$C$8</f>
        <v>0.67719629702498763</v>
      </c>
      <c r="Y186" s="32">
        <f>+'2017 Hourly Load - RC2016'!Y187/'2017 Hourly Load - RC2016'!$C$8</f>
        <v>0.61136185014451261</v>
      </c>
      <c r="AA186" s="33">
        <f t="shared" si="2"/>
        <v>0.90161282672915766</v>
      </c>
    </row>
    <row r="187" spans="1:27" x14ac:dyDescent="0.2">
      <c r="A187" s="29">
        <v>42912</v>
      </c>
      <c r="B187" s="32">
        <f>+'2017 Hourly Load - RC2016'!B188/'2017 Hourly Load - RC2016'!$C$8</f>
        <v>0.55367273661532102</v>
      </c>
      <c r="C187" s="32">
        <f>+'2017 Hourly Load - RC2016'!C188/'2017 Hourly Load - RC2016'!$C$8</f>
        <v>0.50811765060427794</v>
      </c>
      <c r="D187" s="32">
        <f>+'2017 Hourly Load - RC2016'!D188/'2017 Hourly Load - RC2016'!$C$8</f>
        <v>0.47717378112027925</v>
      </c>
      <c r="E187" s="32">
        <f>+'2017 Hourly Load - RC2016'!E188/'2017 Hourly Load - RC2016'!$C$8</f>
        <v>0.45723031028595168</v>
      </c>
      <c r="F187" s="32">
        <f>+'2017 Hourly Load - RC2016'!F188/'2017 Hourly Load - RC2016'!$C$8</f>
        <v>0.44946285322416096</v>
      </c>
      <c r="G187" s="32">
        <f>+'2017 Hourly Load - RC2016'!G188/'2017 Hourly Load - RC2016'!$C$8</f>
        <v>0.46012736183872771</v>
      </c>
      <c r="H187" s="32">
        <f>+'2017 Hourly Load - RC2016'!H188/'2017 Hourly Load - RC2016'!$C$8</f>
        <v>0.49031547874374137</v>
      </c>
      <c r="I187" s="32">
        <f>+'2017 Hourly Load - RC2016'!I188/'2017 Hourly Load - RC2016'!$C$8</f>
        <v>0.52680153380696382</v>
      </c>
      <c r="J187" s="32">
        <f>+'2017 Hourly Load - RC2016'!J188/'2017 Hourly Load - RC2016'!$C$8</f>
        <v>0.58658996005555841</v>
      </c>
      <c r="K187" s="32">
        <f>+'2017 Hourly Load - RC2016'!K188/'2017 Hourly Load - RC2016'!$C$8</f>
        <v>0.65918419389251071</v>
      </c>
      <c r="L187" s="32">
        <f>+'2017 Hourly Load - RC2016'!L188/'2017 Hourly Load - RC2016'!$C$8</f>
        <v>0.72850349988719443</v>
      </c>
      <c r="M187" s="32">
        <f>+'2017 Hourly Load - RC2016'!M188/'2017 Hourly Load - RC2016'!$C$8</f>
        <v>0.78203597423196847</v>
      </c>
      <c r="N187" s="32">
        <f>+'2017 Hourly Load - RC2016'!N188/'2017 Hourly Load - RC2016'!$C$8</f>
        <v>0.82284661349716082</v>
      </c>
      <c r="O187" s="32">
        <f>+'2017 Hourly Load - RC2016'!O188/'2017 Hourly Load - RC2016'!$C$8</f>
        <v>0.84946589877918954</v>
      </c>
      <c r="P187" s="32">
        <f>+'2017 Hourly Load - RC2016'!P188/'2017 Hourly Load - RC2016'!$C$8</f>
        <v>0.87549737649978565</v>
      </c>
      <c r="Q187" s="32">
        <f>+'2017 Hourly Load - RC2016'!Q188/'2017 Hourly Load - RC2016'!$C$8</f>
        <v>0.88397859988617322</v>
      </c>
      <c r="R187" s="32">
        <f>+'2017 Hourly Load - RC2016'!R188/'2017 Hourly Load - RC2016'!$C$8</f>
        <v>0.88418853115811358</v>
      </c>
      <c r="S187" s="32">
        <f>+'2017 Hourly Load - RC2016'!S188/'2017 Hourly Load - RC2016'!$C$8</f>
        <v>0.87083690226271115</v>
      </c>
      <c r="T187" s="32">
        <f>+'2017 Hourly Load - RC2016'!T188/'2017 Hourly Load - RC2016'!$C$8</f>
        <v>0.84656884722641368</v>
      </c>
      <c r="U187" s="32">
        <f>+'2017 Hourly Load - RC2016'!U188/'2017 Hourly Load - RC2016'!$C$8</f>
        <v>0.80680786432092277</v>
      </c>
      <c r="V187" s="32">
        <f>+'2017 Hourly Load - RC2016'!V188/'2017 Hourly Load - RC2016'!$C$8</f>
        <v>0.77821522508265517</v>
      </c>
      <c r="W187" s="32">
        <f>+'2017 Hourly Load - RC2016'!W188/'2017 Hourly Load - RC2016'!$C$8</f>
        <v>0.74319868892301477</v>
      </c>
      <c r="X187" s="32">
        <f>+'2017 Hourly Load - RC2016'!X188/'2017 Hourly Load - RC2016'!$C$8</f>
        <v>0.68567752041137542</v>
      </c>
      <c r="Y187" s="32">
        <f>+'2017 Hourly Load - RC2016'!Y188/'2017 Hourly Load - RC2016'!$C$8</f>
        <v>0.61824759586415412</v>
      </c>
      <c r="AA187" s="33">
        <f t="shared" si="2"/>
        <v>0.88418853115811358</v>
      </c>
    </row>
    <row r="188" spans="1:27" x14ac:dyDescent="0.2">
      <c r="A188" s="29">
        <v>42913</v>
      </c>
      <c r="B188" s="32">
        <f>+'2017 Hourly Load - RC2016'!B189/'2017 Hourly Load - RC2016'!$C$8</f>
        <v>0.55812327958045516</v>
      </c>
      <c r="C188" s="32">
        <f>+'2017 Hourly Load - RC2016'!C189/'2017 Hourly Load - RC2016'!$C$8</f>
        <v>0.51626298395556125</v>
      </c>
      <c r="D188" s="32">
        <f>+'2017 Hourly Load - RC2016'!D189/'2017 Hourly Load - RC2016'!$C$8</f>
        <v>0.48603288079615953</v>
      </c>
      <c r="E188" s="32">
        <f>+'2017 Hourly Load - RC2016'!E189/'2017 Hourly Load - RC2016'!$C$8</f>
        <v>0.46684516254081698</v>
      </c>
      <c r="F188" s="32">
        <f>+'2017 Hourly Load - RC2016'!F189/'2017 Hourly Load - RC2016'!$C$8</f>
        <v>0.4605052381282202</v>
      </c>
      <c r="G188" s="32">
        <f>+'2017 Hourly Load - RC2016'!G189/'2017 Hourly Load - RC2016'!$C$8</f>
        <v>0.47373090826045849</v>
      </c>
      <c r="H188" s="32">
        <f>+'2017 Hourly Load - RC2016'!H189/'2017 Hourly Load - RC2016'!$C$8</f>
        <v>0.49867074336696499</v>
      </c>
      <c r="I188" s="32">
        <f>+'2017 Hourly Load - RC2016'!I189/'2017 Hourly Load - RC2016'!$C$8</f>
        <v>0.53414912832487393</v>
      </c>
      <c r="J188" s="32">
        <f>+'2017 Hourly Load - RC2016'!J189/'2017 Hourly Load - RC2016'!$C$8</f>
        <v>0.59305584323131944</v>
      </c>
      <c r="K188" s="32">
        <f>+'2017 Hourly Load - RC2016'!K189/'2017 Hourly Load - RC2016'!$C$8</f>
        <v>0.66098960283119723</v>
      </c>
      <c r="L188" s="32">
        <f>+'2017 Hourly Load - RC2016'!L189/'2017 Hourly Load - RC2016'!$C$8</f>
        <v>0.72186967169388139</v>
      </c>
      <c r="M188" s="32">
        <f>+'2017 Hourly Load - RC2016'!M189/'2017 Hourly Load - RC2016'!$C$8</f>
        <v>0.77523420102110296</v>
      </c>
      <c r="N188" s="32">
        <f>+'2017 Hourly Load - RC2016'!N189/'2017 Hourly Load - RC2016'!$C$8</f>
        <v>0.80836135573328083</v>
      </c>
      <c r="O188" s="32">
        <f>+'2017 Hourly Load - RC2016'!O189/'2017 Hourly Load - RC2016'!$C$8</f>
        <v>0.83615625613817524</v>
      </c>
      <c r="P188" s="32">
        <f>+'2017 Hourly Load - RC2016'!P189/'2017 Hourly Load - RC2016'!$C$8</f>
        <v>0.85992047612181599</v>
      </c>
      <c r="Q188" s="32">
        <f>+'2017 Hourly Load - RC2016'!Q189/'2017 Hourly Load - RC2016'!$C$8</f>
        <v>0.8624816376394876</v>
      </c>
      <c r="R188" s="32">
        <f>+'2017 Hourly Load - RC2016'!R189/'2017 Hourly Load - RC2016'!$C$8</f>
        <v>0.85341260669166707</v>
      </c>
      <c r="S188" s="32">
        <f>+'2017 Hourly Load - RC2016'!S189/'2017 Hourly Load - RC2016'!$C$8</f>
        <v>0.83111790561160825</v>
      </c>
      <c r="T188" s="32">
        <f>+'2017 Hourly Load - RC2016'!T189/'2017 Hourly Load - RC2016'!$C$8</f>
        <v>0.79064315638152038</v>
      </c>
      <c r="U188" s="32">
        <f>+'2017 Hourly Load - RC2016'!U189/'2017 Hourly Load - RC2016'!$C$8</f>
        <v>0.74790114941447738</v>
      </c>
      <c r="V188" s="32">
        <f>+'2017 Hourly Load - RC2016'!V189/'2017 Hourly Load - RC2016'!$C$8</f>
        <v>0.72401097066767228</v>
      </c>
      <c r="W188" s="32">
        <f>+'2017 Hourly Load - RC2016'!W189/'2017 Hourly Load - RC2016'!$C$8</f>
        <v>0.6903379946484498</v>
      </c>
      <c r="X188" s="32">
        <f>+'2017 Hourly Load - RC2016'!X189/'2017 Hourly Load - RC2016'!$C$8</f>
        <v>0.64742804266385445</v>
      </c>
      <c r="Y188" s="32">
        <f>+'2017 Hourly Load - RC2016'!Y189/'2017 Hourly Load - RC2016'!$C$8</f>
        <v>0.59171228309090151</v>
      </c>
      <c r="AA188" s="33">
        <f t="shared" si="2"/>
        <v>0.8624816376394876</v>
      </c>
    </row>
    <row r="189" spans="1:27" x14ac:dyDescent="0.2">
      <c r="A189" s="29">
        <v>42914</v>
      </c>
      <c r="B189" s="32">
        <f>+'2017 Hourly Load - RC2016'!B190/'2017 Hourly Load - RC2016'!$C$8</f>
        <v>0.5331414582195606</v>
      </c>
      <c r="C189" s="32">
        <f>+'2017 Hourly Load - RC2016'!C190/'2017 Hourly Load - RC2016'!$C$8</f>
        <v>0.49056739627006973</v>
      </c>
      <c r="D189" s="32">
        <f>+'2017 Hourly Load - RC2016'!D190/'2017 Hourly Load - RC2016'!$C$8</f>
        <v>0.46172283950547388</v>
      </c>
      <c r="E189" s="32">
        <f>+'2017 Hourly Load - RC2016'!E190/'2017 Hourly Load - RC2016'!$C$8</f>
        <v>0.43993197347807178</v>
      </c>
      <c r="F189" s="32">
        <f>+'2017 Hourly Load - RC2016'!F190/'2017 Hourly Load - RC2016'!$C$8</f>
        <v>0.42666431709144548</v>
      </c>
      <c r="G189" s="32">
        <f>+'2017 Hourly Load - RC2016'!G190/'2017 Hourly Load - RC2016'!$C$8</f>
        <v>0.41587384971371461</v>
      </c>
      <c r="H189" s="32">
        <f>+'2017 Hourly Load - RC2016'!H190/'2017 Hourly Load - RC2016'!$C$8</f>
        <v>0.4453482002941313</v>
      </c>
      <c r="I189" s="32">
        <f>+'2017 Hourly Load - RC2016'!I190/'2017 Hourly Load - RC2016'!$C$8</f>
        <v>0.46302441339150369</v>
      </c>
      <c r="J189" s="32">
        <f>+'2017 Hourly Load - RC2016'!J190/'2017 Hourly Load - RC2016'!$C$8</f>
        <v>0.53427508708803817</v>
      </c>
      <c r="K189" s="32">
        <f>+'2017 Hourly Load - RC2016'!K190/'2017 Hourly Load - RC2016'!$C$8</f>
        <v>0.6156024618377065</v>
      </c>
      <c r="L189" s="32">
        <f>+'2017 Hourly Load - RC2016'!L190/'2017 Hourly Load - RC2016'!$C$8</f>
        <v>0.67937958225316664</v>
      </c>
      <c r="M189" s="32">
        <f>+'2017 Hourly Load - RC2016'!M190/'2017 Hourly Load - RC2016'!$C$8</f>
        <v>0.74336663394056701</v>
      </c>
      <c r="N189" s="32">
        <f>+'2017 Hourly Load - RC2016'!N190/'2017 Hourly Load - RC2016'!$C$8</f>
        <v>0.79404404298695308</v>
      </c>
      <c r="O189" s="32">
        <f>+'2017 Hourly Load - RC2016'!O190/'2017 Hourly Load - RC2016'!$C$8</f>
        <v>0.82523982999728018</v>
      </c>
      <c r="P189" s="32">
        <f>+'2017 Hourly Load - RC2016'!P190/'2017 Hourly Load - RC2016'!$C$8</f>
        <v>0.84421761698068243</v>
      </c>
      <c r="Q189" s="32">
        <f>+'2017 Hourly Load - RC2016'!Q190/'2017 Hourly Load - RC2016'!$C$8</f>
        <v>0.85832499845506993</v>
      </c>
      <c r="R189" s="32">
        <f>+'2017 Hourly Load - RC2016'!R190/'2017 Hourly Load - RC2016'!$C$8</f>
        <v>0.85664554827954764</v>
      </c>
      <c r="S189" s="32">
        <f>+'2017 Hourly Load - RC2016'!S190/'2017 Hourly Load - RC2016'!$C$8</f>
        <v>0.84677877849835381</v>
      </c>
      <c r="T189" s="32">
        <f>+'2017 Hourly Load - RC2016'!T190/'2017 Hourly Load - RC2016'!$C$8</f>
        <v>0.81743038668110135</v>
      </c>
      <c r="U189" s="32">
        <f>+'2017 Hourly Load - RC2016'!U190/'2017 Hourly Load - RC2016'!$C$8</f>
        <v>0.77649378865274477</v>
      </c>
      <c r="V189" s="32">
        <f>+'2017 Hourly Load - RC2016'!V190/'2017 Hourly Load - RC2016'!$C$8</f>
        <v>0.75323340372176062</v>
      </c>
      <c r="W189" s="32">
        <f>+'2017 Hourly Load - RC2016'!W190/'2017 Hourly Load - RC2016'!$C$8</f>
        <v>0.72455679197471701</v>
      </c>
      <c r="X189" s="32">
        <f>+'2017 Hourly Load - RC2016'!X190/'2017 Hourly Load - RC2016'!$C$8</f>
        <v>0.67673444822671891</v>
      </c>
      <c r="Y189" s="32">
        <f>+'2017 Hourly Load - RC2016'!Y190/'2017 Hourly Load - RC2016'!$C$8</f>
        <v>0.61870944466242284</v>
      </c>
      <c r="AA189" s="33">
        <f t="shared" si="2"/>
        <v>0.85832499845506993</v>
      </c>
    </row>
    <row r="190" spans="1:27" x14ac:dyDescent="0.2">
      <c r="A190" s="29">
        <v>42915</v>
      </c>
      <c r="B190" s="32">
        <f>+'2017 Hourly Load - RC2016'!B191/'2017 Hourly Load - RC2016'!$C$8</f>
        <v>0.56442121773866383</v>
      </c>
      <c r="C190" s="32">
        <f>+'2017 Hourly Load - RC2016'!C191/'2017 Hourly Load - RC2016'!$C$8</f>
        <v>0.52289681214887451</v>
      </c>
      <c r="D190" s="32">
        <f>+'2017 Hourly Load - RC2016'!D191/'2017 Hourly Load - RC2016'!$C$8</f>
        <v>0.4919109564104876</v>
      </c>
      <c r="E190" s="32">
        <f>+'2017 Hourly Load - RC2016'!E191/'2017 Hourly Load - RC2016'!$C$8</f>
        <v>0.46991015911114525</v>
      </c>
      <c r="F190" s="32">
        <f>+'2017 Hourly Load - RC2016'!F191/'2017 Hourly Load - RC2016'!$C$8</f>
        <v>0.45718832403156362</v>
      </c>
      <c r="G190" s="32">
        <f>+'2017 Hourly Load - RC2016'!G191/'2017 Hourly Load - RC2016'!$C$8</f>
        <v>0.45223394601377281</v>
      </c>
      <c r="H190" s="32">
        <f>+'2017 Hourly Load - RC2016'!H191/'2017 Hourly Load - RC2016'!$C$8</f>
        <v>0.45063846834702664</v>
      </c>
      <c r="I190" s="32">
        <f>+'2017 Hourly Load - RC2016'!I191/'2017 Hourly Load - RC2016'!$C$8</f>
        <v>0.47058193918135416</v>
      </c>
      <c r="J190" s="32">
        <f>+'2017 Hourly Load - RC2016'!J191/'2017 Hourly Load - RC2016'!$C$8</f>
        <v>0.54347007679902282</v>
      </c>
      <c r="K190" s="32">
        <f>+'2017 Hourly Load - RC2016'!K191/'2017 Hourly Load - RC2016'!$C$8</f>
        <v>0.62966785705770589</v>
      </c>
      <c r="L190" s="32">
        <f>+'2017 Hourly Load - RC2016'!L191/'2017 Hourly Load - RC2016'!$C$8</f>
        <v>0.70709051014928492</v>
      </c>
      <c r="M190" s="32">
        <f>+'2017 Hourly Load - RC2016'!M191/'2017 Hourly Load - RC2016'!$C$8</f>
        <v>0.77489831098599848</v>
      </c>
      <c r="N190" s="32">
        <f>+'2017 Hourly Load - RC2016'!N191/'2017 Hourly Load - RC2016'!$C$8</f>
        <v>0.82624750010259351</v>
      </c>
      <c r="O190" s="32">
        <f>+'2017 Hourly Load - RC2016'!O191/'2017 Hourly Load - RC2016'!$C$8</f>
        <v>0.8509354176827717</v>
      </c>
      <c r="P190" s="32">
        <f>+'2017 Hourly Load - RC2016'!P191/'2017 Hourly Load - RC2016'!$C$8</f>
        <v>0.85202706029686115</v>
      </c>
      <c r="Q190" s="32">
        <f>+'2017 Hourly Load - RC2016'!Q191/'2017 Hourly Load - RC2016'!$C$8</f>
        <v>0.83561043483113051</v>
      </c>
      <c r="R190" s="32">
        <f>+'2017 Hourly Load - RC2016'!R191/'2017 Hourly Load - RC2016'!$C$8</f>
        <v>0.82267866847960858</v>
      </c>
      <c r="S190" s="32">
        <f>+'2017 Hourly Load - RC2016'!S191/'2017 Hourly Load - RC2016'!$C$8</f>
        <v>0.80185348630313191</v>
      </c>
      <c r="T190" s="32">
        <f>+'2017 Hourly Load - RC2016'!T191/'2017 Hourly Load - RC2016'!$C$8</f>
        <v>0.76028709445895448</v>
      </c>
      <c r="U190" s="32">
        <f>+'2017 Hourly Load - RC2016'!U191/'2017 Hourly Load - RC2016'!$C$8</f>
        <v>0.72144980915000079</v>
      </c>
      <c r="V190" s="32">
        <f>+'2017 Hourly Load - RC2016'!V191/'2017 Hourly Load - RC2016'!$C$8</f>
        <v>0.69810545171024052</v>
      </c>
      <c r="W190" s="32">
        <f>+'2017 Hourly Load - RC2016'!W191/'2017 Hourly Load - RC2016'!$C$8</f>
        <v>0.6741313004546593</v>
      </c>
      <c r="X190" s="32">
        <f>+'2017 Hourly Load - RC2016'!X191/'2017 Hourly Load - RC2016'!$C$8</f>
        <v>0.62765251684707923</v>
      </c>
      <c r="Y190" s="32">
        <f>+'2017 Hourly Load - RC2016'!Y191/'2017 Hourly Load - RC2016'!$C$8</f>
        <v>0.56987943080911141</v>
      </c>
      <c r="AA190" s="33">
        <f t="shared" si="2"/>
        <v>0.85202706029686115</v>
      </c>
    </row>
    <row r="191" spans="1:27" x14ac:dyDescent="0.2">
      <c r="A191" s="29">
        <v>42916</v>
      </c>
      <c r="B191" s="32">
        <f>+'2017 Hourly Load - RC2016'!B192/'2017 Hourly Load - RC2016'!$C$8</f>
        <v>0.51882414547323286</v>
      </c>
      <c r="C191" s="32">
        <f>+'2017 Hourly Load - RC2016'!C192/'2017 Hourly Load - RC2016'!$C$8</f>
        <v>0.48028076394499553</v>
      </c>
      <c r="D191" s="32">
        <f>+'2017 Hourly Load - RC2016'!D192/'2017 Hourly Load - RC2016'!$C$8</f>
        <v>0.45412332746123546</v>
      </c>
      <c r="E191" s="32">
        <f>+'2017 Hourly Load - RC2016'!E192/'2017 Hourly Load - RC2016'!$C$8</f>
        <v>0.43863039959204198</v>
      </c>
      <c r="F191" s="32">
        <f>+'2017 Hourly Load - RC2016'!F192/'2017 Hourly Load - RC2016'!$C$8</f>
        <v>0.43669903189019138</v>
      </c>
      <c r="G191" s="32">
        <f>+'2017 Hourly Load - RC2016'!G192/'2017 Hourly Load - RC2016'!$C$8</f>
        <v>0.45353551989980262</v>
      </c>
      <c r="H191" s="32">
        <f>+'2017 Hourly Load - RC2016'!H192/'2017 Hourly Load - RC2016'!$C$8</f>
        <v>0.48426945811186106</v>
      </c>
      <c r="I191" s="32">
        <f>+'2017 Hourly Load - RC2016'!I192/'2017 Hourly Load - RC2016'!$C$8</f>
        <v>0.5156331901397404</v>
      </c>
      <c r="J191" s="32">
        <f>+'2017 Hourly Load - RC2016'!J192/'2017 Hourly Load - RC2016'!$C$8</f>
        <v>0.56740224180021592</v>
      </c>
      <c r="K191" s="32">
        <f>+'2017 Hourly Load - RC2016'!K192/'2017 Hourly Load - RC2016'!$C$8</f>
        <v>0.63437031754916839</v>
      </c>
      <c r="L191" s="32">
        <f>+'2017 Hourly Load - RC2016'!L192/'2017 Hourly Load - RC2016'!$C$8</f>
        <v>0.69583819397328528</v>
      </c>
      <c r="M191" s="32">
        <f>+'2017 Hourly Load - RC2016'!M192/'2017 Hourly Load - RC2016'!$C$8</f>
        <v>0.74840498446713399</v>
      </c>
      <c r="N191" s="32">
        <f>+'2017 Hourly Load - RC2016'!N192/'2017 Hourly Load - RC2016'!$C$8</f>
        <v>0.79013932132886378</v>
      </c>
      <c r="O191" s="32">
        <f>+'2017 Hourly Load - RC2016'!O192/'2017 Hourly Load - RC2016'!$C$8</f>
        <v>0.82544976126922043</v>
      </c>
      <c r="P191" s="32">
        <f>+'2017 Hourly Load - RC2016'!P192/'2017 Hourly Load - RC2016'!$C$8</f>
        <v>0.84686275100712993</v>
      </c>
      <c r="Q191" s="32">
        <f>+'2017 Hourly Load - RC2016'!Q192/'2017 Hourly Load - RC2016'!$C$8</f>
        <v>0.85731732834975649</v>
      </c>
      <c r="R191" s="32">
        <f>+'2017 Hourly Load - RC2016'!R192/'2017 Hourly Load - RC2016'!$C$8</f>
        <v>0.84803836612999561</v>
      </c>
      <c r="S191" s="32">
        <f>+'2017 Hourly Load - RC2016'!S192/'2017 Hourly Load - RC2016'!$C$8</f>
        <v>0.81247600866331049</v>
      </c>
      <c r="T191" s="32">
        <f>+'2017 Hourly Load - RC2016'!T192/'2017 Hourly Load - RC2016'!$C$8</f>
        <v>0.77737549999489408</v>
      </c>
      <c r="U191" s="32">
        <f>+'2017 Hourly Load - RC2016'!U192/'2017 Hourly Load - RC2016'!$C$8</f>
        <v>0.74475218033537294</v>
      </c>
      <c r="V191" s="32">
        <f>+'2017 Hourly Load - RC2016'!V192/'2017 Hourly Load - RC2016'!$C$8</f>
        <v>0.72661411843973189</v>
      </c>
      <c r="W191" s="32">
        <f>+'2017 Hourly Load - RC2016'!W192/'2017 Hourly Load - RC2016'!$C$8</f>
        <v>0.69919709432432997</v>
      </c>
      <c r="X191" s="32">
        <f>+'2017 Hourly Load - RC2016'!X192/'2017 Hourly Load - RC2016'!$C$8</f>
        <v>0.65271831071674979</v>
      </c>
      <c r="Y191" s="32">
        <f>+'2017 Hourly Load - RC2016'!Y192/'2017 Hourly Load - RC2016'!$C$8</f>
        <v>0.59225810439794635</v>
      </c>
      <c r="AA191" s="33">
        <f t="shared" si="2"/>
        <v>0.85731732834975649</v>
      </c>
    </row>
    <row r="192" spans="1:27" x14ac:dyDescent="0.2">
      <c r="A192" s="29">
        <v>42917</v>
      </c>
      <c r="B192" s="32">
        <f>+'2017 Hourly Load - RC2016'!B193/'2017 Hourly Load - RC2016'!$C$8</f>
        <v>0.53713015238642614</v>
      </c>
      <c r="C192" s="32">
        <f>+'2017 Hourly Load - RC2016'!C193/'2017 Hourly Load - RC2016'!$C$8</f>
        <v>0.49820889456869633</v>
      </c>
      <c r="D192" s="32">
        <f>+'2017 Hourly Load - RC2016'!D193/'2017 Hourly Load - RC2016'!$C$8</f>
        <v>0.47406679829556292</v>
      </c>
      <c r="E192" s="32">
        <f>+'2017 Hourly Load - RC2016'!E193/'2017 Hourly Load - RC2016'!$C$8</f>
        <v>0.45941359551413069</v>
      </c>
      <c r="F192" s="32">
        <f>+'2017 Hourly Load - RC2016'!F193/'2017 Hourly Load - RC2016'!$C$8</f>
        <v>0.45592873639992187</v>
      </c>
      <c r="G192" s="32">
        <f>+'2017 Hourly Load - RC2016'!G193/'2017 Hourly Load - RC2016'!$C$8</f>
        <v>0.47272323815514516</v>
      </c>
      <c r="H192" s="32">
        <f>+'2017 Hourly Load - RC2016'!H193/'2017 Hourly Load - RC2016'!$C$8</f>
        <v>0.50627025541120352</v>
      </c>
      <c r="I192" s="32">
        <f>+'2017 Hourly Load - RC2016'!I193/'2017 Hourly Load - RC2016'!$C$8</f>
        <v>0.53368727952660533</v>
      </c>
      <c r="J192" s="32">
        <f>+'2017 Hourly Load - RC2016'!J193/'2017 Hourly Load - RC2016'!$C$8</f>
        <v>0.568157994379201</v>
      </c>
      <c r="K192" s="32">
        <f>+'2017 Hourly Load - RC2016'!K193/'2017 Hourly Load - RC2016'!$C$8</f>
        <v>0.61602232438158711</v>
      </c>
      <c r="L192" s="32">
        <f>+'2017 Hourly Load - RC2016'!L193/'2017 Hourly Load - RC2016'!$C$8</f>
        <v>0.66443247569101793</v>
      </c>
      <c r="M192" s="32">
        <f>+'2017 Hourly Load - RC2016'!M193/'2017 Hourly Load - RC2016'!$C$8</f>
        <v>0.71267468198289663</v>
      </c>
      <c r="N192" s="32">
        <f>+'2017 Hourly Load - RC2016'!N193/'2017 Hourly Load - RC2016'!$C$8</f>
        <v>0.74261088136158204</v>
      </c>
      <c r="O192" s="32">
        <f>+'2017 Hourly Load - RC2016'!O193/'2017 Hourly Load - RC2016'!$C$8</f>
        <v>0.75596251025698447</v>
      </c>
      <c r="P192" s="32">
        <f>+'2017 Hourly Load - RC2016'!P193/'2017 Hourly Load - RC2016'!$C$8</f>
        <v>0.7689362628628944</v>
      </c>
      <c r="Q192" s="32">
        <f>+'2017 Hourly Load - RC2016'!Q193/'2017 Hourly Load - RC2016'!$C$8</f>
        <v>0.77447844844211799</v>
      </c>
      <c r="R192" s="32">
        <f>+'2017 Hourly Load - RC2016'!R193/'2017 Hourly Load - RC2016'!$C$8</f>
        <v>0.78409330069698335</v>
      </c>
      <c r="S192" s="32">
        <f>+'2017 Hourly Load - RC2016'!S193/'2017 Hourly Load - RC2016'!$C$8</f>
        <v>0.77813125257387905</v>
      </c>
      <c r="T192" s="32">
        <f>+'2017 Hourly Load - RC2016'!T193/'2017 Hourly Load - RC2016'!$C$8</f>
        <v>0.7620925033976409</v>
      </c>
      <c r="U192" s="32">
        <f>+'2017 Hourly Load - RC2016'!U193/'2017 Hourly Load - RC2016'!$C$8</f>
        <v>0.7471453968354923</v>
      </c>
      <c r="V192" s="32">
        <f>+'2017 Hourly Load - RC2016'!V193/'2017 Hourly Load - RC2016'!$C$8</f>
        <v>0.73920999475614935</v>
      </c>
      <c r="W192" s="32">
        <f>+'2017 Hourly Load - RC2016'!W193/'2017 Hourly Load - RC2016'!$C$8</f>
        <v>0.70725845516683716</v>
      </c>
      <c r="X192" s="32">
        <f>+'2017 Hourly Load - RC2016'!X193/'2017 Hourly Load - RC2016'!$C$8</f>
        <v>0.65263433820797367</v>
      </c>
      <c r="Y192" s="32">
        <f>+'2017 Hourly Load - RC2016'!Y193/'2017 Hourly Load - RC2016'!$C$8</f>
        <v>0.59246803566988659</v>
      </c>
      <c r="AA192" s="33">
        <f t="shared" si="2"/>
        <v>0.78409330069698335</v>
      </c>
    </row>
    <row r="193" spans="1:27" x14ac:dyDescent="0.2">
      <c r="A193" s="29">
        <v>42918</v>
      </c>
      <c r="B193" s="32">
        <f>+'2017 Hourly Load - RC2016'!B194/'2017 Hourly Load - RC2016'!$C$8</f>
        <v>0.5335613207634412</v>
      </c>
      <c r="C193" s="32">
        <f>+'2017 Hourly Load - RC2016'!C194/'2017 Hourly Load - RC2016'!$C$8</f>
        <v>0.49644547188439786</v>
      </c>
      <c r="D193" s="32">
        <f>+'2017 Hourly Load - RC2016'!D194/'2017 Hourly Load - RC2016'!$C$8</f>
        <v>0.47175755430421984</v>
      </c>
      <c r="E193" s="32">
        <f>+'2017 Hourly Load - RC2016'!E194/'2017 Hourly Load - RC2016'!$C$8</f>
        <v>0.45827996664565313</v>
      </c>
      <c r="F193" s="32">
        <f>+'2017 Hourly Load - RC2016'!F194/'2017 Hourly Load - RC2016'!$C$8</f>
        <v>0.45395538244368322</v>
      </c>
      <c r="G193" s="32">
        <f>+'2017 Hourly Load - RC2016'!G194/'2017 Hourly Load - RC2016'!$C$8</f>
        <v>0.46772687388296624</v>
      </c>
      <c r="H193" s="32">
        <f>+'2017 Hourly Load - RC2016'!H194/'2017 Hourly Load - RC2016'!$C$8</f>
        <v>0.49862875711257693</v>
      </c>
      <c r="I193" s="32">
        <f>+'2017 Hourly Load - RC2016'!I194/'2017 Hourly Load - RC2016'!$C$8</f>
        <v>0.53007646164923239</v>
      </c>
      <c r="J193" s="32">
        <f>+'2017 Hourly Load - RC2016'!J194/'2017 Hourly Load - RC2016'!$C$8</f>
        <v>0.58159359578337955</v>
      </c>
      <c r="K193" s="32">
        <f>+'2017 Hourly Load - RC2016'!K194/'2017 Hourly Load - RC2016'!$C$8</f>
        <v>0.64608448252343664</v>
      </c>
      <c r="L193" s="32">
        <f>+'2017 Hourly Load - RC2016'!L194/'2017 Hourly Load - RC2016'!$C$8</f>
        <v>0.7142701596496428</v>
      </c>
      <c r="M193" s="32">
        <f>+'2017 Hourly Load - RC2016'!M194/'2017 Hourly Load - RC2016'!$C$8</f>
        <v>0.76100086078355134</v>
      </c>
      <c r="N193" s="32">
        <f>+'2017 Hourly Load - RC2016'!N194/'2017 Hourly Load - RC2016'!$C$8</f>
        <v>0.78883774744283386</v>
      </c>
      <c r="O193" s="32">
        <f>+'2017 Hourly Load - RC2016'!O194/'2017 Hourly Load - RC2016'!$C$8</f>
        <v>0.79223863404826644</v>
      </c>
      <c r="P193" s="32">
        <f>+'2017 Hourly Load - RC2016'!P194/'2017 Hourly Load - RC2016'!$C$8</f>
        <v>0.77607392610886416</v>
      </c>
      <c r="Q193" s="32">
        <f>+'2017 Hourly Load - RC2016'!Q194/'2017 Hourly Load - RC2016'!$C$8</f>
        <v>0.76070695700283497</v>
      </c>
      <c r="R193" s="32">
        <f>+'2017 Hourly Load - RC2016'!R194/'2017 Hourly Load - RC2016'!$C$8</f>
        <v>0.75659230407280531</v>
      </c>
      <c r="S193" s="32">
        <f>+'2017 Hourly Load - RC2016'!S194/'2017 Hourly Load - RC2016'!$C$8</f>
        <v>0.75063025594970101</v>
      </c>
      <c r="T193" s="32">
        <f>+'2017 Hourly Load - RC2016'!T194/'2017 Hourly Load - RC2016'!$C$8</f>
        <v>0.73900006348420899</v>
      </c>
      <c r="U193" s="32">
        <f>+'2017 Hourly Load - RC2016'!U194/'2017 Hourly Load - RC2016'!$C$8</f>
        <v>0.71767104625507561</v>
      </c>
      <c r="V193" s="32">
        <f>+'2017 Hourly Load - RC2016'!V194/'2017 Hourly Load - RC2016'!$C$8</f>
        <v>0.70981961668450866</v>
      </c>
      <c r="W193" s="32">
        <f>+'2017 Hourly Load - RC2016'!W194/'2017 Hourly Load - RC2016'!$C$8</f>
        <v>0.69218538984152433</v>
      </c>
      <c r="X193" s="32">
        <f>+'2017 Hourly Load - RC2016'!X194/'2017 Hourly Load - RC2016'!$C$8</f>
        <v>0.64851968527794401</v>
      </c>
      <c r="Y193" s="32">
        <f>+'2017 Hourly Load - RC2016'!Y194/'2017 Hourly Load - RC2016'!$C$8</f>
        <v>0.58801749270475245</v>
      </c>
      <c r="AA193" s="33">
        <f t="shared" si="2"/>
        <v>0.79223863404826644</v>
      </c>
    </row>
    <row r="194" spans="1:27" x14ac:dyDescent="0.2">
      <c r="A194" s="29">
        <v>42919</v>
      </c>
      <c r="B194" s="32">
        <f>+'2017 Hourly Load - RC2016'!B195/'2017 Hourly Load - RC2016'!$C$8</f>
        <v>0.54015316270236635</v>
      </c>
      <c r="C194" s="32">
        <f>+'2017 Hourly Load - RC2016'!C195/'2017 Hourly Load - RC2016'!$C$8</f>
        <v>0.50177772619168126</v>
      </c>
      <c r="D194" s="32">
        <f>+'2017 Hourly Load - RC2016'!D195/'2017 Hourly Load - RC2016'!$C$8</f>
        <v>0.47906316256774184</v>
      </c>
      <c r="E194" s="32">
        <f>+'2017 Hourly Load - RC2016'!E195/'2017 Hourly Load - RC2016'!$C$8</f>
        <v>0.46378016597048877</v>
      </c>
      <c r="F194" s="32">
        <f>+'2017 Hourly Load - RC2016'!F195/'2017 Hourly Load - RC2016'!$C$8</f>
        <v>0.46130297696159334</v>
      </c>
      <c r="G194" s="32">
        <f>+'2017 Hourly Load - RC2016'!G195/'2017 Hourly Load - RC2016'!$C$8</f>
        <v>0.47473857836577188</v>
      </c>
      <c r="H194" s="32">
        <f>+'2017 Hourly Load - RC2016'!H195/'2017 Hourly Load - RC2016'!$C$8</f>
        <v>0.50526258530589008</v>
      </c>
      <c r="I194" s="32">
        <f>+'2017 Hourly Load - RC2016'!I195/'2017 Hourly Load - RC2016'!$C$8</f>
        <v>0.5373820699127545</v>
      </c>
      <c r="J194" s="32">
        <f>+'2017 Hourly Load - RC2016'!J195/'2017 Hourly Load - RC2016'!$C$8</f>
        <v>0.58931906659078226</v>
      </c>
      <c r="K194" s="32">
        <f>+'2017 Hourly Load - RC2016'!K195/'2017 Hourly Load - RC2016'!$C$8</f>
        <v>0.65918419389251071</v>
      </c>
      <c r="L194" s="32">
        <f>+'2017 Hourly Load - RC2016'!L195/'2017 Hourly Load - RC2016'!$C$8</f>
        <v>0.73182041398385111</v>
      </c>
      <c r="M194" s="32">
        <f>+'2017 Hourly Load - RC2016'!M195/'2017 Hourly Load - RC2016'!$C$8</f>
        <v>0.78753617355680416</v>
      </c>
      <c r="N194" s="32">
        <f>+'2017 Hourly Load - RC2016'!N195/'2017 Hourly Load - RC2016'!$C$8</f>
        <v>0.82641544512014575</v>
      </c>
      <c r="O194" s="32">
        <f>+'2017 Hourly Load - RC2016'!O195/'2017 Hourly Load - RC2016'!$C$8</f>
        <v>0.85358055170921932</v>
      </c>
      <c r="P194" s="32">
        <f>+'2017 Hourly Load - RC2016'!P195/'2017 Hourly Load - RC2016'!$C$8</f>
        <v>0.87566532151733789</v>
      </c>
      <c r="Q194" s="32">
        <f>+'2017 Hourly Load - RC2016'!Q195/'2017 Hourly Load - RC2016'!$C$8</f>
        <v>0.88779934903548663</v>
      </c>
      <c r="R194" s="32">
        <f>+'2017 Hourly Load - RC2016'!R195/'2017 Hourly Load - RC2016'!$C$8</f>
        <v>0.88292894352647189</v>
      </c>
      <c r="S194" s="32">
        <f>+'2017 Hourly Load - RC2016'!S195/'2017 Hourly Load - RC2016'!$C$8</f>
        <v>0.85080945891960746</v>
      </c>
      <c r="T194" s="32">
        <f>+'2017 Hourly Load - RC2016'!T195/'2017 Hourly Load - RC2016'!$C$8</f>
        <v>0.81562497774241483</v>
      </c>
      <c r="U194" s="32">
        <f>+'2017 Hourly Load - RC2016'!U195/'2017 Hourly Load - RC2016'!$C$8</f>
        <v>0.78081837285471478</v>
      </c>
      <c r="V194" s="32">
        <f>+'2017 Hourly Load - RC2016'!V195/'2017 Hourly Load - RC2016'!$C$8</f>
        <v>0.75923743809925293</v>
      </c>
      <c r="W194" s="32">
        <f>+'2017 Hourly Load - RC2016'!W195/'2017 Hourly Load - RC2016'!$C$8</f>
        <v>0.73425561673835849</v>
      </c>
      <c r="X194" s="32">
        <f>+'2017 Hourly Load - RC2016'!X195/'2017 Hourly Load - RC2016'!$C$8</f>
        <v>0.68735697058689771</v>
      </c>
      <c r="Y194" s="32">
        <f>+'2017 Hourly Load - RC2016'!Y195/'2017 Hourly Load - RC2016'!$C$8</f>
        <v>0.62874415946116868</v>
      </c>
      <c r="AA194" s="33">
        <f t="shared" si="2"/>
        <v>0.88779934903548663</v>
      </c>
    </row>
    <row r="195" spans="1:27" x14ac:dyDescent="0.2">
      <c r="A195" s="29">
        <v>42920</v>
      </c>
      <c r="B195" s="32">
        <f>+'2017 Hourly Load - RC2016'!B196/'2017 Hourly Load - RC2016'!$C$8</f>
        <v>0.57525367137078276</v>
      </c>
      <c r="C195" s="32">
        <f>+'2017 Hourly Load - RC2016'!C196/'2017 Hourly Load - RC2016'!$C$8</f>
        <v>0.53129406302648607</v>
      </c>
      <c r="D195" s="32">
        <f>+'2017 Hourly Load - RC2016'!D196/'2017 Hourly Load - RC2016'!$C$8</f>
        <v>0.49862875711257693</v>
      </c>
      <c r="E195" s="32">
        <f>+'2017 Hourly Load - RC2016'!E196/'2017 Hourly Load - RC2016'!$C$8</f>
        <v>0.47646001479568223</v>
      </c>
      <c r="F195" s="32">
        <f>+'2017 Hourly Load - RC2016'!F196/'2017 Hourly Load - RC2016'!$C$8</f>
        <v>0.46466187731263797</v>
      </c>
      <c r="G195" s="32">
        <f>+'2017 Hourly Load - RC2016'!G196/'2017 Hourly Load - RC2016'!$C$8</f>
        <v>0.46436797353192155</v>
      </c>
      <c r="H195" s="32">
        <f>+'2017 Hourly Load - RC2016'!H196/'2017 Hourly Load - RC2016'!$C$8</f>
        <v>0.46923837904093635</v>
      </c>
      <c r="I195" s="32">
        <f>+'2017 Hourly Load - RC2016'!I196/'2017 Hourly Load - RC2016'!$C$8</f>
        <v>0.48473130691012972</v>
      </c>
      <c r="J195" s="32">
        <f>+'2017 Hourly Load - RC2016'!J196/'2017 Hourly Load - RC2016'!$C$8</f>
        <v>0.54670301838690327</v>
      </c>
      <c r="K195" s="32">
        <f>+'2017 Hourly Load - RC2016'!K196/'2017 Hourly Load - RC2016'!$C$8</f>
        <v>0.63428634504039227</v>
      </c>
      <c r="L195" s="32">
        <f>+'2017 Hourly Load - RC2016'!L196/'2017 Hourly Load - RC2016'!$C$8</f>
        <v>0.71305255827238923</v>
      </c>
      <c r="M195" s="32">
        <f>+'2017 Hourly Load - RC2016'!M196/'2017 Hourly Load - RC2016'!$C$8</f>
        <v>0.77355475084558079</v>
      </c>
      <c r="N195" s="32">
        <f>+'2017 Hourly Load - RC2016'!N196/'2017 Hourly Load - RC2016'!$C$8</f>
        <v>0.80962094336492263</v>
      </c>
      <c r="O195" s="32">
        <f>+'2017 Hourly Load - RC2016'!O196/'2017 Hourly Load - RC2016'!$C$8</f>
        <v>0.82704523893596671</v>
      </c>
      <c r="P195" s="32">
        <f>+'2017 Hourly Load - RC2016'!P196/'2017 Hourly Load - RC2016'!$C$8</f>
        <v>0.83296530080468278</v>
      </c>
      <c r="Q195" s="32">
        <f>+'2017 Hourly Load - RC2016'!Q196/'2017 Hourly Load - RC2016'!$C$8</f>
        <v>0.83145379564671273</v>
      </c>
      <c r="R195" s="32">
        <f>+'2017 Hourly Load - RC2016'!R196/'2017 Hourly Load - RC2016'!$C$8</f>
        <v>0.78908966496916222</v>
      </c>
      <c r="S195" s="32">
        <f>+'2017 Hourly Load - RC2016'!S196/'2017 Hourly Load - RC2016'!$C$8</f>
        <v>0.73694273701919422</v>
      </c>
      <c r="T195" s="32">
        <f>+'2017 Hourly Load - RC2016'!T196/'2017 Hourly Load - RC2016'!$C$8</f>
        <v>0.69919709432432997</v>
      </c>
      <c r="U195" s="32">
        <f>+'2017 Hourly Load - RC2016'!U196/'2017 Hourly Load - RC2016'!$C$8</f>
        <v>0.6651462420156149</v>
      </c>
      <c r="V195" s="32">
        <f>+'2017 Hourly Load - RC2016'!V196/'2017 Hourly Load - RC2016'!$C$8</f>
        <v>0.64348133475137703</v>
      </c>
      <c r="W195" s="32">
        <f>+'2017 Hourly Load - RC2016'!W196/'2017 Hourly Load - RC2016'!$C$8</f>
        <v>0.61589636561842287</v>
      </c>
      <c r="X195" s="32">
        <f>+'2017 Hourly Load - RC2016'!X196/'2017 Hourly Load - RC2016'!$C$8</f>
        <v>0.60052939651239368</v>
      </c>
      <c r="Y195" s="32">
        <f>+'2017 Hourly Load - RC2016'!Y196/'2017 Hourly Load - RC2016'!$C$8</f>
        <v>0.56811600812481289</v>
      </c>
      <c r="AA195" s="33">
        <f t="shared" si="2"/>
        <v>0.83296530080468278</v>
      </c>
    </row>
    <row r="196" spans="1:27" x14ac:dyDescent="0.2">
      <c r="A196" s="29">
        <v>42921</v>
      </c>
      <c r="B196" s="32">
        <f>+'2017 Hourly Load - RC2016'!B197/'2017 Hourly Load - RC2016'!$C$8</f>
        <v>0.52340064720153112</v>
      </c>
      <c r="C196" s="32">
        <f>+'2017 Hourly Load - RC2016'!C197/'2017 Hourly Load - RC2016'!$C$8</f>
        <v>0.48473130691012972</v>
      </c>
      <c r="D196" s="32">
        <f>+'2017 Hourly Load - RC2016'!D197/'2017 Hourly Load - RC2016'!$C$8</f>
        <v>0.45878380169830985</v>
      </c>
      <c r="E196" s="32">
        <f>+'2017 Hourly Load - RC2016'!E197/'2017 Hourly Load - RC2016'!$C$8</f>
        <v>0.44156943739920607</v>
      </c>
      <c r="F196" s="32">
        <f>+'2017 Hourly Load - RC2016'!F197/'2017 Hourly Load - RC2016'!$C$8</f>
        <v>0.43321417277598256</v>
      </c>
      <c r="G196" s="32">
        <f>+'2017 Hourly Load - RC2016'!G197/'2017 Hourly Load - RC2016'!$C$8</f>
        <v>0.43355006281108699</v>
      </c>
      <c r="H196" s="32">
        <f>+'2017 Hourly Load - RC2016'!H197/'2017 Hourly Load - RC2016'!$C$8</f>
        <v>0.43875635835520616</v>
      </c>
      <c r="I196" s="32">
        <f>+'2017 Hourly Load - RC2016'!I197/'2017 Hourly Load - RC2016'!$C$8</f>
        <v>0.4536614786629668</v>
      </c>
      <c r="J196" s="32">
        <f>+'2017 Hourly Load - RC2016'!J197/'2017 Hourly Load - RC2016'!$C$8</f>
        <v>0.50585039286732292</v>
      </c>
      <c r="K196" s="32">
        <f>+'2017 Hourly Load - RC2016'!K197/'2017 Hourly Load - RC2016'!$C$8</f>
        <v>0.56429525897549959</v>
      </c>
      <c r="L196" s="32">
        <f>+'2017 Hourly Load - RC2016'!L197/'2017 Hourly Load - RC2016'!$C$8</f>
        <v>0.63109538970689993</v>
      </c>
      <c r="M196" s="32">
        <f>+'2017 Hourly Load - RC2016'!M197/'2017 Hourly Load - RC2016'!$C$8</f>
        <v>0.67757417331448011</v>
      </c>
      <c r="N196" s="32">
        <f>+'2017 Hourly Load - RC2016'!N197/'2017 Hourly Load - RC2016'!$C$8</f>
        <v>0.71561371979006061</v>
      </c>
      <c r="O196" s="32">
        <f>+'2017 Hourly Load - RC2016'!O197/'2017 Hourly Load - RC2016'!$C$8</f>
        <v>0.75155395354623833</v>
      </c>
      <c r="P196" s="32">
        <f>+'2017 Hourly Load - RC2016'!P197/'2017 Hourly Load - RC2016'!$C$8</f>
        <v>0.75600449651137247</v>
      </c>
      <c r="Q196" s="32">
        <f>+'2017 Hourly Load - RC2016'!Q197/'2017 Hourly Load - RC2016'!$C$8</f>
        <v>0.72967911501006011</v>
      </c>
      <c r="R196" s="32">
        <f>+'2017 Hourly Load - RC2016'!R197/'2017 Hourly Load - RC2016'!$C$8</f>
        <v>0.7052851012105984</v>
      </c>
      <c r="S196" s="32">
        <f>+'2017 Hourly Load - RC2016'!S197/'2017 Hourly Load - RC2016'!$C$8</f>
        <v>0.68828066818343481</v>
      </c>
      <c r="T196" s="32">
        <f>+'2017 Hourly Load - RC2016'!T197/'2017 Hourly Load - RC2016'!$C$8</f>
        <v>0.67144418017382368</v>
      </c>
      <c r="U196" s="32">
        <f>+'2017 Hourly Load - RC2016'!U197/'2017 Hourly Load - RC2016'!$C$8</f>
        <v>0.65372598082206324</v>
      </c>
      <c r="V196" s="32">
        <f>+'2017 Hourly Load - RC2016'!V197/'2017 Hourly Load - RC2016'!$C$8</f>
        <v>0.64251565090045171</v>
      </c>
      <c r="W196" s="32">
        <f>+'2017 Hourly Load - RC2016'!W197/'2017 Hourly Load - RC2016'!$C$8</f>
        <v>0.62509135532940763</v>
      </c>
      <c r="X196" s="32">
        <f>+'2017 Hourly Load - RC2016'!X197/'2017 Hourly Load - RC2016'!$C$8</f>
        <v>0.59146036556457315</v>
      </c>
      <c r="Y196" s="32">
        <f>+'2017 Hourly Load - RC2016'!Y197/'2017 Hourly Load - RC2016'!$C$8</f>
        <v>0.54640911460618691</v>
      </c>
      <c r="AA196" s="33">
        <f t="shared" si="2"/>
        <v>0.75600449651137247</v>
      </c>
    </row>
    <row r="197" spans="1:27" x14ac:dyDescent="0.2">
      <c r="A197" s="29">
        <v>42922</v>
      </c>
      <c r="B197" s="32">
        <f>+'2017 Hourly Load - RC2016'!B198/'2017 Hourly Load - RC2016'!$C$8</f>
        <v>0.50412895643741251</v>
      </c>
      <c r="C197" s="32">
        <f>+'2017 Hourly Load - RC2016'!C198/'2017 Hourly Load - RC2016'!$C$8</f>
        <v>0.46957426907604077</v>
      </c>
      <c r="D197" s="32">
        <f>+'2017 Hourly Load - RC2016'!D198/'2017 Hourly Load - RC2016'!$C$8</f>
        <v>0.44551614531168354</v>
      </c>
      <c r="E197" s="32">
        <f>+'2017 Hourly Load - RC2016'!E198/'2017 Hourly Load - RC2016'!$C$8</f>
        <v>0.42897356108278867</v>
      </c>
      <c r="F197" s="32">
        <f>+'2017 Hourly Load - RC2016'!F198/'2017 Hourly Load - RC2016'!$C$8</f>
        <v>0.42368329302989333</v>
      </c>
      <c r="G197" s="32">
        <f>+'2017 Hourly Load - RC2016'!G198/'2017 Hourly Load - RC2016'!$C$8</f>
        <v>0.42456500437204253</v>
      </c>
      <c r="H197" s="32">
        <f>+'2017 Hourly Load - RC2016'!H198/'2017 Hourly Load - RC2016'!$C$8</f>
        <v>0.4282597947581917</v>
      </c>
      <c r="I197" s="32">
        <f>+'2017 Hourly Load - RC2016'!I198/'2017 Hourly Load - RC2016'!$C$8</f>
        <v>0.44463443396953428</v>
      </c>
      <c r="J197" s="32">
        <f>+'2017 Hourly Load - RC2016'!J198/'2017 Hourly Load - RC2016'!$C$8</f>
        <v>0.50450683272690511</v>
      </c>
      <c r="K197" s="32">
        <f>+'2017 Hourly Load - RC2016'!K198/'2017 Hourly Load - RC2016'!$C$8</f>
        <v>0.56421128646672347</v>
      </c>
      <c r="L197" s="32">
        <f>+'2017 Hourly Load - RC2016'!L198/'2017 Hourly Load - RC2016'!$C$8</f>
        <v>0.6172819120132288</v>
      </c>
      <c r="M197" s="32">
        <f>+'2017 Hourly Load - RC2016'!M198/'2017 Hourly Load - RC2016'!$C$8</f>
        <v>0.6377712041546012</v>
      </c>
      <c r="N197" s="32">
        <f>+'2017 Hourly Load - RC2016'!N198/'2017 Hourly Load - RC2016'!$C$8</f>
        <v>0.65834446880474962</v>
      </c>
      <c r="O197" s="32">
        <f>+'2017 Hourly Load - RC2016'!O198/'2017 Hourly Load - RC2016'!$C$8</f>
        <v>0.67686040698988315</v>
      </c>
      <c r="P197" s="32">
        <f>+'2017 Hourly Load - RC2016'!P198/'2017 Hourly Load - RC2016'!$C$8</f>
        <v>0.69365490874510627</v>
      </c>
      <c r="Q197" s="32">
        <f>+'2017 Hourly Load - RC2016'!Q198/'2017 Hourly Load - RC2016'!$C$8</f>
        <v>0.696300042771554</v>
      </c>
      <c r="R197" s="32">
        <f>+'2017 Hourly Load - RC2016'!R198/'2017 Hourly Load - RC2016'!$C$8</f>
        <v>0.69147162351692726</v>
      </c>
      <c r="S197" s="32">
        <f>+'2017 Hourly Load - RC2016'!S198/'2017 Hourly Load - RC2016'!$C$8</f>
        <v>0.67858184341979344</v>
      </c>
      <c r="T197" s="32">
        <f>+'2017 Hourly Load - RC2016'!T198/'2017 Hourly Load - RC2016'!$C$8</f>
        <v>0.6578406337520929</v>
      </c>
      <c r="U197" s="32">
        <f>+'2017 Hourly Load - RC2016'!U198/'2017 Hourly Load - RC2016'!$C$8</f>
        <v>0.62567916289084047</v>
      </c>
      <c r="V197" s="32">
        <f>+'2017 Hourly Load - RC2016'!V198/'2017 Hourly Load - RC2016'!$C$8</f>
        <v>0.6194232109870198</v>
      </c>
      <c r="W197" s="32">
        <f>+'2017 Hourly Load - RC2016'!W198/'2017 Hourly Load - RC2016'!$C$8</f>
        <v>0.60623952710916962</v>
      </c>
      <c r="X197" s="32">
        <f>+'2017 Hourly Load - RC2016'!X198/'2017 Hourly Load - RC2016'!$C$8</f>
        <v>0.56836792565114125</v>
      </c>
      <c r="Y197" s="32">
        <f>+'2017 Hourly Load - RC2016'!Y198/'2017 Hourly Load - RC2016'!$C$8</f>
        <v>0.51878215921884474</v>
      </c>
      <c r="AA197" s="33">
        <f t="shared" si="2"/>
        <v>0.696300042771554</v>
      </c>
    </row>
    <row r="198" spans="1:27" x14ac:dyDescent="0.2">
      <c r="A198" s="29">
        <v>42923</v>
      </c>
      <c r="B198" s="32">
        <f>+'2017 Hourly Load - RC2016'!B199/'2017 Hourly Load - RC2016'!$C$8</f>
        <v>0.47708980861150313</v>
      </c>
      <c r="C198" s="32">
        <f>+'2017 Hourly Load - RC2016'!C199/'2017 Hourly Load - RC2016'!$C$8</f>
        <v>0.44656580167138499</v>
      </c>
      <c r="D198" s="32">
        <f>+'2017 Hourly Load - RC2016'!D199/'2017 Hourly Load - RC2016'!$C$8</f>
        <v>0.42779794595992304</v>
      </c>
      <c r="E198" s="32">
        <f>+'2017 Hourly Load - RC2016'!E199/'2017 Hourly Load - RC2016'!$C$8</f>
        <v>0.41843501123138616</v>
      </c>
      <c r="F198" s="32">
        <f>+'2017 Hourly Load - RC2016'!F199/'2017 Hourly Load - RC2016'!$C$8</f>
        <v>0.4179731624331175</v>
      </c>
      <c r="G198" s="32">
        <f>+'2017 Hourly Load - RC2016'!G199/'2017 Hourly Load - RC2016'!$C$8</f>
        <v>0.43564937553048994</v>
      </c>
      <c r="H198" s="32">
        <f>+'2017 Hourly Load - RC2016'!H199/'2017 Hourly Load - RC2016'!$C$8</f>
        <v>0.46701310755836922</v>
      </c>
      <c r="I198" s="32">
        <f>+'2017 Hourly Load - RC2016'!I199/'2017 Hourly Load - RC2016'!$C$8</f>
        <v>0.50060211106881569</v>
      </c>
      <c r="J198" s="32">
        <f>+'2017 Hourly Load - RC2016'!J199/'2017 Hourly Load - RC2016'!$C$8</f>
        <v>0.54968404244845548</v>
      </c>
      <c r="K198" s="32">
        <f>+'2017 Hourly Load - RC2016'!K199/'2017 Hourly Load - RC2016'!$C$8</f>
        <v>0.59973165767902059</v>
      </c>
      <c r="L198" s="32">
        <f>+'2017 Hourly Load - RC2016'!L199/'2017 Hourly Load - RC2016'!$C$8</f>
        <v>0.64956934163764546</v>
      </c>
      <c r="M198" s="32">
        <f>+'2017 Hourly Load - RC2016'!M199/'2017 Hourly Load - RC2016'!$C$8</f>
        <v>0.68194074377083813</v>
      </c>
      <c r="N198" s="32">
        <f>+'2017 Hourly Load - RC2016'!N199/'2017 Hourly Load - RC2016'!$C$8</f>
        <v>0.69688785033298684</v>
      </c>
      <c r="O198" s="32">
        <f>+'2017 Hourly Load - RC2016'!O199/'2017 Hourly Load - RC2016'!$C$8</f>
        <v>0.70839208403531462</v>
      </c>
      <c r="P198" s="32">
        <f>+'2017 Hourly Load - RC2016'!P199/'2017 Hourly Load - RC2016'!$C$8</f>
        <v>0.71242276445656827</v>
      </c>
      <c r="Q198" s="32">
        <f>+'2017 Hourly Load - RC2016'!Q199/'2017 Hourly Load - RC2016'!$C$8</f>
        <v>0.72401097066767228</v>
      </c>
      <c r="R198" s="32">
        <f>+'2017 Hourly Load - RC2016'!R199/'2017 Hourly Load - RC2016'!$C$8</f>
        <v>0.72401097066767228</v>
      </c>
      <c r="S198" s="32">
        <f>+'2017 Hourly Load - RC2016'!S199/'2017 Hourly Load - RC2016'!$C$8</f>
        <v>0.72212158922020975</v>
      </c>
      <c r="T198" s="32">
        <f>+'2017 Hourly Load - RC2016'!T199/'2017 Hourly Load - RC2016'!$C$8</f>
        <v>0.71372433834259807</v>
      </c>
      <c r="U198" s="32">
        <f>+'2017 Hourly Load - RC2016'!U199/'2017 Hourly Load - RC2016'!$C$8</f>
        <v>0.70276592594731502</v>
      </c>
      <c r="V198" s="32">
        <f>+'2017 Hourly Load - RC2016'!V199/'2017 Hourly Load - RC2016'!$C$8</f>
        <v>0.69432668881531523</v>
      </c>
      <c r="W198" s="32">
        <f>+'2017 Hourly Load - RC2016'!W199/'2017 Hourly Load - RC2016'!$C$8</f>
        <v>0.67425725921782353</v>
      </c>
      <c r="X198" s="32">
        <f>+'2017 Hourly Load - RC2016'!X199/'2017 Hourly Load - RC2016'!$C$8</f>
        <v>0.62731662681197475</v>
      </c>
      <c r="Y198" s="32">
        <f>+'2017 Hourly Load - RC2016'!Y199/'2017 Hourly Load - RC2016'!$C$8</f>
        <v>0.57042525211615613</v>
      </c>
      <c r="AA198" s="33">
        <f t="shared" si="2"/>
        <v>0.72401097066767228</v>
      </c>
    </row>
    <row r="199" spans="1:27" x14ac:dyDescent="0.2">
      <c r="A199" s="29">
        <v>42924</v>
      </c>
      <c r="B199" s="32">
        <f>+'2017 Hourly Load - RC2016'!B200/'2017 Hourly Load - RC2016'!$C$8</f>
        <v>0.51735462656965081</v>
      </c>
      <c r="C199" s="32">
        <f>+'2017 Hourly Load - RC2016'!C200/'2017 Hourly Load - RC2016'!$C$8</f>
        <v>0.478433368751921</v>
      </c>
      <c r="D199" s="32">
        <f>+'2017 Hourly Load - RC2016'!D200/'2017 Hourly Load - RC2016'!$C$8</f>
        <v>0.45198202848744445</v>
      </c>
      <c r="E199" s="32">
        <f>+'2017 Hourly Load - RC2016'!E200/'2017 Hourly Load - RC2016'!$C$8</f>
        <v>0.43661505938141526</v>
      </c>
      <c r="F199" s="32">
        <f>+'2017 Hourly Load - RC2016'!F200/'2017 Hourly Load - RC2016'!$C$8</f>
        <v>0.43224848892505718</v>
      </c>
      <c r="G199" s="32">
        <f>+'2017 Hourly Load - RC2016'!G200/'2017 Hourly Load - RC2016'!$C$8</f>
        <v>0.44568409032923573</v>
      </c>
      <c r="H199" s="32">
        <f>+'2017 Hourly Load - RC2016'!H200/'2017 Hourly Load - RC2016'!$C$8</f>
        <v>0.47666994606762253</v>
      </c>
      <c r="I199" s="32">
        <f>+'2017 Hourly Load - RC2016'!I200/'2017 Hourly Load - RC2016'!$C$8</f>
        <v>0.51202237226236735</v>
      </c>
      <c r="J199" s="32">
        <f>+'2017 Hourly Load - RC2016'!J200/'2017 Hourly Load - RC2016'!$C$8</f>
        <v>0.56299368508946979</v>
      </c>
      <c r="K199" s="32">
        <f>+'2017 Hourly Load - RC2016'!K200/'2017 Hourly Load - RC2016'!$C$8</f>
        <v>0.63130532097884018</v>
      </c>
      <c r="L199" s="32">
        <f>+'2017 Hourly Load - RC2016'!L200/'2017 Hourly Load - RC2016'!$C$8</f>
        <v>0.6971397678593152</v>
      </c>
      <c r="M199" s="32">
        <f>+'2017 Hourly Load - RC2016'!M200/'2017 Hourly Load - RC2016'!$C$8</f>
        <v>0.75503881266044726</v>
      </c>
      <c r="N199" s="32">
        <f>+'2017 Hourly Load - RC2016'!N200/'2017 Hourly Load - RC2016'!$C$8</f>
        <v>0.79992211860128126</v>
      </c>
      <c r="O199" s="32">
        <f>+'2017 Hourly Load - RC2016'!O200/'2017 Hourly Load - RC2016'!$C$8</f>
        <v>0.82041141074265345</v>
      </c>
      <c r="P199" s="32">
        <f>+'2017 Hourly Load - RC2016'!P200/'2017 Hourly Load - RC2016'!$C$8</f>
        <v>0.81642271657578802</v>
      </c>
      <c r="Q199" s="32">
        <f>+'2017 Hourly Load - RC2016'!Q200/'2017 Hourly Load - RC2016'!$C$8</f>
        <v>0.7924485653202068</v>
      </c>
      <c r="R199" s="32">
        <f>+'2017 Hourly Load - RC2016'!R200/'2017 Hourly Load - RC2016'!$C$8</f>
        <v>0.76746674395931236</v>
      </c>
      <c r="S199" s="32">
        <f>+'2017 Hourly Load - RC2016'!S200/'2017 Hourly Load - RC2016'!$C$8</f>
        <v>0.74546594665997001</v>
      </c>
      <c r="T199" s="32">
        <f>+'2017 Hourly Load - RC2016'!T200/'2017 Hourly Load - RC2016'!$C$8</f>
        <v>0.722373506746538</v>
      </c>
      <c r="U199" s="32">
        <f>+'2017 Hourly Load - RC2016'!U200/'2017 Hourly Load - RC2016'!$C$8</f>
        <v>0.6916395685344795</v>
      </c>
      <c r="V199" s="32">
        <f>+'2017 Hourly Load - RC2016'!V200/'2017 Hourly Load - RC2016'!$C$8</f>
        <v>0.66602795335776421</v>
      </c>
      <c r="W199" s="32">
        <f>+'2017 Hourly Load - RC2016'!W200/'2017 Hourly Load - RC2016'!$C$8</f>
        <v>0.63730935535633249</v>
      </c>
      <c r="X199" s="32">
        <f>+'2017 Hourly Load - RC2016'!X200/'2017 Hourly Load - RC2016'!$C$8</f>
        <v>0.59083057174875231</v>
      </c>
      <c r="Y199" s="32">
        <f>+'2017 Hourly Load - RC2016'!Y200/'2017 Hourly Load - RC2016'!$C$8</f>
        <v>0.53788590496541111</v>
      </c>
      <c r="AA199" s="33">
        <f t="shared" si="2"/>
        <v>0.82041141074265345</v>
      </c>
    </row>
    <row r="200" spans="1:27" x14ac:dyDescent="0.2">
      <c r="A200" s="29">
        <v>42925</v>
      </c>
      <c r="B200" s="32">
        <f>+'2017 Hourly Load - RC2016'!B201/'2017 Hourly Load - RC2016'!$C$8</f>
        <v>0.48788027598923406</v>
      </c>
      <c r="C200" s="32">
        <f>+'2017 Hourly Load - RC2016'!C201/'2017 Hourly Load - RC2016'!$C$8</f>
        <v>0.45466914876828018</v>
      </c>
      <c r="D200" s="32">
        <f>+'2017 Hourly Load - RC2016'!D201/'2017 Hourly Load - RC2016'!$C$8</f>
        <v>0.43300424150404226</v>
      </c>
      <c r="E200" s="32">
        <f>+'2017 Hourly Load - RC2016'!E201/'2017 Hourly Load - RC2016'!$C$8</f>
        <v>0.41171721052929683</v>
      </c>
      <c r="F200" s="32">
        <f>+'2017 Hourly Load - RC2016'!F201/'2017 Hourly Load - RC2016'!$C$8</f>
        <v>0.41352261946798335</v>
      </c>
      <c r="G200" s="32">
        <f>+'2017 Hourly Load - RC2016'!G201/'2017 Hourly Load - RC2016'!$C$8</f>
        <v>0.43363403531986311</v>
      </c>
      <c r="H200" s="32">
        <f>+'2017 Hourly Load - RC2016'!H201/'2017 Hourly Load - RC2016'!$C$8</f>
        <v>0.4666772175232648</v>
      </c>
      <c r="I200" s="32">
        <f>+'2017 Hourly Load - RC2016'!I201/'2017 Hourly Load - RC2016'!$C$8</f>
        <v>0.49963642721789031</v>
      </c>
      <c r="J200" s="32">
        <f>+'2017 Hourly Load - RC2016'!J201/'2017 Hourly Load - RC2016'!$C$8</f>
        <v>0.55342081908899265</v>
      </c>
      <c r="K200" s="32">
        <f>+'2017 Hourly Load - RC2016'!K201/'2017 Hourly Load - RC2016'!$C$8</f>
        <v>0.62345389140827334</v>
      </c>
      <c r="L200" s="32">
        <f>+'2017 Hourly Load - RC2016'!L201/'2017 Hourly Load - RC2016'!$C$8</f>
        <v>0.68525765786749482</v>
      </c>
      <c r="M200" s="32">
        <f>+'2017 Hourly Load - RC2016'!M201/'2017 Hourly Load - RC2016'!$C$8</f>
        <v>0.74471019408098493</v>
      </c>
      <c r="N200" s="32">
        <f>+'2017 Hourly Load - RC2016'!N201/'2017 Hourly Load - RC2016'!$C$8</f>
        <v>0.78266576804778942</v>
      </c>
      <c r="O200" s="32">
        <f>+'2017 Hourly Load - RC2016'!O201/'2017 Hourly Load - RC2016'!$C$8</f>
        <v>0.79349822167990824</v>
      </c>
      <c r="P200" s="32">
        <f>+'2017 Hourly Load - RC2016'!P201/'2017 Hourly Load - RC2016'!$C$8</f>
        <v>0.76024510820456626</v>
      </c>
      <c r="Q200" s="32">
        <f>+'2017 Hourly Load - RC2016'!Q201/'2017 Hourly Load - RC2016'!$C$8</f>
        <v>0.73341589165059728</v>
      </c>
      <c r="R200" s="32">
        <f>+'2017 Hourly Load - RC2016'!R201/'2017 Hourly Load - RC2016'!$C$8</f>
        <v>0.72044213904468746</v>
      </c>
      <c r="S200" s="32">
        <f>+'2017 Hourly Load - RC2016'!S201/'2017 Hourly Load - RC2016'!$C$8</f>
        <v>0.70129640704373286</v>
      </c>
      <c r="T200" s="32">
        <f>+'2017 Hourly Load - RC2016'!T201/'2017 Hourly Load - RC2016'!$C$8</f>
        <v>0.67803602211274883</v>
      </c>
      <c r="U200" s="32">
        <f>+'2017 Hourly Load - RC2016'!U201/'2017 Hourly Load - RC2016'!$C$8</f>
        <v>0.66439048943662993</v>
      </c>
      <c r="V200" s="32">
        <f>+'2017 Hourly Load - RC2016'!V201/'2017 Hourly Load - RC2016'!$C$8</f>
        <v>0.65234043442725731</v>
      </c>
      <c r="W200" s="32">
        <f>+'2017 Hourly Load - RC2016'!W201/'2017 Hourly Load - RC2016'!$C$8</f>
        <v>0.66283699802427176</v>
      </c>
      <c r="X200" s="32">
        <f>+'2017 Hourly Load - RC2016'!X201/'2017 Hourly Load - RC2016'!$C$8</f>
        <v>0.58709379510821513</v>
      </c>
      <c r="Y200" s="32">
        <f>+'2017 Hourly Load - RC2016'!Y201/'2017 Hourly Load - RC2016'!$C$8</f>
        <v>0.53519878468457549</v>
      </c>
      <c r="AA200" s="33">
        <f t="shared" si="2"/>
        <v>0.79349822167990824</v>
      </c>
    </row>
    <row r="201" spans="1:27" x14ac:dyDescent="0.2">
      <c r="A201" s="29">
        <v>42926</v>
      </c>
      <c r="B201" s="32">
        <f>+'2017 Hourly Load - RC2016'!B202/'2017 Hourly Load - RC2016'!$C$8</f>
        <v>0.48279993920827902</v>
      </c>
      <c r="C201" s="32">
        <f>+'2017 Hourly Load - RC2016'!C202/'2017 Hourly Load - RC2016'!$C$8</f>
        <v>0.44803532057496703</v>
      </c>
      <c r="D201" s="32">
        <f>+'2017 Hourly Load - RC2016'!D202/'2017 Hourly Load - RC2016'!$C$8</f>
        <v>0.4269582208721619</v>
      </c>
      <c r="E201" s="32">
        <f>+'2017 Hourly Load - RC2016'!E202/'2017 Hourly Load - RC2016'!$C$8</f>
        <v>0.41495015211717728</v>
      </c>
      <c r="F201" s="32">
        <f>+'2017 Hourly Load - RC2016'!F202/'2017 Hourly Load - RC2016'!$C$8</f>
        <v>0.41138132049419235</v>
      </c>
      <c r="G201" s="32">
        <f>+'2017 Hourly Load - RC2016'!G202/'2017 Hourly Load - RC2016'!$C$8</f>
        <v>0.42666431709144548</v>
      </c>
      <c r="H201" s="32">
        <f>+'2017 Hourly Load - RC2016'!H202/'2017 Hourly Load - RC2016'!$C$8</f>
        <v>0.45987544431239935</v>
      </c>
      <c r="I201" s="32">
        <f>+'2017 Hourly Load - RC2016'!I202/'2017 Hourly Load - RC2016'!$C$8</f>
        <v>0.49648745813878592</v>
      </c>
      <c r="J201" s="32">
        <f>+'2017 Hourly Load - RC2016'!J202/'2017 Hourly Load - RC2016'!$C$8</f>
        <v>0.55014589124672408</v>
      </c>
      <c r="K201" s="32">
        <f>+'2017 Hourly Load - RC2016'!K202/'2017 Hourly Load - RC2016'!$C$8</f>
        <v>0.61392301166218421</v>
      </c>
      <c r="L201" s="32">
        <f>+'2017 Hourly Load - RC2016'!L202/'2017 Hourly Load - RC2016'!$C$8</f>
        <v>0.66262706675233141</v>
      </c>
      <c r="M201" s="32">
        <f>+'2017 Hourly Load - RC2016'!M202/'2017 Hourly Load - RC2016'!$C$8</f>
        <v>0.69537634517501679</v>
      </c>
      <c r="N201" s="32">
        <f>+'2017 Hourly Load - RC2016'!N202/'2017 Hourly Load - RC2016'!$C$8</f>
        <v>0.72518658579053796</v>
      </c>
      <c r="O201" s="32">
        <f>+'2017 Hourly Load - RC2016'!O202/'2017 Hourly Load - RC2016'!$C$8</f>
        <v>0.74617971298456687</v>
      </c>
      <c r="P201" s="32">
        <f>+'2017 Hourly Load - RC2016'!P202/'2017 Hourly Load - RC2016'!$C$8</f>
        <v>0.74533998789680567</v>
      </c>
      <c r="Q201" s="32">
        <f>+'2017 Hourly Load - RC2016'!Q202/'2017 Hourly Load - RC2016'!$C$8</f>
        <v>0.73144253769435852</v>
      </c>
      <c r="R201" s="32">
        <f>+'2017 Hourly Load - RC2016'!R202/'2017 Hourly Load - RC2016'!$C$8</f>
        <v>0.71032345173716538</v>
      </c>
      <c r="S201" s="32">
        <f>+'2017 Hourly Load - RC2016'!S202/'2017 Hourly Load - RC2016'!$C$8</f>
        <v>0.68723101182373347</v>
      </c>
      <c r="T201" s="32">
        <f>+'2017 Hourly Load - RC2016'!T202/'2017 Hourly Load - RC2016'!$C$8</f>
        <v>0.66795932105961486</v>
      </c>
      <c r="U201" s="32">
        <f>+'2017 Hourly Load - RC2016'!U202/'2017 Hourly Load - RC2016'!$C$8</f>
        <v>0.64772194644457082</v>
      </c>
      <c r="V201" s="32">
        <f>+'2017 Hourly Load - RC2016'!V202/'2017 Hourly Load - RC2016'!$C$8</f>
        <v>0.64209578835657111</v>
      </c>
      <c r="W201" s="32">
        <f>+'2017 Hourly Load - RC2016'!W202/'2017 Hourly Load - RC2016'!$C$8</f>
        <v>0.62441957525919867</v>
      </c>
      <c r="X201" s="32">
        <f>+'2017 Hourly Load - RC2016'!X202/'2017 Hourly Load - RC2016'!$C$8</f>
        <v>0.58360893599400632</v>
      </c>
      <c r="Y201" s="32">
        <f>+'2017 Hourly Load - RC2016'!Y202/'2017 Hourly Load - RC2016'!$C$8</f>
        <v>0.53246967814935164</v>
      </c>
      <c r="AA201" s="33">
        <f t="shared" si="2"/>
        <v>0.74617971298456687</v>
      </c>
    </row>
    <row r="202" spans="1:27" x14ac:dyDescent="0.2">
      <c r="A202" s="29">
        <v>42927</v>
      </c>
      <c r="B202" s="32">
        <f>+'2017 Hourly Load - RC2016'!B203/'2017 Hourly Load - RC2016'!$C$8</f>
        <v>0.48183425535735369</v>
      </c>
      <c r="C202" s="32">
        <f>+'2017 Hourly Load - RC2016'!C203/'2017 Hourly Load - RC2016'!$C$8</f>
        <v>0.44782538930302673</v>
      </c>
      <c r="D202" s="32">
        <f>+'2017 Hourly Load - RC2016'!D203/'2017 Hourly Load - RC2016'!$C$8</f>
        <v>0.42603452327562458</v>
      </c>
      <c r="E202" s="32">
        <f>+'2017 Hourly Load - RC2016'!E203/'2017 Hourly Load - RC2016'!$C$8</f>
        <v>0.41453028957329674</v>
      </c>
      <c r="F202" s="32">
        <f>+'2017 Hourly Load - RC2016'!F203/'2017 Hourly Load - RC2016'!$C$8</f>
        <v>0.41180118303807295</v>
      </c>
      <c r="G202" s="32">
        <f>+'2017 Hourly Load - RC2016'!G203/'2017 Hourly Load - RC2016'!$C$8</f>
        <v>0.42578260574929622</v>
      </c>
      <c r="H202" s="32">
        <f>+'2017 Hourly Load - RC2016'!H203/'2017 Hourly Load - RC2016'!$C$8</f>
        <v>0.454543190005116</v>
      </c>
      <c r="I202" s="32">
        <f>+'2017 Hourly Load - RC2016'!I203/'2017 Hourly Load - RC2016'!$C$8</f>
        <v>0.4921208876824279</v>
      </c>
      <c r="J202" s="32">
        <f>+'2017 Hourly Load - RC2016'!J203/'2017 Hourly Load - RC2016'!$C$8</f>
        <v>0.55379869537848514</v>
      </c>
      <c r="K202" s="32">
        <f>+'2017 Hourly Load - RC2016'!K203/'2017 Hourly Load - RC2016'!$C$8</f>
        <v>0.62047286734672125</v>
      </c>
      <c r="L202" s="32">
        <f>+'2017 Hourly Load - RC2016'!L203/'2017 Hourly Load - RC2016'!$C$8</f>
        <v>0.68399807023585302</v>
      </c>
      <c r="M202" s="32">
        <f>+'2017 Hourly Load - RC2016'!M203/'2017 Hourly Load - RC2016'!$C$8</f>
        <v>0.74021766486146257</v>
      </c>
      <c r="N202" s="32">
        <f>+'2017 Hourly Load - RC2016'!N203/'2017 Hourly Load - RC2016'!$C$8</f>
        <v>0.78207796048635658</v>
      </c>
      <c r="O202" s="32">
        <f>+'2017 Hourly Load - RC2016'!O203/'2017 Hourly Load - RC2016'!$C$8</f>
        <v>0.8154990189792507</v>
      </c>
      <c r="P202" s="32">
        <f>+'2017 Hourly Load - RC2016'!P203/'2017 Hourly Load - RC2016'!$C$8</f>
        <v>0.83498064101530955</v>
      </c>
      <c r="Q202" s="32">
        <f>+'2017 Hourly Load - RC2016'!Q203/'2017 Hourly Load - RC2016'!$C$8</f>
        <v>0.83968310150677206</v>
      </c>
      <c r="R202" s="32">
        <f>+'2017 Hourly Load - RC2016'!R203/'2017 Hourly Load - RC2016'!$C$8</f>
        <v>0.83561043483113051</v>
      </c>
      <c r="S202" s="32">
        <f>+'2017 Hourly Load - RC2016'!S203/'2017 Hourly Load - RC2016'!$C$8</f>
        <v>0.82112517706725052</v>
      </c>
      <c r="T202" s="32">
        <f>+'2017 Hourly Load - RC2016'!T203/'2017 Hourly Load - RC2016'!$C$8</f>
        <v>0.79740294333799777</v>
      </c>
      <c r="U202" s="32">
        <f>+'2017 Hourly Load - RC2016'!U203/'2017 Hourly Load - RC2016'!$C$8</f>
        <v>0.76095887452916333</v>
      </c>
      <c r="V202" s="32">
        <f>+'2017 Hourly Load - RC2016'!V203/'2017 Hourly Load - RC2016'!$C$8</f>
        <v>0.73933595351931347</v>
      </c>
      <c r="W202" s="32">
        <f>+'2017 Hourly Load - RC2016'!W203/'2017 Hourly Load - RC2016'!$C$8</f>
        <v>0.71561371979006061</v>
      </c>
      <c r="X202" s="32">
        <f>+'2017 Hourly Load - RC2016'!X203/'2017 Hourly Load - RC2016'!$C$8</f>
        <v>0.66989068876146551</v>
      </c>
      <c r="Y202" s="32">
        <f>+'2017 Hourly Load - RC2016'!Y203/'2017 Hourly Load - RC2016'!$C$8</f>
        <v>0.61581239310964675</v>
      </c>
      <c r="AA202" s="33">
        <f t="shared" si="2"/>
        <v>0.83968310150677206</v>
      </c>
    </row>
    <row r="203" spans="1:27" x14ac:dyDescent="0.2">
      <c r="A203" s="29">
        <v>42928</v>
      </c>
      <c r="B203" s="32">
        <f>+'2017 Hourly Load - RC2016'!B204/'2017 Hourly Load - RC2016'!$C$8</f>
        <v>0.56395936894039511</v>
      </c>
      <c r="C203" s="32">
        <f>+'2017 Hourly Load - RC2016'!C204/'2017 Hourly Load - RC2016'!$C$8</f>
        <v>0.52470222108756093</v>
      </c>
      <c r="D203" s="32">
        <f>+'2017 Hourly Load - RC2016'!D204/'2017 Hourly Load - RC2016'!$C$8</f>
        <v>0.49468204920009945</v>
      </c>
      <c r="E203" s="32">
        <f>+'2017 Hourly Load - RC2016'!E204/'2017 Hourly Load - RC2016'!$C$8</f>
        <v>0.47562028970792108</v>
      </c>
      <c r="F203" s="32">
        <f>+'2017 Hourly Load - RC2016'!F204/'2017 Hourly Load - RC2016'!$C$8</f>
        <v>0.46067318314577244</v>
      </c>
      <c r="G203" s="32">
        <f>+'2017 Hourly Load - RC2016'!G204/'2017 Hourly Load - RC2016'!$C$8</f>
        <v>0.46079914190893662</v>
      </c>
      <c r="H203" s="32">
        <f>+'2017 Hourly Load - RC2016'!H204/'2017 Hourly Load - RC2016'!$C$8</f>
        <v>0.46470386356702603</v>
      </c>
      <c r="I203" s="32">
        <f>+'2017 Hourly Load - RC2016'!I204/'2017 Hourly Load - RC2016'!$C$8</f>
        <v>0.48351370553287604</v>
      </c>
      <c r="J203" s="32">
        <f>+'2017 Hourly Load - RC2016'!J204/'2017 Hourly Load - RC2016'!$C$8</f>
        <v>0.54267233796564973</v>
      </c>
      <c r="K203" s="32">
        <f>+'2017 Hourly Load - RC2016'!K204/'2017 Hourly Load - RC2016'!$C$8</f>
        <v>0.62274012508367638</v>
      </c>
      <c r="L203" s="32">
        <f>+'2017 Hourly Load - RC2016'!L204/'2017 Hourly Load - RC2016'!$C$8</f>
        <v>0.6864332729903605</v>
      </c>
      <c r="M203" s="32">
        <f>+'2017 Hourly Load - RC2016'!M204/'2017 Hourly Load - RC2016'!$C$8</f>
        <v>0.74277882637913428</v>
      </c>
      <c r="N203" s="32">
        <f>+'2017 Hourly Load - RC2016'!N204/'2017 Hourly Load - RC2016'!$C$8</f>
        <v>0.78753617355680416</v>
      </c>
      <c r="O203" s="32">
        <f>+'2017 Hourly Load - RC2016'!O204/'2017 Hourly Load - RC2016'!$C$8</f>
        <v>0.81188820110187776</v>
      </c>
      <c r="P203" s="32">
        <f>+'2017 Hourly Load - RC2016'!P204/'2017 Hourly Load - RC2016'!$C$8</f>
        <v>0.81898387809345952</v>
      </c>
      <c r="Q203" s="32">
        <f>+'2017 Hourly Load - RC2016'!Q204/'2017 Hourly Load - RC2016'!$C$8</f>
        <v>0.81755634544426548</v>
      </c>
      <c r="R203" s="32">
        <f>+'2017 Hourly Load - RC2016'!R204/'2017 Hourly Load - RC2016'!$C$8</f>
        <v>0.81109046226850456</v>
      </c>
      <c r="S203" s="32">
        <f>+'2017 Hourly Load - RC2016'!S204/'2017 Hourly Load - RC2016'!$C$8</f>
        <v>0.78950952751304282</v>
      </c>
      <c r="T203" s="32">
        <f>+'2017 Hourly Load - RC2016'!T204/'2017 Hourly Load - RC2016'!$C$8</f>
        <v>0.75936339686241716</v>
      </c>
      <c r="U203" s="32">
        <f>+'2017 Hourly Load - RC2016'!U204/'2017 Hourly Load - RC2016'!$C$8</f>
        <v>0.71775501876385173</v>
      </c>
      <c r="V203" s="32">
        <f>+'2017 Hourly Load - RC2016'!V204/'2017 Hourly Load - RC2016'!$C$8</f>
        <v>0.69659394655227036</v>
      </c>
      <c r="W203" s="32">
        <f>+'2017 Hourly Load - RC2016'!W204/'2017 Hourly Load - RC2016'!$C$8</f>
        <v>0.66711959597185366</v>
      </c>
      <c r="X203" s="32">
        <f>+'2017 Hourly Load - RC2016'!X204/'2017 Hourly Load - RC2016'!$C$8</f>
        <v>0.62467149278552703</v>
      </c>
      <c r="Y203" s="32">
        <f>+'2017 Hourly Load - RC2016'!Y204/'2017 Hourly Load - RC2016'!$C$8</f>
        <v>0.57596743769537984</v>
      </c>
      <c r="AA203" s="33">
        <f t="shared" si="2"/>
        <v>0.81898387809345952</v>
      </c>
    </row>
    <row r="204" spans="1:27" x14ac:dyDescent="0.2">
      <c r="A204" s="29">
        <v>42929</v>
      </c>
      <c r="B204" s="32">
        <f>+'2017 Hourly Load - RC2016'!B205/'2017 Hourly Load - RC2016'!$C$8</f>
        <v>0.53599652351794858</v>
      </c>
      <c r="C204" s="32">
        <f>+'2017 Hourly Load - RC2016'!C205/'2017 Hourly Load - RC2016'!$C$8</f>
        <v>0.50446484647251699</v>
      </c>
      <c r="D204" s="32">
        <f>+'2017 Hourly Load - RC2016'!D205/'2017 Hourly Load - RC2016'!$C$8</f>
        <v>0.48154035157663727</v>
      </c>
      <c r="E204" s="32">
        <f>+'2017 Hourly Load - RC2016'!E205/'2017 Hourly Load - RC2016'!$C$8</f>
        <v>0.46352824844416041</v>
      </c>
      <c r="F204" s="32">
        <f>+'2017 Hourly Load - RC2016'!F205/'2017 Hourly Load - RC2016'!$C$8</f>
        <v>0.45160415219795197</v>
      </c>
      <c r="G204" s="32">
        <f>+'2017 Hourly Load - RC2016'!G205/'2017 Hourly Load - RC2016'!$C$8</f>
        <v>0.44690169170648941</v>
      </c>
      <c r="H204" s="32">
        <f>+'2017 Hourly Load - RC2016'!H205/'2017 Hourly Load - RC2016'!$C$8</f>
        <v>0.44786737555741479</v>
      </c>
      <c r="I204" s="32">
        <f>+'2017 Hourly Load - RC2016'!I205/'2017 Hourly Load - RC2016'!$C$8</f>
        <v>0.46886050275144381</v>
      </c>
      <c r="J204" s="32">
        <f>+'2017 Hourly Load - RC2016'!J205/'2017 Hourly Load - RC2016'!$C$8</f>
        <v>0.53620645478988882</v>
      </c>
      <c r="K204" s="32">
        <f>+'2017 Hourly Load - RC2016'!K205/'2017 Hourly Load - RC2016'!$C$8</f>
        <v>0.61048013880236351</v>
      </c>
      <c r="L204" s="32">
        <f>+'2017 Hourly Load - RC2016'!L205/'2017 Hourly Load - RC2016'!$C$8</f>
        <v>0.67203198773525652</v>
      </c>
      <c r="M204" s="32">
        <f>+'2017 Hourly Load - RC2016'!M205/'2017 Hourly Load - RC2016'!$C$8</f>
        <v>0.72657213218534378</v>
      </c>
      <c r="N204" s="32">
        <f>+'2017 Hourly Load - RC2016'!N205/'2017 Hourly Load - RC2016'!$C$8</f>
        <v>0.76582928003817807</v>
      </c>
      <c r="O204" s="32">
        <f>+'2017 Hourly Load - RC2016'!O205/'2017 Hourly Load - RC2016'!$C$8</f>
        <v>0.78543686083740116</v>
      </c>
      <c r="P204" s="32">
        <f>+'2017 Hourly Load - RC2016'!P205/'2017 Hourly Load - RC2016'!$C$8</f>
        <v>0.80143362375925131</v>
      </c>
      <c r="Q204" s="32">
        <f>+'2017 Hourly Load - RC2016'!Q205/'2017 Hourly Load - RC2016'!$C$8</f>
        <v>0.81255998117208661</v>
      </c>
      <c r="R204" s="32">
        <f>+'2017 Hourly Load - RC2016'!R205/'2017 Hourly Load - RC2016'!$C$8</f>
        <v>0.81050265470707172</v>
      </c>
      <c r="S204" s="32">
        <f>+'2017 Hourly Load - RC2016'!S205/'2017 Hourly Load - RC2016'!$C$8</f>
        <v>0.79530363061859477</v>
      </c>
      <c r="T204" s="32">
        <f>+'2017 Hourly Load - RC2016'!T205/'2017 Hourly Load - RC2016'!$C$8</f>
        <v>0.77032180925770022</v>
      </c>
      <c r="U204" s="32">
        <f>+'2017 Hourly Load - RC2016'!U205/'2017 Hourly Load - RC2016'!$C$8</f>
        <v>0.73790842087011954</v>
      </c>
      <c r="V204" s="32">
        <f>+'2017 Hourly Load - RC2016'!V205/'2017 Hourly Load - RC2016'!$C$8</f>
        <v>0.72006426275519486</v>
      </c>
      <c r="W204" s="32">
        <f>+'2017 Hourly Load - RC2016'!W205/'2017 Hourly Load - RC2016'!$C$8</f>
        <v>0.70079257199107625</v>
      </c>
      <c r="X204" s="32">
        <f>+'2017 Hourly Load - RC2016'!X205/'2017 Hourly Load - RC2016'!$C$8</f>
        <v>0.65557337601513777</v>
      </c>
      <c r="Y204" s="32">
        <f>+'2017 Hourly Load - RC2016'!Y205/'2017 Hourly Load - RC2016'!$C$8</f>
        <v>0.60120117658260264</v>
      </c>
      <c r="AA204" s="33">
        <f t="shared" ref="AA204:AA267" si="3">MAX(B204:Y204)</f>
        <v>0.81255998117208661</v>
      </c>
    </row>
    <row r="205" spans="1:27" x14ac:dyDescent="0.2">
      <c r="A205" s="29">
        <v>42930</v>
      </c>
      <c r="B205" s="32">
        <f>+'2017 Hourly Load - RC2016'!B206/'2017 Hourly Load - RC2016'!$C$8</f>
        <v>0.55052376753621657</v>
      </c>
      <c r="C205" s="32">
        <f>+'2017 Hourly Load - RC2016'!C206/'2017 Hourly Load - RC2016'!$C$8</f>
        <v>0.51244223480624795</v>
      </c>
      <c r="D205" s="32">
        <f>+'2017 Hourly Load - RC2016'!D206/'2017 Hourly Load - RC2016'!$C$8</f>
        <v>0.48372363680481634</v>
      </c>
      <c r="E205" s="32">
        <f>+'2017 Hourly Load - RC2016'!E206/'2017 Hourly Load - RC2016'!$C$8</f>
        <v>0.46785283264613042</v>
      </c>
      <c r="F205" s="32">
        <f>+'2017 Hourly Load - RC2016'!F206/'2017 Hourly Load - RC2016'!$C$8</f>
        <v>0.46361222095293653</v>
      </c>
      <c r="G205" s="32">
        <f>+'2017 Hourly Load - RC2016'!G206/'2017 Hourly Load - RC2016'!$C$8</f>
        <v>0.47620809726935392</v>
      </c>
      <c r="H205" s="32">
        <f>+'2017 Hourly Load - RC2016'!H206/'2017 Hourly Load - RC2016'!$C$8</f>
        <v>0.50543053032344232</v>
      </c>
      <c r="I205" s="32">
        <f>+'2017 Hourly Load - RC2016'!I206/'2017 Hourly Load - RC2016'!$C$8</f>
        <v>0.53721412489520226</v>
      </c>
      <c r="J205" s="32">
        <f>+'2017 Hourly Load - RC2016'!J206/'2017 Hourly Load - RC2016'!$C$8</f>
        <v>0.59372762330152828</v>
      </c>
      <c r="K205" s="32">
        <f>+'2017 Hourly Load - RC2016'!K206/'2017 Hourly Load - RC2016'!$C$8</f>
        <v>0.65964604269077942</v>
      </c>
      <c r="L205" s="32">
        <f>+'2017 Hourly Load - RC2016'!L206/'2017 Hourly Load - RC2016'!$C$8</f>
        <v>0.72388501190450805</v>
      </c>
      <c r="M205" s="32">
        <f>+'2017 Hourly Load - RC2016'!M206/'2017 Hourly Load - RC2016'!$C$8</f>
        <v>0.776619747415909</v>
      </c>
      <c r="N205" s="32">
        <f>+'2017 Hourly Load - RC2016'!N206/'2017 Hourly Load - RC2016'!$C$8</f>
        <v>0.81440737636516125</v>
      </c>
      <c r="O205" s="32">
        <f>+'2017 Hourly Load - RC2016'!O206/'2017 Hourly Load - RC2016'!$C$8</f>
        <v>0.82452606367268311</v>
      </c>
      <c r="P205" s="32">
        <f>+'2017 Hourly Load - RC2016'!P206/'2017 Hourly Load - RC2016'!$C$8</f>
        <v>0.81692655162844474</v>
      </c>
      <c r="Q205" s="32">
        <f>+'2017 Hourly Load - RC2016'!Q206/'2017 Hourly Load - RC2016'!$C$8</f>
        <v>0.81285388495280297</v>
      </c>
      <c r="R205" s="32">
        <f>+'2017 Hourly Load - RC2016'!R206/'2017 Hourly Load - RC2016'!$C$8</f>
        <v>0.81117443477728068</v>
      </c>
      <c r="S205" s="32">
        <f>+'2017 Hourly Load - RC2016'!S206/'2017 Hourly Load - RC2016'!$C$8</f>
        <v>0.8103766959439076</v>
      </c>
      <c r="T205" s="32">
        <f>+'2017 Hourly Load - RC2016'!T206/'2017 Hourly Load - RC2016'!$C$8</f>
        <v>0.79983814609250514</v>
      </c>
      <c r="U205" s="32">
        <f>+'2017 Hourly Load - RC2016'!U206/'2017 Hourly Load - RC2016'!$C$8</f>
        <v>0.76482160993286474</v>
      </c>
      <c r="V205" s="32">
        <f>+'2017 Hourly Load - RC2016'!V206/'2017 Hourly Load - RC2016'!$C$8</f>
        <v>0.73316397412426904</v>
      </c>
      <c r="W205" s="32">
        <f>+'2017 Hourly Load - RC2016'!W206/'2017 Hourly Load - RC2016'!$C$8</f>
        <v>0.69865127301728536</v>
      </c>
      <c r="X205" s="32">
        <f>+'2017 Hourly Load - RC2016'!X206/'2017 Hourly Load - RC2016'!$C$8</f>
        <v>0.64570660623394405</v>
      </c>
      <c r="Y205" s="32">
        <f>+'2017 Hourly Load - RC2016'!Y206/'2017 Hourly Load - RC2016'!$C$8</f>
        <v>0.58583420747657344</v>
      </c>
      <c r="AA205" s="33">
        <f t="shared" si="3"/>
        <v>0.82452606367268311</v>
      </c>
    </row>
    <row r="206" spans="1:27" x14ac:dyDescent="0.2">
      <c r="A206" s="29">
        <v>42931</v>
      </c>
      <c r="B206" s="32">
        <f>+'2017 Hourly Load - RC2016'!B207/'2017 Hourly Load - RC2016'!$C$8</f>
        <v>0.53209180185985916</v>
      </c>
      <c r="C206" s="32">
        <f>+'2017 Hourly Load - RC2016'!C207/'2017 Hourly Load - RC2016'!$C$8</f>
        <v>0.49422020040183079</v>
      </c>
      <c r="D206" s="32">
        <f>+'2017 Hourly Load - RC2016'!D207/'2017 Hourly Load - RC2016'!$C$8</f>
        <v>0.46823070893562291</v>
      </c>
      <c r="E206" s="32">
        <f>+'2017 Hourly Load - RC2016'!E207/'2017 Hourly Load - RC2016'!$C$8</f>
        <v>0.45147819343478779</v>
      </c>
      <c r="F206" s="32">
        <f>+'2017 Hourly Load - RC2016'!F207/'2017 Hourly Load - RC2016'!$C$8</f>
        <v>0.44753148552231031</v>
      </c>
      <c r="G206" s="32">
        <f>+'2017 Hourly Load - RC2016'!G207/'2017 Hourly Load - RC2016'!$C$8</f>
        <v>0.46084112816332468</v>
      </c>
      <c r="H206" s="32">
        <f>+'2017 Hourly Load - RC2016'!H207/'2017 Hourly Load - RC2016'!$C$8</f>
        <v>0.49266670898947262</v>
      </c>
      <c r="I206" s="32">
        <f>+'2017 Hourly Load - RC2016'!I207/'2017 Hourly Load - RC2016'!$C$8</f>
        <v>0.523316674692755</v>
      </c>
      <c r="J206" s="32">
        <f>+'2017 Hourly Load - RC2016'!J207/'2017 Hourly Load - RC2016'!$C$8</f>
        <v>0.56962751328278305</v>
      </c>
      <c r="K206" s="32">
        <f>+'2017 Hourly Load - RC2016'!K207/'2017 Hourly Load - RC2016'!$C$8</f>
        <v>0.63357257871579531</v>
      </c>
      <c r="L206" s="32">
        <f>+'2017 Hourly Load - RC2016'!L207/'2017 Hourly Load - RC2016'!$C$8</f>
        <v>0.68697909429740511</v>
      </c>
      <c r="M206" s="32">
        <f>+'2017 Hourly Load - RC2016'!M207/'2017 Hourly Load - RC2016'!$C$8</f>
        <v>0.73198835900140335</v>
      </c>
      <c r="N206" s="32">
        <f>+'2017 Hourly Load - RC2016'!N207/'2017 Hourly Load - RC2016'!$C$8</f>
        <v>0.75902750682731268</v>
      </c>
      <c r="O206" s="32">
        <f>+'2017 Hourly Load - RC2016'!O207/'2017 Hourly Load - RC2016'!$C$8</f>
        <v>0.75923743809925293</v>
      </c>
      <c r="P206" s="32">
        <f>+'2017 Hourly Load - RC2016'!P207/'2017 Hourly Load - RC2016'!$C$8</f>
        <v>0.74769121814253692</v>
      </c>
      <c r="Q206" s="32">
        <f>+'2017 Hourly Load - RC2016'!Q207/'2017 Hourly Load - RC2016'!$C$8</f>
        <v>0.72669809094850801</v>
      </c>
      <c r="R206" s="32">
        <f>+'2017 Hourly Load - RC2016'!R207/'2017 Hourly Load - RC2016'!$C$8</f>
        <v>0.71208687442146379</v>
      </c>
      <c r="S206" s="32">
        <f>+'2017 Hourly Load - RC2016'!S207/'2017 Hourly Load - RC2016'!$C$8</f>
        <v>0.70180024209638958</v>
      </c>
      <c r="T206" s="32">
        <f>+'2017 Hourly Load - RC2016'!T207/'2017 Hourly Load - RC2016'!$C$8</f>
        <v>0.69734969913125544</v>
      </c>
      <c r="U206" s="32">
        <f>+'2017 Hourly Load - RC2016'!U207/'2017 Hourly Load - RC2016'!$C$8</f>
        <v>0.6805132111216442</v>
      </c>
      <c r="V206" s="32">
        <f>+'2017 Hourly Load - RC2016'!V207/'2017 Hourly Load - RC2016'!$C$8</f>
        <v>0.67480308052486826</v>
      </c>
      <c r="W206" s="32">
        <f>+'2017 Hourly Load - RC2016'!W207/'2017 Hourly Load - RC2016'!$C$8</f>
        <v>0.6565810461204511</v>
      </c>
      <c r="X206" s="32">
        <f>+'2017 Hourly Load - RC2016'!X207/'2017 Hourly Load - RC2016'!$C$8</f>
        <v>0.61094198760063201</v>
      </c>
      <c r="Y206" s="32">
        <f>+'2017 Hourly Load - RC2016'!Y207/'2017 Hourly Load - RC2016'!$C$8</f>
        <v>0.55640184315054475</v>
      </c>
      <c r="AA206" s="33">
        <f t="shared" si="3"/>
        <v>0.75923743809925293</v>
      </c>
    </row>
    <row r="207" spans="1:27" x14ac:dyDescent="0.2">
      <c r="A207" s="29">
        <v>42932</v>
      </c>
      <c r="B207" s="32">
        <f>+'2017 Hourly Load - RC2016'!B208/'2017 Hourly Load - RC2016'!$C$8</f>
        <v>0.50803367809550182</v>
      </c>
      <c r="C207" s="32">
        <f>+'2017 Hourly Load - RC2016'!C208/'2017 Hourly Load - RC2016'!$C$8</f>
        <v>0.47037200790941391</v>
      </c>
      <c r="D207" s="32">
        <f>+'2017 Hourly Load - RC2016'!D208/'2017 Hourly Load - RC2016'!$C$8</f>
        <v>0.44442450269759398</v>
      </c>
      <c r="E207" s="32">
        <f>+'2017 Hourly Load - RC2016'!E208/'2017 Hourly Load - RC2016'!$C$8</f>
        <v>0.43153472260046022</v>
      </c>
      <c r="F207" s="32">
        <f>+'2017 Hourly Load - RC2016'!F208/'2017 Hourly Load - RC2016'!$C$8</f>
        <v>0.42968732740738563</v>
      </c>
      <c r="G207" s="32">
        <f>+'2017 Hourly Load - RC2016'!G208/'2017 Hourly Load - RC2016'!$C$8</f>
        <v>0.44761545803108643</v>
      </c>
      <c r="H207" s="32">
        <f>+'2017 Hourly Load - RC2016'!H208/'2017 Hourly Load - RC2016'!$C$8</f>
        <v>0.48788027598923406</v>
      </c>
      <c r="I207" s="32">
        <f>+'2017 Hourly Load - RC2016'!I208/'2017 Hourly Load - RC2016'!$C$8</f>
        <v>0.52083948568385963</v>
      </c>
      <c r="J207" s="32">
        <f>+'2017 Hourly Load - RC2016'!J208/'2017 Hourly Load - RC2016'!$C$8</f>
        <v>0.57701709405508117</v>
      </c>
      <c r="K207" s="32">
        <f>+'2017 Hourly Load - RC2016'!K208/'2017 Hourly Load - RC2016'!$C$8</f>
        <v>0.6407942144705413</v>
      </c>
      <c r="L207" s="32">
        <f>+'2017 Hourly Load - RC2016'!L208/'2017 Hourly Load - RC2016'!$C$8</f>
        <v>0.69302511492928554</v>
      </c>
      <c r="M207" s="32">
        <f>+'2017 Hourly Load - RC2016'!M208/'2017 Hourly Load - RC2016'!$C$8</f>
        <v>0.73190438649262723</v>
      </c>
      <c r="N207" s="32">
        <f>+'2017 Hourly Load - RC2016'!N208/'2017 Hourly Load - RC2016'!$C$8</f>
        <v>0.75579456523943223</v>
      </c>
      <c r="O207" s="32">
        <f>+'2017 Hourly Load - RC2016'!O208/'2017 Hourly Load - RC2016'!$C$8</f>
        <v>0.73782444836134342</v>
      </c>
      <c r="P207" s="32">
        <f>+'2017 Hourly Load - RC2016'!P208/'2017 Hourly Load - RC2016'!$C$8</f>
        <v>0.71695727993047853</v>
      </c>
      <c r="Q207" s="32">
        <f>+'2017 Hourly Load - RC2016'!Q208/'2017 Hourly Load - RC2016'!$C$8</f>
        <v>0.69974291563137481</v>
      </c>
      <c r="R207" s="32">
        <f>+'2017 Hourly Load - RC2016'!R208/'2017 Hourly Load - RC2016'!$C$8</f>
        <v>0.68429197401656938</v>
      </c>
      <c r="S207" s="32">
        <f>+'2017 Hourly Load - RC2016'!S208/'2017 Hourly Load - RC2016'!$C$8</f>
        <v>0.66976472999830139</v>
      </c>
      <c r="T207" s="32">
        <f>+'2017 Hourly Load - RC2016'!T208/'2017 Hourly Load - RC2016'!$C$8</f>
        <v>0.66014987774343614</v>
      </c>
      <c r="U207" s="32">
        <f>+'2017 Hourly Load - RC2016'!U208/'2017 Hourly Load - RC2016'!$C$8</f>
        <v>0.64381722478648151</v>
      </c>
      <c r="V207" s="32">
        <f>+'2017 Hourly Load - RC2016'!V208/'2017 Hourly Load - RC2016'!$C$8</f>
        <v>0.64608448252343664</v>
      </c>
      <c r="W207" s="32">
        <f>+'2017 Hourly Load - RC2016'!W208/'2017 Hourly Load - RC2016'!$C$8</f>
        <v>0.63416038627722815</v>
      </c>
      <c r="X207" s="32">
        <f>+'2017 Hourly Load - RC2016'!X208/'2017 Hourly Load - RC2016'!$C$8</f>
        <v>0.59406351333663276</v>
      </c>
      <c r="Y207" s="32">
        <f>+'2017 Hourly Load - RC2016'!Y208/'2017 Hourly Load - RC2016'!$C$8</f>
        <v>0.54309220050953033</v>
      </c>
      <c r="AA207" s="33">
        <f t="shared" si="3"/>
        <v>0.75579456523943223</v>
      </c>
    </row>
    <row r="208" spans="1:27" x14ac:dyDescent="0.2">
      <c r="A208" s="29">
        <v>42933</v>
      </c>
      <c r="B208" s="32">
        <f>+'2017 Hourly Load - RC2016'!B209/'2017 Hourly Load - RC2016'!$C$8</f>
        <v>0.49560574679663671</v>
      </c>
      <c r="C208" s="32">
        <f>+'2017 Hourly Load - RC2016'!C209/'2017 Hourly Load - RC2016'!$C$8</f>
        <v>0.46323434466344399</v>
      </c>
      <c r="D208" s="32">
        <f>+'2017 Hourly Load - RC2016'!D209/'2017 Hourly Load - RC2016'!$C$8</f>
        <v>0.43783266075866895</v>
      </c>
      <c r="E208" s="32">
        <f>+'2017 Hourly Load - RC2016'!E209/'2017 Hourly Load - RC2016'!$C$8</f>
        <v>0.42527877069663955</v>
      </c>
      <c r="F208" s="32">
        <f>+'2017 Hourly Load - RC2016'!F209/'2017 Hourly Load - RC2016'!$C$8</f>
        <v>0.42406116931938587</v>
      </c>
      <c r="G208" s="32">
        <f>+'2017 Hourly Load - RC2016'!G209/'2017 Hourly Load - RC2016'!$C$8</f>
        <v>0.44064573980266875</v>
      </c>
      <c r="H208" s="32">
        <f>+'2017 Hourly Load - RC2016'!H209/'2017 Hourly Load - RC2016'!$C$8</f>
        <v>0.47478056462015994</v>
      </c>
      <c r="I208" s="32">
        <f>+'2017 Hourly Load - RC2016'!I209/'2017 Hourly Load - RC2016'!$C$8</f>
        <v>0.50370909389353191</v>
      </c>
      <c r="J208" s="32">
        <f>+'2017 Hourly Load - RC2016'!J209/'2017 Hourly Load - RC2016'!$C$8</f>
        <v>0.56589073664224587</v>
      </c>
      <c r="K208" s="32">
        <f>+'2017 Hourly Load - RC2016'!K209/'2017 Hourly Load - RC2016'!$C$8</f>
        <v>0.62563717663645246</v>
      </c>
      <c r="L208" s="32">
        <f>+'2017 Hourly Load - RC2016'!L209/'2017 Hourly Load - RC2016'!$C$8</f>
        <v>0.68328430391125605</v>
      </c>
      <c r="M208" s="32">
        <f>+'2017 Hourly Load - RC2016'!M209/'2017 Hourly Load - RC2016'!$C$8</f>
        <v>0.73228226278211972</v>
      </c>
      <c r="N208" s="32">
        <f>+'2017 Hourly Load - RC2016'!N209/'2017 Hourly Load - RC2016'!$C$8</f>
        <v>0.73345787790498529</v>
      </c>
      <c r="O208" s="32">
        <f>+'2017 Hourly Load - RC2016'!O209/'2017 Hourly Load - RC2016'!$C$8</f>
        <v>0.72560644833441856</v>
      </c>
      <c r="P208" s="32">
        <f>+'2017 Hourly Load - RC2016'!P209/'2017 Hourly Load - RC2016'!$C$8</f>
        <v>0.71582365106200108</v>
      </c>
      <c r="Q208" s="32">
        <f>+'2017 Hourly Load - RC2016'!Q209/'2017 Hourly Load - RC2016'!$C$8</f>
        <v>0.73173644147507499</v>
      </c>
      <c r="R208" s="32">
        <f>+'2017 Hourly Load - RC2016'!R209/'2017 Hourly Load - RC2016'!$C$8</f>
        <v>0.75306545870420838</v>
      </c>
      <c r="S208" s="32">
        <f>+'2017 Hourly Load - RC2016'!S209/'2017 Hourly Load - RC2016'!$C$8</f>
        <v>0.75554264771310398</v>
      </c>
      <c r="T208" s="32">
        <f>+'2017 Hourly Load - RC2016'!T209/'2017 Hourly Load - RC2016'!$C$8</f>
        <v>0.75079820096725325</v>
      </c>
      <c r="U208" s="32">
        <f>+'2017 Hourly Load - RC2016'!U209/'2017 Hourly Load - RC2016'!$C$8</f>
        <v>0.73114863391364215</v>
      </c>
      <c r="V208" s="32">
        <f>+'2017 Hourly Load - RC2016'!V209/'2017 Hourly Load - RC2016'!$C$8</f>
        <v>0.715067898483016</v>
      </c>
      <c r="W208" s="32">
        <f>+'2017 Hourly Load - RC2016'!W209/'2017 Hourly Load - RC2016'!$C$8</f>
        <v>0.6916395685344795</v>
      </c>
      <c r="X208" s="32">
        <f>+'2017 Hourly Load - RC2016'!X209/'2017 Hourly Load - RC2016'!$C$8</f>
        <v>0.63739332786510861</v>
      </c>
      <c r="Y208" s="32">
        <f>+'2017 Hourly Load - RC2016'!Y209/'2017 Hourly Load - RC2016'!$C$8</f>
        <v>0.58205544458164815</v>
      </c>
      <c r="AA208" s="33">
        <f t="shared" si="3"/>
        <v>0.75554264771310398</v>
      </c>
    </row>
    <row r="209" spans="1:27" x14ac:dyDescent="0.2">
      <c r="A209" s="29">
        <v>42934</v>
      </c>
      <c r="B209" s="32">
        <f>+'2017 Hourly Load - RC2016'!B210/'2017 Hourly Load - RC2016'!$C$8</f>
        <v>0.5237365372366356</v>
      </c>
      <c r="C209" s="32">
        <f>+'2017 Hourly Load - RC2016'!C210/'2017 Hourly Load - RC2016'!$C$8</f>
        <v>0.48498322443645808</v>
      </c>
      <c r="D209" s="32">
        <f>+'2017 Hourly Load - RC2016'!D210/'2017 Hourly Load - RC2016'!$C$8</f>
        <v>0.45911969173341427</v>
      </c>
      <c r="E209" s="32">
        <f>+'2017 Hourly Load - RC2016'!E210/'2017 Hourly Load - RC2016'!$C$8</f>
        <v>0.44203128619747467</v>
      </c>
      <c r="F209" s="32">
        <f>+'2017 Hourly Load - RC2016'!F210/'2017 Hourly Load - RC2016'!$C$8</f>
        <v>0.43552341676732576</v>
      </c>
      <c r="G209" s="32">
        <f>+'2017 Hourly Load - RC2016'!G210/'2017 Hourly Load - RC2016'!$C$8</f>
        <v>0.44820326559251922</v>
      </c>
      <c r="H209" s="32">
        <f>+'2017 Hourly Load - RC2016'!H210/'2017 Hourly Load - RC2016'!$C$8</f>
        <v>0.47599816599741362</v>
      </c>
      <c r="I209" s="32">
        <f>+'2017 Hourly Load - RC2016'!I210/'2017 Hourly Load - RC2016'!$C$8</f>
        <v>0.50891538943765113</v>
      </c>
      <c r="J209" s="32">
        <f>+'2017 Hourly Load - RC2016'!J210/'2017 Hourly Load - RC2016'!$C$8</f>
        <v>0.56895573321257409</v>
      </c>
      <c r="K209" s="32">
        <f>+'2017 Hourly Load - RC2016'!K210/'2017 Hourly Load - RC2016'!$C$8</f>
        <v>0.6415919533039145</v>
      </c>
      <c r="L209" s="32">
        <f>+'2017 Hourly Load - RC2016'!L210/'2017 Hourly Load - RC2016'!$C$8</f>
        <v>0.70755235894755353</v>
      </c>
      <c r="M209" s="32">
        <f>+'2017 Hourly Load - RC2016'!M210/'2017 Hourly Load - RC2016'!$C$8</f>
        <v>0.76633311509083479</v>
      </c>
      <c r="N209" s="32">
        <f>+'2017 Hourly Load - RC2016'!N210/'2017 Hourly Load - RC2016'!$C$8</f>
        <v>0.81398751382128065</v>
      </c>
      <c r="O209" s="32">
        <f>+'2017 Hourly Load - RC2016'!O210/'2017 Hourly Load - RC2016'!$C$8</f>
        <v>0.84892007747214493</v>
      </c>
      <c r="P209" s="32">
        <f>+'2017 Hourly Load - RC2016'!P210/'2017 Hourly Load - RC2016'!$C$8</f>
        <v>0.87020710844689031</v>
      </c>
      <c r="Q209" s="32">
        <f>+'2017 Hourly Load - RC2016'!Q210/'2017 Hourly Load - RC2016'!$C$8</f>
        <v>0.88183730091238233</v>
      </c>
      <c r="R209" s="32">
        <f>+'2017 Hourly Load - RC2016'!R210/'2017 Hourly Load - RC2016'!$C$8</f>
        <v>0.88187928716677033</v>
      </c>
      <c r="S209" s="32">
        <f>+'2017 Hourly Load - RC2016'!S210/'2017 Hourly Load - RC2016'!$C$8</f>
        <v>0.85966855859548774</v>
      </c>
      <c r="T209" s="32">
        <f>+'2017 Hourly Load - RC2016'!T210/'2017 Hourly Load - RC2016'!$C$8</f>
        <v>0.81768230420742971</v>
      </c>
      <c r="U209" s="32">
        <f>+'2017 Hourly Load - RC2016'!U210/'2017 Hourly Load - RC2016'!$C$8</f>
        <v>0.77326084706486431</v>
      </c>
      <c r="V209" s="32">
        <f>+'2017 Hourly Load - RC2016'!V210/'2017 Hourly Load - RC2016'!$C$8</f>
        <v>0.74513005662486553</v>
      </c>
      <c r="W209" s="32">
        <f>+'2017 Hourly Load - RC2016'!W210/'2017 Hourly Load - RC2016'!$C$8</f>
        <v>0.7146900221935234</v>
      </c>
      <c r="X209" s="32">
        <f>+'2017 Hourly Load - RC2016'!X210/'2017 Hourly Load - RC2016'!$C$8</f>
        <v>0.66539815954194326</v>
      </c>
      <c r="Y209" s="32">
        <f>+'2017 Hourly Load - RC2016'!Y210/'2017 Hourly Load - RC2016'!$C$8</f>
        <v>0.61211760272349769</v>
      </c>
      <c r="AA209" s="33">
        <f t="shared" si="3"/>
        <v>0.88187928716677033</v>
      </c>
    </row>
    <row r="210" spans="1:27" x14ac:dyDescent="0.2">
      <c r="A210" s="29">
        <v>42935</v>
      </c>
      <c r="B210" s="32">
        <f>+'2017 Hourly Load - RC2016'!B211/'2017 Hourly Load - RC2016'!$C$8</f>
        <v>0.55820725208923128</v>
      </c>
      <c r="C210" s="32">
        <f>+'2017 Hourly Load - RC2016'!C211/'2017 Hourly Load - RC2016'!$C$8</f>
        <v>0.51550723137657617</v>
      </c>
      <c r="D210" s="32">
        <f>+'2017 Hourly Load - RC2016'!D211/'2017 Hourly Load - RC2016'!$C$8</f>
        <v>0.48519315570839838</v>
      </c>
      <c r="E210" s="32">
        <f>+'2017 Hourly Load - RC2016'!E211/'2017 Hourly Load - RC2016'!$C$8</f>
        <v>0.46575351992672748</v>
      </c>
      <c r="F210" s="32">
        <f>+'2017 Hourly Load - RC2016'!F211/'2017 Hourly Load - RC2016'!$C$8</f>
        <v>0.45328360237347426</v>
      </c>
      <c r="G210" s="32">
        <f>+'2017 Hourly Load - RC2016'!G211/'2017 Hourly Load - RC2016'!$C$8</f>
        <v>0.45248586354010117</v>
      </c>
      <c r="H210" s="32">
        <f>+'2017 Hourly Load - RC2016'!H211/'2017 Hourly Load - RC2016'!$C$8</f>
        <v>0.45676846148768302</v>
      </c>
      <c r="I210" s="32">
        <f>+'2017 Hourly Load - RC2016'!I211/'2017 Hourly Load - RC2016'!$C$8</f>
        <v>0.4778035749361001</v>
      </c>
      <c r="J210" s="32">
        <f>+'2017 Hourly Load - RC2016'!J211/'2017 Hourly Load - RC2016'!$C$8</f>
        <v>0.55027185000988821</v>
      </c>
      <c r="K210" s="32">
        <f>+'2017 Hourly Load - RC2016'!K211/'2017 Hourly Load - RC2016'!$C$8</f>
        <v>0.63151525225078053</v>
      </c>
      <c r="L210" s="32">
        <f>+'2017 Hourly Load - RC2016'!L211/'2017 Hourly Load - RC2016'!$C$8</f>
        <v>0.70138037955250898</v>
      </c>
      <c r="M210" s="32">
        <f>+'2017 Hourly Load - RC2016'!M211/'2017 Hourly Load - RC2016'!$C$8</f>
        <v>0.76028709445895448</v>
      </c>
      <c r="N210" s="32">
        <f>+'2017 Hourly Load - RC2016'!N211/'2017 Hourly Load - RC2016'!$C$8</f>
        <v>0.8043726615664154</v>
      </c>
      <c r="O210" s="32">
        <f>+'2017 Hourly Load - RC2016'!O211/'2017 Hourly Load - RC2016'!$C$8</f>
        <v>0.83594632486623499</v>
      </c>
      <c r="P210" s="32">
        <f>+'2017 Hourly Load - RC2016'!P211/'2017 Hourly Load - RC2016'!$C$8</f>
        <v>0.84900404998092105</v>
      </c>
      <c r="Q210" s="32">
        <f>+'2017 Hourly Load - RC2016'!Q211/'2017 Hourly Load - RC2016'!$C$8</f>
        <v>0.85345459294605519</v>
      </c>
      <c r="R210" s="32">
        <f>+'2017 Hourly Load - RC2016'!R211/'2017 Hourly Load - RC2016'!$C$8</f>
        <v>0.86395115654306953</v>
      </c>
      <c r="S210" s="32">
        <f>+'2017 Hourly Load - RC2016'!S211/'2017 Hourly Load - RC2016'!$C$8</f>
        <v>0.85588979570056256</v>
      </c>
      <c r="T210" s="32">
        <f>+'2017 Hourly Load - RC2016'!T211/'2017 Hourly Load - RC2016'!$C$8</f>
        <v>0.82326647604104142</v>
      </c>
      <c r="U210" s="32">
        <f>+'2017 Hourly Load - RC2016'!U211/'2017 Hourly Load - RC2016'!$C$8</f>
        <v>0.78787206359190853</v>
      </c>
      <c r="V210" s="32">
        <f>+'2017 Hourly Load - RC2016'!V211/'2017 Hourly Load - RC2016'!$C$8</f>
        <v>0.7667949638891034</v>
      </c>
      <c r="W210" s="32">
        <f>+'2017 Hourly Load - RC2016'!W211/'2017 Hourly Load - RC2016'!$C$8</f>
        <v>0.73391972670325401</v>
      </c>
      <c r="X210" s="32">
        <f>+'2017 Hourly Load - RC2016'!X211/'2017 Hourly Load - RC2016'!$C$8</f>
        <v>0.68416601525340526</v>
      </c>
      <c r="Y210" s="32">
        <f>+'2017 Hourly Load - RC2016'!Y211/'2017 Hourly Load - RC2016'!$C$8</f>
        <v>0.6322290185753775</v>
      </c>
      <c r="AA210" s="33">
        <f t="shared" si="3"/>
        <v>0.86395115654306953</v>
      </c>
    </row>
    <row r="211" spans="1:27" x14ac:dyDescent="0.2">
      <c r="A211" s="29">
        <v>42936</v>
      </c>
      <c r="B211" s="32">
        <f>+'2017 Hourly Load - RC2016'!B212/'2017 Hourly Load - RC2016'!$C$8</f>
        <v>0.57949428306397666</v>
      </c>
      <c r="C211" s="32">
        <f>+'2017 Hourly Load - RC2016'!C212/'2017 Hourly Load - RC2016'!$C$8</f>
        <v>0.53847371252684395</v>
      </c>
      <c r="D211" s="32">
        <f>+'2017 Hourly Load - RC2016'!D212/'2017 Hourly Load - RC2016'!$C$8</f>
        <v>0.50656415919191988</v>
      </c>
      <c r="E211" s="32">
        <f>+'2017 Hourly Load - RC2016'!E212/'2017 Hourly Load - RC2016'!$C$8</f>
        <v>0.48405952683992076</v>
      </c>
      <c r="F211" s="32">
        <f>+'2017 Hourly Load - RC2016'!F212/'2017 Hourly Load - RC2016'!$C$8</f>
        <v>0.47091782921645864</v>
      </c>
      <c r="G211" s="32">
        <f>+'2017 Hourly Load - RC2016'!G212/'2017 Hourly Load - RC2016'!$C$8</f>
        <v>0.46529167112845887</v>
      </c>
      <c r="H211" s="32">
        <f>+'2017 Hourly Load - RC2016'!H212/'2017 Hourly Load - RC2016'!$C$8</f>
        <v>0.46592146494427972</v>
      </c>
      <c r="I211" s="32">
        <f>+'2017 Hourly Load - RC2016'!I212/'2017 Hourly Load - RC2016'!$C$8</f>
        <v>0.47923110758529408</v>
      </c>
      <c r="J211" s="32">
        <f>+'2017 Hourly Load - RC2016'!J212/'2017 Hourly Load - RC2016'!$C$8</f>
        <v>0.54619918333424666</v>
      </c>
      <c r="K211" s="32">
        <f>+'2017 Hourly Load - RC2016'!K212/'2017 Hourly Load - RC2016'!$C$8</f>
        <v>0.63088545843495958</v>
      </c>
      <c r="L211" s="32">
        <f>+'2017 Hourly Load - RC2016'!L212/'2017 Hourly Load - RC2016'!$C$8</f>
        <v>0.70037270944719565</v>
      </c>
      <c r="M211" s="32">
        <f>+'2017 Hourly Load - RC2016'!M212/'2017 Hourly Load - RC2016'!$C$8</f>
        <v>0.76725681268737211</v>
      </c>
      <c r="N211" s="32">
        <f>+'2017 Hourly Load - RC2016'!N212/'2017 Hourly Load - RC2016'!$C$8</f>
        <v>0.81709449664599698</v>
      </c>
      <c r="O211" s="32">
        <f>+'2017 Hourly Load - RC2016'!O212/'2017 Hourly Load - RC2016'!$C$8</f>
        <v>0.84992774757745826</v>
      </c>
      <c r="P211" s="32">
        <f>+'2017 Hourly Load - RC2016'!P212/'2017 Hourly Load - RC2016'!$C$8</f>
        <v>0.86563060671859193</v>
      </c>
      <c r="Q211" s="32">
        <f>+'2017 Hourly Load - RC2016'!Q212/'2017 Hourly Load - RC2016'!$C$8</f>
        <v>0.85660356202515953</v>
      </c>
      <c r="R211" s="32">
        <f>+'2017 Hourly Load - RC2016'!R212/'2017 Hourly Load - RC2016'!$C$8</f>
        <v>0.84850021492826433</v>
      </c>
      <c r="S211" s="32">
        <f>+'2017 Hourly Load - RC2016'!S212/'2017 Hourly Load - RC2016'!$C$8</f>
        <v>0.8355684485767424</v>
      </c>
      <c r="T211" s="32">
        <f>+'2017 Hourly Load - RC2016'!T212/'2017 Hourly Load - RC2016'!$C$8</f>
        <v>0.80722772686480337</v>
      </c>
      <c r="U211" s="32">
        <f>+'2017 Hourly Load - RC2016'!U212/'2017 Hourly Load - RC2016'!$C$8</f>
        <v>0.7718753006700585</v>
      </c>
      <c r="V211" s="32">
        <f>+'2017 Hourly Load - RC2016'!V212/'2017 Hourly Load - RC2016'!$C$8</f>
        <v>0.7569701803622978</v>
      </c>
      <c r="W211" s="32">
        <f>+'2017 Hourly Load - RC2016'!W212/'2017 Hourly Load - RC2016'!$C$8</f>
        <v>0.73043486758904508</v>
      </c>
      <c r="X211" s="32">
        <f>+'2017 Hourly Load - RC2016'!X212/'2017 Hourly Load - RC2016'!$C$8</f>
        <v>0.68387211147268878</v>
      </c>
      <c r="Y211" s="32">
        <f>+'2017 Hourly Load - RC2016'!Y212/'2017 Hourly Load - RC2016'!$C$8</f>
        <v>0.62362183642582558</v>
      </c>
      <c r="AA211" s="33">
        <f t="shared" si="3"/>
        <v>0.86563060671859193</v>
      </c>
    </row>
    <row r="212" spans="1:27" x14ac:dyDescent="0.2">
      <c r="A212" s="29">
        <v>42937</v>
      </c>
      <c r="B212" s="32">
        <f>+'2017 Hourly Load - RC2016'!B213/'2017 Hourly Load - RC2016'!$C$8</f>
        <v>0.56828395314236513</v>
      </c>
      <c r="C212" s="32">
        <f>+'2017 Hourly Load - RC2016'!C213/'2017 Hourly Load - RC2016'!$C$8</f>
        <v>0.52822906645615775</v>
      </c>
      <c r="D212" s="32">
        <f>+'2017 Hourly Load - RC2016'!D213/'2017 Hourly Load - RC2016'!$C$8</f>
        <v>0.49900663340206941</v>
      </c>
      <c r="E212" s="32">
        <f>+'2017 Hourly Load - RC2016'!E213/'2017 Hourly Load - RC2016'!$C$8</f>
        <v>0.48091055776081643</v>
      </c>
      <c r="F212" s="32">
        <f>+'2017 Hourly Load - RC2016'!F213/'2017 Hourly Load - RC2016'!$C$8</f>
        <v>0.47641802854129423</v>
      </c>
      <c r="G212" s="32">
        <f>+'2017 Hourly Load - RC2016'!G213/'2017 Hourly Load - RC2016'!$C$8</f>
        <v>0.48897191860332362</v>
      </c>
      <c r="H212" s="32">
        <f>+'2017 Hourly Load - RC2016'!H213/'2017 Hourly Load - RC2016'!$C$8</f>
        <v>0.51978982932415818</v>
      </c>
      <c r="I212" s="32">
        <f>+'2017 Hourly Load - RC2016'!I213/'2017 Hourly Load - RC2016'!$C$8</f>
        <v>0.5480885647817092</v>
      </c>
      <c r="J212" s="32">
        <f>+'2017 Hourly Load - RC2016'!J213/'2017 Hourly Load - RC2016'!$C$8</f>
        <v>0.5972124824157371</v>
      </c>
      <c r="K212" s="32">
        <f>+'2017 Hourly Load - RC2016'!K213/'2017 Hourly Load - RC2016'!$C$8</f>
        <v>0.6617033691557942</v>
      </c>
      <c r="L212" s="32">
        <f>+'2017 Hourly Load - RC2016'!L213/'2017 Hourly Load - RC2016'!$C$8</f>
        <v>0.72799966483453771</v>
      </c>
      <c r="M212" s="32">
        <f>+'2017 Hourly Load - RC2016'!M213/'2017 Hourly Load - RC2016'!$C$8</f>
        <v>0.78266576804778942</v>
      </c>
      <c r="N212" s="32">
        <f>+'2017 Hourly Load - RC2016'!N213/'2017 Hourly Load - RC2016'!$C$8</f>
        <v>0.81680059286528051</v>
      </c>
      <c r="O212" s="32">
        <f>+'2017 Hourly Load - RC2016'!O213/'2017 Hourly Load - RC2016'!$C$8</f>
        <v>0.82263668222522057</v>
      </c>
      <c r="P212" s="32">
        <f>+'2017 Hourly Load - RC2016'!P213/'2017 Hourly Load - RC2016'!$C$8</f>
        <v>0.80315506018916161</v>
      </c>
      <c r="Q212" s="32">
        <f>+'2017 Hourly Load - RC2016'!Q213/'2017 Hourly Load - RC2016'!$C$8</f>
        <v>0.78333754811799827</v>
      </c>
      <c r="R212" s="32">
        <f>+'2017 Hourly Load - RC2016'!R213/'2017 Hourly Load - RC2016'!$C$8</f>
        <v>0.76205051714325289</v>
      </c>
      <c r="S212" s="32">
        <f>+'2017 Hourly Load - RC2016'!S213/'2017 Hourly Load - RC2016'!$C$8</f>
        <v>0.74282081263352218</v>
      </c>
      <c r="T212" s="32">
        <f>+'2017 Hourly Load - RC2016'!T213/'2017 Hourly Load - RC2016'!$C$8</f>
        <v>0.72308727307113507</v>
      </c>
      <c r="U212" s="32">
        <f>+'2017 Hourly Load - RC2016'!U213/'2017 Hourly Load - RC2016'!$C$8</f>
        <v>0.70108647577179273</v>
      </c>
      <c r="V212" s="32">
        <f>+'2017 Hourly Load - RC2016'!V213/'2017 Hourly Load - RC2016'!$C$8</f>
        <v>0.6967618915698226</v>
      </c>
      <c r="W212" s="32">
        <f>+'2017 Hourly Load - RC2016'!W213/'2017 Hourly Load - RC2016'!$C$8</f>
        <v>0.66552411830510749</v>
      </c>
      <c r="X212" s="32">
        <f>+'2017 Hourly Load - RC2016'!X213/'2017 Hourly Load - RC2016'!$C$8</f>
        <v>0.61967512851334816</v>
      </c>
      <c r="Y212" s="32">
        <f>+'2017 Hourly Load - RC2016'!Y213/'2017 Hourly Load - RC2016'!$C$8</f>
        <v>0.56589073664224587</v>
      </c>
      <c r="AA212" s="33">
        <f t="shared" si="3"/>
        <v>0.82263668222522057</v>
      </c>
    </row>
    <row r="213" spans="1:27" x14ac:dyDescent="0.2">
      <c r="A213" s="29">
        <v>42938</v>
      </c>
      <c r="B213" s="32">
        <f>+'2017 Hourly Load - RC2016'!B214/'2017 Hourly Load - RC2016'!$C$8</f>
        <v>0.51311401487645691</v>
      </c>
      <c r="C213" s="32">
        <f>+'2017 Hourly Load - RC2016'!C214/'2017 Hourly Load - RC2016'!$C$8</f>
        <v>0.47625008352374198</v>
      </c>
      <c r="D213" s="32">
        <f>+'2017 Hourly Load - RC2016'!D214/'2017 Hourly Load - RC2016'!$C$8</f>
        <v>0.45504702505777272</v>
      </c>
      <c r="E213" s="32">
        <f>+'2017 Hourly Load - RC2016'!E214/'2017 Hourly Load - RC2016'!$C$8</f>
        <v>0.43984800096929566</v>
      </c>
      <c r="F213" s="32">
        <f>+'2017 Hourly Load - RC2016'!F214/'2017 Hourly Load - RC2016'!$C$8</f>
        <v>0.43758074323234059</v>
      </c>
      <c r="G213" s="32">
        <f>+'2017 Hourly Load - RC2016'!G214/'2017 Hourly Load - RC2016'!$C$8</f>
        <v>0.45660051647013078</v>
      </c>
      <c r="H213" s="32">
        <f>+'2017 Hourly Load - RC2016'!H214/'2017 Hourly Load - RC2016'!$C$8</f>
        <v>0.48834212478750272</v>
      </c>
      <c r="I213" s="32">
        <f>+'2017 Hourly Load - RC2016'!I214/'2017 Hourly Load - RC2016'!$C$8</f>
        <v>0.51999976059609843</v>
      </c>
      <c r="J213" s="32">
        <f>+'2017 Hourly Load - RC2016'!J214/'2017 Hourly Load - RC2016'!$C$8</f>
        <v>0.57399408373914107</v>
      </c>
      <c r="K213" s="32">
        <f>+'2017 Hourly Load - RC2016'!K214/'2017 Hourly Load - RC2016'!$C$8</f>
        <v>0.63466422132988487</v>
      </c>
      <c r="L213" s="32">
        <f>+'2017 Hourly Load - RC2016'!L214/'2017 Hourly Load - RC2016'!$C$8</f>
        <v>0.68899443450803188</v>
      </c>
      <c r="M213" s="32">
        <f>+'2017 Hourly Load - RC2016'!M214/'2017 Hourly Load - RC2016'!$C$8</f>
        <v>0.72955315624689598</v>
      </c>
      <c r="N213" s="32">
        <f>+'2017 Hourly Load - RC2016'!N214/'2017 Hourly Load - RC2016'!$C$8</f>
        <v>0.75386319753758158</v>
      </c>
      <c r="O213" s="32">
        <f>+'2017 Hourly Load - RC2016'!O214/'2017 Hourly Load - RC2016'!$C$8</f>
        <v>0.76742475770492435</v>
      </c>
      <c r="P213" s="32">
        <f>+'2017 Hourly Load - RC2016'!P214/'2017 Hourly Load - RC2016'!$C$8</f>
        <v>0.786024668398834</v>
      </c>
      <c r="Q213" s="32">
        <f>+'2017 Hourly Load - RC2016'!Q214/'2017 Hourly Load - RC2016'!$C$8</f>
        <v>0.79685712203095294</v>
      </c>
      <c r="R213" s="32">
        <f>+'2017 Hourly Load - RC2016'!R214/'2017 Hourly Load - RC2016'!$C$8</f>
        <v>0.78862781617089361</v>
      </c>
      <c r="S213" s="32">
        <f>+'2017 Hourly Load - RC2016'!S214/'2017 Hourly Load - RC2016'!$C$8</f>
        <v>0.76406585735387966</v>
      </c>
      <c r="T213" s="32">
        <f>+'2017 Hourly Load - RC2016'!T214/'2017 Hourly Load - RC2016'!$C$8</f>
        <v>0.74231697758086557</v>
      </c>
      <c r="U213" s="32">
        <f>+'2017 Hourly Load - RC2016'!U214/'2017 Hourly Load - RC2016'!$C$8</f>
        <v>0.71796495003579197</v>
      </c>
      <c r="V213" s="32">
        <f>+'2017 Hourly Load - RC2016'!V214/'2017 Hourly Load - RC2016'!$C$8</f>
        <v>0.71103721806176234</v>
      </c>
      <c r="W213" s="32">
        <f>+'2017 Hourly Load - RC2016'!W214/'2017 Hourly Load - RC2016'!$C$8</f>
        <v>0.6847538228148381</v>
      </c>
      <c r="X213" s="32">
        <f>+'2017 Hourly Load - RC2016'!X214/'2017 Hourly Load - RC2016'!$C$8</f>
        <v>0.63579785019836244</v>
      </c>
      <c r="Y213" s="32">
        <f>+'2017 Hourly Load - RC2016'!Y214/'2017 Hourly Load - RC2016'!$C$8</f>
        <v>0.58205544458164815</v>
      </c>
      <c r="AA213" s="33">
        <f t="shared" si="3"/>
        <v>0.79685712203095294</v>
      </c>
    </row>
    <row r="214" spans="1:27" x14ac:dyDescent="0.2">
      <c r="A214" s="29">
        <v>42939</v>
      </c>
      <c r="B214" s="32">
        <f>+'2017 Hourly Load - RC2016'!B215/'2017 Hourly Load - RC2016'!$C$8</f>
        <v>0.53330940323711284</v>
      </c>
      <c r="C214" s="32">
        <f>+'2017 Hourly Load - RC2016'!C215/'2017 Hourly Load - RC2016'!$C$8</f>
        <v>0.49686533442827846</v>
      </c>
      <c r="D214" s="32">
        <f>+'2017 Hourly Load - RC2016'!D215/'2017 Hourly Load - RC2016'!$C$8</f>
        <v>0.47142166426911536</v>
      </c>
      <c r="E214" s="32">
        <f>+'2017 Hourly Load - RC2016'!E215/'2017 Hourly Load - RC2016'!$C$8</f>
        <v>0.45529894258410109</v>
      </c>
      <c r="F214" s="32">
        <f>+'2017 Hourly Load - RC2016'!F215/'2017 Hourly Load - RC2016'!$C$8</f>
        <v>0.45118428965407137</v>
      </c>
      <c r="G214" s="32">
        <f>+'2017 Hourly Load - RC2016'!G215/'2017 Hourly Load - RC2016'!$C$8</f>
        <v>0.46470386356702603</v>
      </c>
      <c r="H214" s="32">
        <f>+'2017 Hourly Load - RC2016'!H215/'2017 Hourly Load - RC2016'!$C$8</f>
        <v>0.50093800110392006</v>
      </c>
      <c r="I214" s="32">
        <f>+'2017 Hourly Load - RC2016'!I215/'2017 Hourly Load - RC2016'!$C$8</f>
        <v>0.52923673656147119</v>
      </c>
      <c r="J214" s="32">
        <f>+'2017 Hourly Load - RC2016'!J215/'2017 Hourly Load - RC2016'!$C$8</f>
        <v>0.58247530712552875</v>
      </c>
      <c r="K214" s="32">
        <f>+'2017 Hourly Load - RC2016'!K215/'2017 Hourly Load - RC2016'!$C$8</f>
        <v>0.63688949281245189</v>
      </c>
      <c r="L214" s="32">
        <f>+'2017 Hourly Load - RC2016'!L215/'2017 Hourly Load - RC2016'!$C$8</f>
        <v>0.68454389154289774</v>
      </c>
      <c r="M214" s="32">
        <f>+'2017 Hourly Load - RC2016'!M215/'2017 Hourly Load - RC2016'!$C$8</f>
        <v>0.72241549300092611</v>
      </c>
      <c r="N214" s="32">
        <f>+'2017 Hourly Load - RC2016'!N215/'2017 Hourly Load - RC2016'!$C$8</f>
        <v>0.75121806351113385</v>
      </c>
      <c r="O214" s="32">
        <f>+'2017 Hourly Load - RC2016'!O215/'2017 Hourly Load - RC2016'!$C$8</f>
        <v>0.77842515635459542</v>
      </c>
      <c r="P214" s="32">
        <f>+'2017 Hourly Load - RC2016'!P215/'2017 Hourly Load - RC2016'!$C$8</f>
        <v>0.80470855160151988</v>
      </c>
      <c r="Q214" s="32">
        <f>+'2017 Hourly Load - RC2016'!Q215/'2017 Hourly Load - RC2016'!$C$8</f>
        <v>0.81814415300569832</v>
      </c>
      <c r="R214" s="32">
        <f>+'2017 Hourly Load - RC2016'!R215/'2017 Hourly Load - RC2016'!$C$8</f>
        <v>0.8231825035322653</v>
      </c>
      <c r="S214" s="32">
        <f>+'2017 Hourly Load - RC2016'!S215/'2017 Hourly Load - RC2016'!$C$8</f>
        <v>0.81894189183907151</v>
      </c>
      <c r="T214" s="32">
        <f>+'2017 Hourly Load - RC2016'!T215/'2017 Hourly Load - RC2016'!$C$8</f>
        <v>0.81566696399680294</v>
      </c>
      <c r="U214" s="32">
        <f>+'2017 Hourly Load - RC2016'!U215/'2017 Hourly Load - RC2016'!$C$8</f>
        <v>0.78606665465322201</v>
      </c>
      <c r="V214" s="32">
        <f>+'2017 Hourly Load - RC2016'!V215/'2017 Hourly Load - RC2016'!$C$8</f>
        <v>0.76797057901196897</v>
      </c>
      <c r="W214" s="32">
        <f>+'2017 Hourly Load - RC2016'!W215/'2017 Hourly Load - RC2016'!$C$8</f>
        <v>0.74051156864217904</v>
      </c>
      <c r="X214" s="32">
        <f>+'2017 Hourly Load - RC2016'!X215/'2017 Hourly Load - RC2016'!$C$8</f>
        <v>0.68387211147268878</v>
      </c>
      <c r="Y214" s="32">
        <f>+'2017 Hourly Load - RC2016'!Y215/'2017 Hourly Load - RC2016'!$C$8</f>
        <v>0.62504936907501962</v>
      </c>
      <c r="AA214" s="33">
        <f t="shared" si="3"/>
        <v>0.8231825035322653</v>
      </c>
    </row>
    <row r="215" spans="1:27" x14ac:dyDescent="0.2">
      <c r="A215" s="29">
        <v>42940</v>
      </c>
      <c r="B215" s="32">
        <f>+'2017 Hourly Load - RC2016'!B216/'2017 Hourly Load - RC2016'!$C$8</f>
        <v>0.56899771946696209</v>
      </c>
      <c r="C215" s="32">
        <f>+'2017 Hourly Load - RC2016'!C216/'2017 Hourly Load - RC2016'!$C$8</f>
        <v>0.52529002864899366</v>
      </c>
      <c r="D215" s="32">
        <f>+'2017 Hourly Load - RC2016'!D216/'2017 Hourly Load - RC2016'!$C$8</f>
        <v>0.49552177428786059</v>
      </c>
      <c r="E215" s="32">
        <f>+'2017 Hourly Load - RC2016'!E216/'2017 Hourly Load - RC2016'!$C$8</f>
        <v>0.47704782235711507</v>
      </c>
      <c r="F215" s="32">
        <f>+'2017 Hourly Load - RC2016'!F216/'2017 Hourly Load - RC2016'!$C$8</f>
        <v>0.47049796667257809</v>
      </c>
      <c r="G215" s="32">
        <f>+'2017 Hourly Load - RC2016'!G216/'2017 Hourly Load - RC2016'!$C$8</f>
        <v>0.48238007666439847</v>
      </c>
      <c r="H215" s="32">
        <f>+'2017 Hourly Load - RC2016'!H216/'2017 Hourly Load - RC2016'!$C$8</f>
        <v>0.50895737569203914</v>
      </c>
      <c r="I215" s="32">
        <f>+'2017 Hourly Load - RC2016'!I216/'2017 Hourly Load - RC2016'!$C$8</f>
        <v>0.53927145136021704</v>
      </c>
      <c r="J215" s="32">
        <f>+'2017 Hourly Load - RC2016'!J216/'2017 Hourly Load - RC2016'!$C$8</f>
        <v>0.59490323842439385</v>
      </c>
      <c r="K215" s="32">
        <f>+'2017 Hourly Load - RC2016'!K216/'2017 Hourly Load - RC2016'!$C$8</f>
        <v>0.66493631074367465</v>
      </c>
      <c r="L215" s="32">
        <f>+'2017 Hourly Load - RC2016'!L216/'2017 Hourly Load - RC2016'!$C$8</f>
        <v>0.72762178854504533</v>
      </c>
      <c r="M215" s="32">
        <f>+'2017 Hourly Load - RC2016'!M216/'2017 Hourly Load - RC2016'!$C$8</f>
        <v>0.67333356162128633</v>
      </c>
      <c r="N215" s="32">
        <f>+'2017 Hourly Load - RC2016'!N216/'2017 Hourly Load - RC2016'!$C$8</f>
        <v>0.81541504647047458</v>
      </c>
      <c r="O215" s="32">
        <f>+'2017 Hourly Load - RC2016'!O216/'2017 Hourly Load - RC2016'!$C$8</f>
        <v>0.83603029737501111</v>
      </c>
      <c r="P215" s="32">
        <f>+'2017 Hourly Load - RC2016'!P216/'2017 Hourly Load - RC2016'!$C$8</f>
        <v>0.84812233863877173</v>
      </c>
      <c r="Q215" s="32">
        <f>+'2017 Hourly Load - RC2016'!Q216/'2017 Hourly Load - RC2016'!$C$8</f>
        <v>0.85962657234109963</v>
      </c>
      <c r="R215" s="32">
        <f>+'2017 Hourly Load - RC2016'!R216/'2017 Hourly Load - RC2016'!$C$8</f>
        <v>0.87541340399100953</v>
      </c>
      <c r="S215" s="32">
        <f>+'2017 Hourly Load - RC2016'!S216/'2017 Hourly Load - RC2016'!$C$8</f>
        <v>0.86630238678880089</v>
      </c>
      <c r="T215" s="32">
        <f>+'2017 Hourly Load - RC2016'!T216/'2017 Hourly Load - RC2016'!$C$8</f>
        <v>0.85206904655124915</v>
      </c>
      <c r="U215" s="32">
        <f>+'2017 Hourly Load - RC2016'!U216/'2017 Hourly Load - RC2016'!$C$8</f>
        <v>0.81730442791793712</v>
      </c>
      <c r="V215" s="32">
        <f>+'2017 Hourly Load - RC2016'!V216/'2017 Hourly Load - RC2016'!$C$8</f>
        <v>0.78547884709178917</v>
      </c>
      <c r="W215" s="32">
        <f>+'2017 Hourly Load - RC2016'!W216/'2017 Hourly Load - RC2016'!$C$8</f>
        <v>0.75411511506390994</v>
      </c>
      <c r="X215" s="32">
        <f>+'2017 Hourly Load - RC2016'!X216/'2017 Hourly Load - RC2016'!$C$8</f>
        <v>0.69176552729764373</v>
      </c>
      <c r="Y215" s="32">
        <f>+'2017 Hourly Load - RC2016'!Y216/'2017 Hourly Load - RC2016'!$C$8</f>
        <v>0.62769450310146724</v>
      </c>
      <c r="AA215" s="33">
        <f t="shared" si="3"/>
        <v>0.87541340399100953</v>
      </c>
    </row>
    <row r="216" spans="1:27" x14ac:dyDescent="0.2">
      <c r="A216" s="29">
        <v>42941</v>
      </c>
      <c r="B216" s="32">
        <f>+'2017 Hourly Load - RC2016'!B217/'2017 Hourly Load - RC2016'!$C$8</f>
        <v>0.57344826243209635</v>
      </c>
      <c r="C216" s="32">
        <f>+'2017 Hourly Load - RC2016'!C217/'2017 Hourly Load - RC2016'!$C$8</f>
        <v>0.52814509394738163</v>
      </c>
      <c r="D216" s="32">
        <f>+'2017 Hourly Load - RC2016'!D217/'2017 Hourly Load - RC2016'!$C$8</f>
        <v>0.49850279834941275</v>
      </c>
      <c r="E216" s="32">
        <f>+'2017 Hourly Load - RC2016'!E217/'2017 Hourly Load - RC2016'!$C$8</f>
        <v>0.47813946497120458</v>
      </c>
      <c r="F216" s="32">
        <f>+'2017 Hourly Load - RC2016'!F217/'2017 Hourly Load - RC2016'!$C$8</f>
        <v>0.46831468144439903</v>
      </c>
      <c r="G216" s="32">
        <f>+'2017 Hourly Load - RC2016'!G217/'2017 Hourly Load - RC2016'!$C$8</f>
        <v>0.48007083267305528</v>
      </c>
      <c r="H216" s="32">
        <f>+'2017 Hourly Load - RC2016'!H217/'2017 Hourly Load - RC2016'!$C$8</f>
        <v>0.50656415919191988</v>
      </c>
      <c r="I216" s="32">
        <f>+'2017 Hourly Load - RC2016'!I217/'2017 Hourly Load - RC2016'!$C$8</f>
        <v>0.53843172627245595</v>
      </c>
      <c r="J216" s="32">
        <f>+'2017 Hourly Load - RC2016'!J217/'2017 Hourly Load - RC2016'!$C$8</f>
        <v>0.60254473672302045</v>
      </c>
      <c r="K216" s="32">
        <f>+'2017 Hourly Load - RC2016'!K217/'2017 Hourly Load - RC2016'!$C$8</f>
        <v>0.67341753413006245</v>
      </c>
      <c r="L216" s="32">
        <f>+'2017 Hourly Load - RC2016'!L217/'2017 Hourly Load - RC2016'!$C$8</f>
        <v>0.7364389019665375</v>
      </c>
      <c r="M216" s="32">
        <f>+'2017 Hourly Load - RC2016'!M217/'2017 Hourly Load - RC2016'!$C$8</f>
        <v>0.79324630415357988</v>
      </c>
      <c r="N216" s="32">
        <f>+'2017 Hourly Load - RC2016'!N217/'2017 Hourly Load - RC2016'!$C$8</f>
        <v>0.82725517020790684</v>
      </c>
      <c r="O216" s="32">
        <f>+'2017 Hourly Load - RC2016'!O217/'2017 Hourly Load - RC2016'!$C$8</f>
        <v>0.84564514962987636</v>
      </c>
      <c r="P216" s="32">
        <f>+'2017 Hourly Load - RC2016'!P217/'2017 Hourly Load - RC2016'!$C$8</f>
        <v>0.86243965138509948</v>
      </c>
      <c r="Q216" s="32">
        <f>+'2017 Hourly Load - RC2016'!Q217/'2017 Hourly Load - RC2016'!$C$8</f>
        <v>0.87814251052623327</v>
      </c>
      <c r="R216" s="32">
        <f>+'2017 Hourly Load - RC2016'!R217/'2017 Hourly Load - RC2016'!$C$8</f>
        <v>0.88028380950002416</v>
      </c>
      <c r="S216" s="32">
        <f>+'2017 Hourly Load - RC2016'!S217/'2017 Hourly Load - RC2016'!$C$8</f>
        <v>0.86445499159572625</v>
      </c>
      <c r="T216" s="32">
        <f>+'2017 Hourly Load - RC2016'!T217/'2017 Hourly Load - RC2016'!$C$8</f>
        <v>0.83153776815548885</v>
      </c>
      <c r="U216" s="32">
        <f>+'2017 Hourly Load - RC2016'!U217/'2017 Hourly Load - RC2016'!$C$8</f>
        <v>0.79089507390784874</v>
      </c>
      <c r="V216" s="32">
        <f>+'2017 Hourly Load - RC2016'!V217/'2017 Hourly Load - RC2016'!$C$8</f>
        <v>0.76931413915238689</v>
      </c>
      <c r="W216" s="32">
        <f>+'2017 Hourly Load - RC2016'!W217/'2017 Hourly Load - RC2016'!$C$8</f>
        <v>0.73597705316826878</v>
      </c>
      <c r="X216" s="32">
        <f>+'2017 Hourly Load - RC2016'!X217/'2017 Hourly Load - RC2016'!$C$8</f>
        <v>0.68710505306056935</v>
      </c>
      <c r="Y216" s="32">
        <f>+'2017 Hourly Load - RC2016'!Y217/'2017 Hourly Load - RC2016'!$C$8</f>
        <v>0.63344661995263118</v>
      </c>
      <c r="AA216" s="33">
        <f t="shared" si="3"/>
        <v>0.88028380950002416</v>
      </c>
    </row>
    <row r="217" spans="1:27" x14ac:dyDescent="0.2">
      <c r="A217" s="29">
        <v>42942</v>
      </c>
      <c r="B217" s="32">
        <f>+'2017 Hourly Load - RC2016'!B218/'2017 Hourly Load - RC2016'!$C$8</f>
        <v>0.58558228995024508</v>
      </c>
      <c r="C217" s="32">
        <f>+'2017 Hourly Load - RC2016'!C218/'2017 Hourly Load - RC2016'!$C$8</f>
        <v>0.54527548573770934</v>
      </c>
      <c r="D217" s="32">
        <f>+'2017 Hourly Load - RC2016'!D218/'2017 Hourly Load - RC2016'!$C$8</f>
        <v>0.51874017296445674</v>
      </c>
      <c r="E217" s="32">
        <f>+'2017 Hourly Load - RC2016'!E218/'2017 Hourly Load - RC2016'!$C$8</f>
        <v>0.4961515681036815</v>
      </c>
      <c r="F217" s="32">
        <f>+'2017 Hourly Load - RC2016'!F218/'2017 Hourly Load - RC2016'!$C$8</f>
        <v>0.48229610415562235</v>
      </c>
      <c r="G217" s="32">
        <f>+'2017 Hourly Load - RC2016'!G218/'2017 Hourly Load - RC2016'!$C$8</f>
        <v>0.47998686016427916</v>
      </c>
      <c r="H217" s="32">
        <f>+'2017 Hourly Load - RC2016'!H218/'2017 Hourly Load - RC2016'!$C$8</f>
        <v>0.48594890828738341</v>
      </c>
      <c r="I217" s="32">
        <f>+'2017 Hourly Load - RC2016'!I218/'2017 Hourly Load - RC2016'!$C$8</f>
        <v>0.5019036849548455</v>
      </c>
      <c r="J217" s="32">
        <f>+'2017 Hourly Load - RC2016'!J218/'2017 Hourly Load - RC2016'!$C$8</f>
        <v>0.56114628989639526</v>
      </c>
      <c r="K217" s="32">
        <f>+'2017 Hourly Load - RC2016'!K218/'2017 Hourly Load - RC2016'!$C$8</f>
        <v>0.63974455811083986</v>
      </c>
      <c r="L217" s="32">
        <f>+'2017 Hourly Load - RC2016'!L218/'2017 Hourly Load - RC2016'!$C$8</f>
        <v>0.71070132802665797</v>
      </c>
      <c r="M217" s="32">
        <f>+'2017 Hourly Load - RC2016'!M218/'2017 Hourly Load - RC2016'!$C$8</f>
        <v>0.75734805665179039</v>
      </c>
      <c r="N217" s="32">
        <f>+'2017 Hourly Load - RC2016'!N218/'2017 Hourly Load - RC2016'!$C$8</f>
        <v>0.77699762370540149</v>
      </c>
      <c r="O217" s="32">
        <f>+'2017 Hourly Load - RC2016'!O218/'2017 Hourly Load - RC2016'!$C$8</f>
        <v>0.78778809108313252</v>
      </c>
      <c r="P217" s="32">
        <f>+'2017 Hourly Load - RC2016'!P218/'2017 Hourly Load - RC2016'!$C$8</f>
        <v>0.78459713574964007</v>
      </c>
      <c r="Q217" s="32">
        <f>+'2017 Hourly Load - RC2016'!Q218/'2017 Hourly Load - RC2016'!$C$8</f>
        <v>0.7727150257578197</v>
      </c>
      <c r="R217" s="32">
        <f>+'2017 Hourly Load - RC2016'!R218/'2017 Hourly Load - RC2016'!$C$8</f>
        <v>0.77284098452098371</v>
      </c>
      <c r="S217" s="32">
        <f>+'2017 Hourly Load - RC2016'!S218/'2017 Hourly Load - RC2016'!$C$8</f>
        <v>0.76398188484510354</v>
      </c>
      <c r="T217" s="32">
        <f>+'2017 Hourly Load - RC2016'!T218/'2017 Hourly Load - RC2016'!$C$8</f>
        <v>0.74429033153710433</v>
      </c>
      <c r="U217" s="32">
        <f>+'2017 Hourly Load - RC2016'!U218/'2017 Hourly Load - RC2016'!$C$8</f>
        <v>0.71683132116731441</v>
      </c>
      <c r="V217" s="32">
        <f>+'2017 Hourly Load - RC2016'!V218/'2017 Hourly Load - RC2016'!$C$8</f>
        <v>0.70960968541256841</v>
      </c>
      <c r="W217" s="32">
        <f>+'2017 Hourly Load - RC2016'!W218/'2017 Hourly Load - RC2016'!$C$8</f>
        <v>0.68097505991991292</v>
      </c>
      <c r="X217" s="32">
        <f>+'2017 Hourly Load - RC2016'!X218/'2017 Hourly Load - RC2016'!$C$8</f>
        <v>0.63625969899663104</v>
      </c>
      <c r="Y217" s="32">
        <f>+'2017 Hourly Load - RC2016'!Y218/'2017 Hourly Load - RC2016'!$C$8</f>
        <v>0.59410549959102077</v>
      </c>
      <c r="AA217" s="33">
        <f t="shared" si="3"/>
        <v>0.78778809108313252</v>
      </c>
    </row>
    <row r="218" spans="1:27" x14ac:dyDescent="0.2">
      <c r="A218" s="29">
        <v>42943</v>
      </c>
      <c r="B218" s="32">
        <f>+'2017 Hourly Load - RC2016'!B219/'2017 Hourly Load - RC2016'!$C$8</f>
        <v>0.54813055103609731</v>
      </c>
      <c r="C218" s="32">
        <f>+'2017 Hourly Load - RC2016'!C219/'2017 Hourly Load - RC2016'!$C$8</f>
        <v>0.51164449597287487</v>
      </c>
      <c r="D218" s="32">
        <f>+'2017 Hourly Load - RC2016'!D219/'2017 Hourly Load - RC2016'!$C$8</f>
        <v>0.48628479832248789</v>
      </c>
      <c r="E218" s="32">
        <f>+'2017 Hourly Load - RC2016'!E219/'2017 Hourly Load - RC2016'!$C$8</f>
        <v>0.46764290137419012</v>
      </c>
      <c r="F218" s="32">
        <f>+'2017 Hourly Load - RC2016'!F219/'2017 Hourly Load - RC2016'!$C$8</f>
        <v>0.45769215908422034</v>
      </c>
      <c r="G218" s="32">
        <f>+'2017 Hourly Load - RC2016'!G219/'2017 Hourly Load - RC2016'!$C$8</f>
        <v>0.45483709378583242</v>
      </c>
      <c r="H218" s="32">
        <f>+'2017 Hourly Load - RC2016'!H219/'2017 Hourly Load - RC2016'!$C$8</f>
        <v>0.45714633777717556</v>
      </c>
      <c r="I218" s="32">
        <f>+'2017 Hourly Load - RC2016'!I219/'2017 Hourly Load - RC2016'!$C$8</f>
        <v>0.47167358179544372</v>
      </c>
      <c r="J218" s="32">
        <f>+'2017 Hourly Load - RC2016'!J219/'2017 Hourly Load - RC2016'!$C$8</f>
        <v>0.54527548573770934</v>
      </c>
      <c r="K218" s="32">
        <f>+'2017 Hourly Load - RC2016'!K219/'2017 Hourly Load - RC2016'!$C$8</f>
        <v>0.62849224193484032</v>
      </c>
      <c r="L218" s="32">
        <f>+'2017 Hourly Load - RC2016'!L219/'2017 Hourly Load - RC2016'!$C$8</f>
        <v>0.69701380909615096</v>
      </c>
      <c r="M218" s="32">
        <f>+'2017 Hourly Load - RC2016'!M219/'2017 Hourly Load - RC2016'!$C$8</f>
        <v>0.75743202916056651</v>
      </c>
      <c r="N218" s="32">
        <f>+'2017 Hourly Load - RC2016'!N219/'2017 Hourly Load - RC2016'!$C$8</f>
        <v>0.80517040039978838</v>
      </c>
      <c r="O218" s="32">
        <f>+'2017 Hourly Load - RC2016'!O219/'2017 Hourly Load - RC2016'!$C$8</f>
        <v>0.84165645546301093</v>
      </c>
      <c r="P218" s="32">
        <f>+'2017 Hourly Load - RC2016'!P219/'2017 Hourly Load - RC2016'!$C$8</f>
        <v>0.86504279915715909</v>
      </c>
      <c r="Q218" s="32">
        <f>+'2017 Hourly Load - RC2016'!Q219/'2017 Hourly Load - RC2016'!$C$8</f>
        <v>0.88057771328074064</v>
      </c>
      <c r="R218" s="32">
        <f>+'2017 Hourly Load - RC2016'!R219/'2017 Hourly Load - RC2016'!$C$8</f>
        <v>0.88578400882485986</v>
      </c>
      <c r="S218" s="32">
        <f>+'2017 Hourly Load - RC2016'!S219/'2017 Hourly Load - RC2016'!$C$8</f>
        <v>0.87986394695614356</v>
      </c>
      <c r="T218" s="32">
        <f>+'2017 Hourly Load - RC2016'!T219/'2017 Hourly Load - RC2016'!$C$8</f>
        <v>0.85328664792850295</v>
      </c>
      <c r="U218" s="32">
        <f>+'2017 Hourly Load - RC2016'!U219/'2017 Hourly Load - RC2016'!$C$8</f>
        <v>0.81386155505811641</v>
      </c>
      <c r="V218" s="32">
        <f>+'2017 Hourly Load - RC2016'!V219/'2017 Hourly Load - RC2016'!$C$8</f>
        <v>0.79568150690808725</v>
      </c>
      <c r="W218" s="32">
        <f>+'2017 Hourly Load - RC2016'!W219/'2017 Hourly Load - RC2016'!$C$8</f>
        <v>0.76519948622235712</v>
      </c>
      <c r="X218" s="32">
        <f>+'2017 Hourly Load - RC2016'!X219/'2017 Hourly Load - RC2016'!$C$8</f>
        <v>0.71141509435125483</v>
      </c>
      <c r="Y218" s="32">
        <f>+'2017 Hourly Load - RC2016'!Y219/'2017 Hourly Load - RC2016'!$C$8</f>
        <v>0.65305420075185427</v>
      </c>
      <c r="AA218" s="33">
        <f t="shared" si="3"/>
        <v>0.88578400882485986</v>
      </c>
    </row>
    <row r="219" spans="1:27" x14ac:dyDescent="0.2">
      <c r="A219" s="29">
        <v>42944</v>
      </c>
      <c r="B219" s="32">
        <f>+'2017 Hourly Load - RC2016'!B220/'2017 Hourly Load - RC2016'!$C$8</f>
        <v>0.59490323842439385</v>
      </c>
      <c r="C219" s="32">
        <f>+'2017 Hourly Load - RC2016'!C220/'2017 Hourly Load - RC2016'!$C$8</f>
        <v>0.55539417304523131</v>
      </c>
      <c r="D219" s="32">
        <f>+'2017 Hourly Load - RC2016'!D220/'2017 Hourly Load - RC2016'!$C$8</f>
        <v>0.52554194617532202</v>
      </c>
      <c r="E219" s="32">
        <f>+'2017 Hourly Load - RC2016'!E220/'2017 Hourly Load - RC2016'!$C$8</f>
        <v>0.50681607671824824</v>
      </c>
      <c r="F219" s="32">
        <f>+'2017 Hourly Load - RC2016'!F220/'2017 Hourly Load - RC2016'!$C$8</f>
        <v>0.5015258086653529</v>
      </c>
      <c r="G219" s="32">
        <f>+'2017 Hourly Load - RC2016'!G220/'2017 Hourly Load - RC2016'!$C$8</f>
        <v>0.51496141006953144</v>
      </c>
      <c r="H219" s="32">
        <f>+'2017 Hourly Load - RC2016'!H220/'2017 Hourly Load - RC2016'!$C$8</f>
        <v>0.54313418676391834</v>
      </c>
      <c r="I219" s="32">
        <f>+'2017 Hourly Load - RC2016'!I220/'2017 Hourly Load - RC2016'!$C$8</f>
        <v>0.57080312840564862</v>
      </c>
      <c r="J219" s="32">
        <f>+'2017 Hourly Load - RC2016'!J220/'2017 Hourly Load - RC2016'!$C$8</f>
        <v>0.62786244811901937</v>
      </c>
      <c r="K219" s="32">
        <f>+'2017 Hourly Load - RC2016'!K220/'2017 Hourly Load - RC2016'!$C$8</f>
        <v>0.70007880566647929</v>
      </c>
      <c r="L219" s="32">
        <f>+'2017 Hourly Load - RC2016'!L220/'2017 Hourly Load - RC2016'!$C$8</f>
        <v>0.7629742147397901</v>
      </c>
      <c r="M219" s="32">
        <f>+'2017 Hourly Load - RC2016'!M220/'2017 Hourly Load - RC2016'!$C$8</f>
        <v>0.82108319081286241</v>
      </c>
      <c r="N219" s="32">
        <f>+'2017 Hourly Load - RC2016'!N220/'2017 Hourly Load - RC2016'!$C$8</f>
        <v>0.86013040739375635</v>
      </c>
      <c r="O219" s="32">
        <f>+'2017 Hourly Load - RC2016'!O220/'2017 Hourly Load - RC2016'!$C$8</f>
        <v>0.89598666864115795</v>
      </c>
      <c r="P219" s="32">
        <f>+'2017 Hourly Load - RC2016'!P220/'2017 Hourly Load - RC2016'!$C$8</f>
        <v>0.92802218073924625</v>
      </c>
      <c r="Q219" s="32">
        <f>+'2017 Hourly Load - RC2016'!Q220/'2017 Hourly Load - RC2016'!$C$8</f>
        <v>0.9458243525997827</v>
      </c>
      <c r="R219" s="32">
        <f>+'2017 Hourly Load - RC2016'!R220/'2017 Hourly Load - RC2016'!$C$8</f>
        <v>0.95224824952115561</v>
      </c>
      <c r="S219" s="32">
        <f>+'2017 Hourly Load - RC2016'!S220/'2017 Hourly Load - RC2016'!$C$8</f>
        <v>0.94511058627518585</v>
      </c>
      <c r="T219" s="32">
        <f>+'2017 Hourly Load - RC2016'!T220/'2017 Hourly Load - RC2016'!$C$8</f>
        <v>0.92697252437954469</v>
      </c>
      <c r="U219" s="32">
        <f>+'2017 Hourly Load - RC2016'!U220/'2017 Hourly Load - RC2016'!$C$8</f>
        <v>0.8910742768777552</v>
      </c>
      <c r="V219" s="32">
        <f>+'2017 Hourly Load - RC2016'!V220/'2017 Hourly Load - RC2016'!$C$8</f>
        <v>0.86898950706963651</v>
      </c>
      <c r="W219" s="32">
        <f>+'2017 Hourly Load - RC2016'!W220/'2017 Hourly Load - RC2016'!$C$8</f>
        <v>0.83288132829590666</v>
      </c>
      <c r="X219" s="32">
        <f>+'2017 Hourly Load - RC2016'!X220/'2017 Hourly Load - RC2016'!$C$8</f>
        <v>0.76629112883644668</v>
      </c>
      <c r="Y219" s="32">
        <f>+'2017 Hourly Load - RC2016'!Y220/'2017 Hourly Load - RC2016'!$C$8</f>
        <v>0.69567024895573315</v>
      </c>
      <c r="AA219" s="33">
        <f t="shared" si="3"/>
        <v>0.95224824952115561</v>
      </c>
    </row>
    <row r="220" spans="1:27" x14ac:dyDescent="0.2">
      <c r="A220" s="29">
        <v>42945</v>
      </c>
      <c r="B220" s="32">
        <f>+'2017 Hourly Load - RC2016'!B221/'2017 Hourly Load - RC2016'!$C$8</f>
        <v>0.63298477115436247</v>
      </c>
      <c r="C220" s="32">
        <f>+'2017 Hourly Load - RC2016'!C221/'2017 Hourly Load - RC2016'!$C$8</f>
        <v>0.58856331401179718</v>
      </c>
      <c r="D220" s="32">
        <f>+'2017 Hourly Load - RC2016'!D221/'2017 Hourly Load - RC2016'!$C$8</f>
        <v>0.55652780191370887</v>
      </c>
      <c r="E220" s="32">
        <f>+'2017 Hourly Load - RC2016'!E221/'2017 Hourly Load - RC2016'!$C$8</f>
        <v>0.53683624860570966</v>
      </c>
      <c r="F220" s="32">
        <f>+'2017 Hourly Load - RC2016'!F221/'2017 Hourly Load - RC2016'!$C$8</f>
        <v>0.52810310769299362</v>
      </c>
      <c r="G220" s="32">
        <f>+'2017 Hourly Load - RC2016'!G221/'2017 Hourly Load - RC2016'!$C$8</f>
        <v>0.53784391871102311</v>
      </c>
      <c r="H220" s="32">
        <f>+'2017 Hourly Load - RC2016'!H221/'2017 Hourly Load - RC2016'!$C$8</f>
        <v>0.56353950639651462</v>
      </c>
      <c r="I220" s="32">
        <f>+'2017 Hourly Load - RC2016'!I221/'2017 Hourly Load - RC2016'!$C$8</f>
        <v>0.58801749270475245</v>
      </c>
      <c r="J220" s="32">
        <f>+'2017 Hourly Load - RC2016'!J221/'2017 Hourly Load - RC2016'!$C$8</f>
        <v>0.64486688114618296</v>
      </c>
      <c r="K220" s="32">
        <f>+'2017 Hourly Load - RC2016'!K221/'2017 Hourly Load - RC2016'!$C$8</f>
        <v>0.71007153421083702</v>
      </c>
      <c r="L220" s="32">
        <f>+'2017 Hourly Load - RC2016'!L221/'2017 Hourly Load - RC2016'!$C$8</f>
        <v>0.77158139688934202</v>
      </c>
      <c r="M220" s="32">
        <f>+'2017 Hourly Load - RC2016'!M221/'2017 Hourly Load - RC2016'!$C$8</f>
        <v>0.82591161006748903</v>
      </c>
      <c r="N220" s="32">
        <f>+'2017 Hourly Load - RC2016'!N221/'2017 Hourly Load - RC2016'!$C$8</f>
        <v>0.86143198127978604</v>
      </c>
      <c r="O220" s="32">
        <f>+'2017 Hourly Load - RC2016'!O221/'2017 Hourly Load - RC2016'!$C$8</f>
        <v>0.88544811878975538</v>
      </c>
      <c r="P220" s="32">
        <f>+'2017 Hourly Load - RC2016'!P221/'2017 Hourly Load - RC2016'!$C$8</f>
        <v>0.89728824252718764</v>
      </c>
      <c r="Q220" s="32">
        <f>+'2017 Hourly Load - RC2016'!Q221/'2017 Hourly Load - RC2016'!$C$8</f>
        <v>0.88805126656181499</v>
      </c>
      <c r="R220" s="32">
        <f>+'2017 Hourly Load - RC2016'!R221/'2017 Hourly Load - RC2016'!$C$8</f>
        <v>0.87898223561399447</v>
      </c>
      <c r="S220" s="32">
        <f>+'2017 Hourly Load - RC2016'!S221/'2017 Hourly Load - RC2016'!$C$8</f>
        <v>0.84803836612999561</v>
      </c>
      <c r="T220" s="32">
        <f>+'2017 Hourly Load - RC2016'!T221/'2017 Hourly Load - RC2016'!$C$8</f>
        <v>0.81004080590880312</v>
      </c>
      <c r="U220" s="32">
        <f>+'2017 Hourly Load - RC2016'!U221/'2017 Hourly Load - RC2016'!$C$8</f>
        <v>0.7761998848720284</v>
      </c>
      <c r="V220" s="32">
        <f>+'2017 Hourly Load - RC2016'!V221/'2017 Hourly Load - RC2016'!$C$8</f>
        <v>0.76192455838008866</v>
      </c>
      <c r="W220" s="32">
        <f>+'2017 Hourly Load - RC2016'!W221/'2017 Hourly Load - RC2016'!$C$8</f>
        <v>0.73224027652773171</v>
      </c>
      <c r="X220" s="32">
        <f>+'2017 Hourly Load - RC2016'!X221/'2017 Hourly Load - RC2016'!$C$8</f>
        <v>0.67761615956886823</v>
      </c>
      <c r="Y220" s="32">
        <f>+'2017 Hourly Load - RC2016'!Y221/'2017 Hourly Load - RC2016'!$C$8</f>
        <v>0.62429361649603454</v>
      </c>
      <c r="AA220" s="33">
        <f t="shared" si="3"/>
        <v>0.89728824252718764</v>
      </c>
    </row>
    <row r="221" spans="1:27" x14ac:dyDescent="0.2">
      <c r="A221" s="29">
        <v>42946</v>
      </c>
      <c r="B221" s="32">
        <f>+'2017 Hourly Load - RC2016'!B222/'2017 Hourly Load - RC2016'!$C$8</f>
        <v>0.57067716964248449</v>
      </c>
      <c r="C221" s="32">
        <f>+'2017 Hourly Load - RC2016'!C222/'2017 Hourly Load - RC2016'!$C$8</f>
        <v>0.53477892214069489</v>
      </c>
      <c r="D221" s="32">
        <f>+'2017 Hourly Load - RC2016'!D222/'2017 Hourly Load - RC2016'!$C$8</f>
        <v>0.50723593926212884</v>
      </c>
      <c r="E221" s="32">
        <f>+'2017 Hourly Load - RC2016'!E222/'2017 Hourly Load - RC2016'!$C$8</f>
        <v>0.49119719008589063</v>
      </c>
      <c r="F221" s="32">
        <f>+'2017 Hourly Load - RC2016'!F222/'2017 Hourly Load - RC2016'!$C$8</f>
        <v>0.48481527941890584</v>
      </c>
      <c r="G221" s="32">
        <f>+'2017 Hourly Load - RC2016'!G222/'2017 Hourly Load - RC2016'!$C$8</f>
        <v>0.49783101827920379</v>
      </c>
      <c r="H221" s="32">
        <f>+'2017 Hourly Load - RC2016'!H222/'2017 Hourly Load - RC2016'!$C$8</f>
        <v>0.53066426921066512</v>
      </c>
      <c r="I221" s="32">
        <f>+'2017 Hourly Load - RC2016'!I222/'2017 Hourly Load - RC2016'!$C$8</f>
        <v>0.55640184315054475</v>
      </c>
      <c r="J221" s="32">
        <f>+'2017 Hourly Load - RC2016'!J222/'2017 Hourly Load - RC2016'!$C$8</f>
        <v>0.61148780890767684</v>
      </c>
      <c r="K221" s="32">
        <f>+'2017 Hourly Load - RC2016'!K222/'2017 Hourly Load - RC2016'!$C$8</f>
        <v>0.67245185027913712</v>
      </c>
      <c r="L221" s="32">
        <f>+'2017 Hourly Load - RC2016'!L222/'2017 Hourly Load - RC2016'!$C$8</f>
        <v>0.722373506746538</v>
      </c>
      <c r="M221" s="32">
        <f>+'2017 Hourly Load - RC2016'!M222/'2017 Hourly Load - RC2016'!$C$8</f>
        <v>0.77985268900378935</v>
      </c>
      <c r="N221" s="32">
        <f>+'2017 Hourly Load - RC2016'!N222/'2017 Hourly Load - RC2016'!$C$8</f>
        <v>0.82801092278689192</v>
      </c>
      <c r="O221" s="32">
        <f>+'2017 Hourly Load - RC2016'!O222/'2017 Hourly Load - RC2016'!$C$8</f>
        <v>0.86987121841178583</v>
      </c>
      <c r="P221" s="32">
        <f>+'2017 Hourly Load - RC2016'!P222/'2017 Hourly Load - RC2016'!$C$8</f>
        <v>0.89174605694796405</v>
      </c>
      <c r="Q221" s="32">
        <f>+'2017 Hourly Load - RC2016'!Q222/'2017 Hourly Load - RC2016'!$C$8</f>
        <v>0.89350947963226257</v>
      </c>
      <c r="R221" s="32">
        <f>+'2017 Hourly Load - RC2016'!R222/'2017 Hourly Load - RC2016'!$C$8</f>
        <v>0.86756197442044258</v>
      </c>
      <c r="S221" s="32">
        <f>+'2017 Hourly Load - RC2016'!S222/'2017 Hourly Load - RC2016'!$C$8</f>
        <v>0.82465202243584745</v>
      </c>
      <c r="T221" s="32">
        <f>+'2017 Hourly Load - RC2016'!T222/'2017 Hourly Load - RC2016'!$C$8</f>
        <v>0.7937081529518486</v>
      </c>
      <c r="U221" s="32">
        <f>+'2017 Hourly Load - RC2016'!U222/'2017 Hourly Load - RC2016'!$C$8</f>
        <v>0.76322613226611846</v>
      </c>
      <c r="V221" s="32">
        <f>+'2017 Hourly Load - RC2016'!V222/'2017 Hourly Load - RC2016'!$C$8</f>
        <v>0.74403841401077597</v>
      </c>
      <c r="W221" s="32">
        <f>+'2017 Hourly Load - RC2016'!W222/'2017 Hourly Load - RC2016'!$C$8</f>
        <v>0.71523584350056824</v>
      </c>
      <c r="X221" s="32">
        <f>+'2017 Hourly Load - RC2016'!X222/'2017 Hourly Load - RC2016'!$C$8</f>
        <v>0.65993994647149579</v>
      </c>
      <c r="Y221" s="32">
        <f>+'2017 Hourly Load - RC2016'!Y222/'2017 Hourly Load - RC2016'!$C$8</f>
        <v>0.60388829686343837</v>
      </c>
      <c r="AA221" s="33">
        <f t="shared" si="3"/>
        <v>0.89350947963226257</v>
      </c>
    </row>
    <row r="222" spans="1:27" x14ac:dyDescent="0.2">
      <c r="A222" s="29">
        <v>42947</v>
      </c>
      <c r="B222" s="32">
        <f>+'2017 Hourly Load - RC2016'!B223/'2017 Hourly Load - RC2016'!$C$8</f>
        <v>0.54930616615896288</v>
      </c>
      <c r="C222" s="32">
        <f>+'2017 Hourly Load - RC2016'!C223/'2017 Hourly Load - RC2016'!$C$8</f>
        <v>0.51042689459562118</v>
      </c>
      <c r="D222" s="32">
        <f>+'2017 Hourly Load - RC2016'!D223/'2017 Hourly Load - RC2016'!$C$8</f>
        <v>0.48384959556798052</v>
      </c>
      <c r="E222" s="32">
        <f>+'2017 Hourly Load - RC2016'!E223/'2017 Hourly Load - RC2016'!$C$8</f>
        <v>0.46802077766368261</v>
      </c>
      <c r="F222" s="32">
        <f>+'2017 Hourly Load - RC2016'!F223/'2017 Hourly Load - RC2016'!$C$8</f>
        <v>0.46252057833884702</v>
      </c>
      <c r="G222" s="32">
        <f>+'2017 Hourly Load - RC2016'!G223/'2017 Hourly Load - RC2016'!$C$8</f>
        <v>0.47452864709383158</v>
      </c>
      <c r="H222" s="32">
        <f>+'2017 Hourly Load - RC2016'!H223/'2017 Hourly Load - RC2016'!$C$8</f>
        <v>0.50639621417436764</v>
      </c>
      <c r="I222" s="32">
        <f>+'2017 Hourly Load - RC2016'!I223/'2017 Hourly Load - RC2016'!$C$8</f>
        <v>0.53074824171944124</v>
      </c>
      <c r="J222" s="32">
        <f>+'2017 Hourly Load - RC2016'!J223/'2017 Hourly Load - RC2016'!$C$8</f>
        <v>0.57949428306397666</v>
      </c>
      <c r="K222" s="32">
        <f>+'2017 Hourly Load - RC2016'!K223/'2017 Hourly Load - RC2016'!$C$8</f>
        <v>0.64919146534815286</v>
      </c>
      <c r="L222" s="32">
        <f>+'2017 Hourly Load - RC2016'!L223/'2017 Hourly Load - RC2016'!$C$8</f>
        <v>0.72161775416755303</v>
      </c>
      <c r="M222" s="32">
        <f>+'2017 Hourly Load - RC2016'!M223/'2017 Hourly Load - RC2016'!$C$8</f>
        <v>0.78552083334617728</v>
      </c>
      <c r="N222" s="32">
        <f>+'2017 Hourly Load - RC2016'!N223/'2017 Hourly Load - RC2016'!$C$8</f>
        <v>0.82696126642719059</v>
      </c>
      <c r="O222" s="32">
        <f>+'2017 Hourly Load - RC2016'!O223/'2017 Hourly Load - RC2016'!$C$8</f>
        <v>0.85416835927065204</v>
      </c>
      <c r="P222" s="32">
        <f>+'2017 Hourly Load - RC2016'!P223/'2017 Hourly Load - RC2016'!$C$8</f>
        <v>0.86348930774480104</v>
      </c>
      <c r="Q222" s="32">
        <f>+'2017 Hourly Load - RC2016'!Q223/'2017 Hourly Load - RC2016'!$C$8</f>
        <v>0.85299274414778647</v>
      </c>
      <c r="R222" s="32">
        <f>+'2017 Hourly Load - RC2016'!R223/'2017 Hourly Load - RC2016'!$C$8</f>
        <v>0.82011750696193708</v>
      </c>
      <c r="S222" s="32">
        <f>+'2017 Hourly Load - RC2016'!S223/'2017 Hourly Load - RC2016'!$C$8</f>
        <v>0.78913165122355033</v>
      </c>
      <c r="T222" s="32">
        <f>+'2017 Hourly Load - RC2016'!T223/'2017 Hourly Load - RC2016'!$C$8</f>
        <v>0.76289024223101409</v>
      </c>
      <c r="U222" s="32">
        <f>+'2017 Hourly Load - RC2016'!U223/'2017 Hourly Load - RC2016'!$C$8</f>
        <v>0.73333191914182128</v>
      </c>
      <c r="V222" s="32">
        <f>+'2017 Hourly Load - RC2016'!V223/'2017 Hourly Load - RC2016'!$C$8</f>
        <v>0.72438884695716477</v>
      </c>
      <c r="W222" s="32">
        <f>+'2017 Hourly Load - RC2016'!W223/'2017 Hourly Load - RC2016'!$C$8</f>
        <v>0.69856730050850924</v>
      </c>
      <c r="X222" s="32">
        <f>+'2017 Hourly Load - RC2016'!X223/'2017 Hourly Load - RC2016'!$C$8</f>
        <v>0.64998920418152606</v>
      </c>
      <c r="Y222" s="32">
        <f>+'2017 Hourly Load - RC2016'!Y223/'2017 Hourly Load - RC2016'!$C$8</f>
        <v>0.59414748584540888</v>
      </c>
      <c r="AA222" s="33">
        <f t="shared" si="3"/>
        <v>0.86348930774480104</v>
      </c>
    </row>
    <row r="223" spans="1:27" x14ac:dyDescent="0.2">
      <c r="A223" s="29">
        <v>42948</v>
      </c>
      <c r="B223" s="32">
        <f>+'2017 Hourly Load - RC2016'!B224/'2017 Hourly Load - RC2016'!$C$8</f>
        <v>0.54598925206230631</v>
      </c>
      <c r="C223" s="32">
        <f>+'2017 Hourly Load - RC2016'!C224/'2017 Hourly Load - RC2016'!$C$8</f>
        <v>0.5096291557622481</v>
      </c>
      <c r="D223" s="32">
        <f>+'2017 Hourly Load - RC2016'!D224/'2017 Hourly Load - RC2016'!$C$8</f>
        <v>0.48019679143621946</v>
      </c>
      <c r="E223" s="32">
        <f>+'2017 Hourly Load - RC2016'!E224/'2017 Hourly Load - RC2016'!$C$8</f>
        <v>0.46701310755836922</v>
      </c>
      <c r="F223" s="32">
        <f>+'2017 Hourly Load - RC2016'!F224/'2017 Hourly Load - RC2016'!$C$8</f>
        <v>0.45974948554923517</v>
      </c>
      <c r="G223" s="32">
        <f>+'2017 Hourly Load - RC2016'!G224/'2017 Hourly Load - RC2016'!$C$8</f>
        <v>0.47305912819024953</v>
      </c>
      <c r="H223" s="32">
        <f>+'2017 Hourly Load - RC2016'!H224/'2017 Hourly Load - RC2016'!$C$8</f>
        <v>0.50039217979687534</v>
      </c>
      <c r="I223" s="32">
        <f>+'2017 Hourly Load - RC2016'!I224/'2017 Hourly Load - RC2016'!$C$8</f>
        <v>0.53427508708803817</v>
      </c>
      <c r="J223" s="32">
        <f>+'2017 Hourly Load - RC2016'!J224/'2017 Hourly Load - RC2016'!$C$8</f>
        <v>0.59196420061722987</v>
      </c>
      <c r="K223" s="32">
        <f>+'2017 Hourly Load - RC2016'!K224/'2017 Hourly Load - RC2016'!$C$8</f>
        <v>0.66464240696295829</v>
      </c>
      <c r="L223" s="32">
        <f>+'2017 Hourly Load - RC2016'!L224/'2017 Hourly Load - RC2016'!$C$8</f>
        <v>0.72862945865035866</v>
      </c>
      <c r="M223" s="32">
        <f>+'2017 Hourly Load - RC2016'!M224/'2017 Hourly Load - RC2016'!$C$8</f>
        <v>0.78396734193381912</v>
      </c>
      <c r="N223" s="32">
        <f>+'2017 Hourly Load - RC2016'!N224/'2017 Hourly Load - RC2016'!$C$8</f>
        <v>0.82536578876044431</v>
      </c>
      <c r="O223" s="32">
        <f>+'2017 Hourly Load - RC2016'!O224/'2017 Hourly Load - RC2016'!$C$8</f>
        <v>0.85433630428820428</v>
      </c>
      <c r="P223" s="32">
        <f>+'2017 Hourly Load - RC2016'!P224/'2017 Hourly Load - RC2016'!$C$8</f>
        <v>0.87835244179817351</v>
      </c>
      <c r="Q223" s="32">
        <f>+'2017 Hourly Load - RC2016'!Q224/'2017 Hourly Load - RC2016'!$C$8</f>
        <v>0.89120023564091932</v>
      </c>
      <c r="R223" s="32">
        <f>+'2017 Hourly Load - RC2016'!R224/'2017 Hourly Load - RC2016'!$C$8</f>
        <v>0.88935284044784468</v>
      </c>
      <c r="S223" s="32">
        <f>+'2017 Hourly Load - RC2016'!S224/'2017 Hourly Load - RC2016'!$C$8</f>
        <v>0.86416108781501</v>
      </c>
      <c r="T223" s="32">
        <f>+'2017 Hourly Load - RC2016'!T224/'2017 Hourly Load - RC2016'!$C$8</f>
        <v>0.82675133515525012</v>
      </c>
      <c r="U223" s="32">
        <f>+'2017 Hourly Load - RC2016'!U224/'2017 Hourly Load - RC2016'!$C$8</f>
        <v>0.79005534882008766</v>
      </c>
      <c r="V223" s="32">
        <f>+'2017 Hourly Load - RC2016'!V224/'2017 Hourly Load - RC2016'!$C$8</f>
        <v>0.77485632473161059</v>
      </c>
      <c r="W223" s="32">
        <f>+'2017 Hourly Load - RC2016'!W224/'2017 Hourly Load - RC2016'!$C$8</f>
        <v>0.74353457895811925</v>
      </c>
      <c r="X223" s="32">
        <f>+'2017 Hourly Load - RC2016'!X224/'2017 Hourly Load - RC2016'!$C$8</f>
        <v>0.68891046199925576</v>
      </c>
      <c r="Y223" s="32">
        <f>+'2017 Hourly Load - RC2016'!Y224/'2017 Hourly Load - RC2016'!$C$8</f>
        <v>0.63495812511060123</v>
      </c>
      <c r="AA223" s="33">
        <f t="shared" si="3"/>
        <v>0.89120023564091932</v>
      </c>
    </row>
    <row r="224" spans="1:27" x14ac:dyDescent="0.2">
      <c r="A224" s="29">
        <v>42949</v>
      </c>
      <c r="B224" s="32">
        <f>+'2017 Hourly Load - RC2016'!B225/'2017 Hourly Load - RC2016'!$C$8</f>
        <v>0.58335701846767796</v>
      </c>
      <c r="C224" s="32">
        <f>+'2017 Hourly Load - RC2016'!C225/'2017 Hourly Load - RC2016'!$C$8</f>
        <v>0.54074097026379908</v>
      </c>
      <c r="D224" s="32">
        <f>+'2017 Hourly Load - RC2016'!D225/'2017 Hourly Load - RC2016'!$C$8</f>
        <v>0.51080477088511367</v>
      </c>
      <c r="E224" s="32">
        <f>+'2017 Hourly Load - RC2016'!E225/'2017 Hourly Load - RC2016'!$C$8</f>
        <v>0.489979588708637</v>
      </c>
      <c r="F224" s="32">
        <f>+'2017 Hourly Load - RC2016'!F225/'2017 Hourly Load - RC2016'!$C$8</f>
        <v>0.47834939624314488</v>
      </c>
      <c r="G224" s="32">
        <f>+'2017 Hourly Load - RC2016'!G225/'2017 Hourly Load - RC2016'!$C$8</f>
        <v>0.47729973988344343</v>
      </c>
      <c r="H224" s="32">
        <f>+'2017 Hourly Load - RC2016'!H225/'2017 Hourly Load - RC2016'!$C$8</f>
        <v>0.48414349934869688</v>
      </c>
      <c r="I224" s="32">
        <f>+'2017 Hourly Load - RC2016'!I225/'2017 Hourly Load - RC2016'!$C$8</f>
        <v>0.49925855092839777</v>
      </c>
      <c r="J224" s="32">
        <f>+'2017 Hourly Load - RC2016'!J225/'2017 Hourly Load - RC2016'!$C$8</f>
        <v>0.56387539643161899</v>
      </c>
      <c r="K224" s="32">
        <f>+'2017 Hourly Load - RC2016'!K225/'2017 Hourly Load - RC2016'!$C$8</f>
        <v>0.64222174711973534</v>
      </c>
      <c r="L224" s="32">
        <f>+'2017 Hourly Load - RC2016'!L225/'2017 Hourly Load - RC2016'!$C$8</f>
        <v>0.71023947922838926</v>
      </c>
      <c r="M224" s="32">
        <f>+'2017 Hourly Load - RC2016'!M225/'2017 Hourly Load - RC2016'!$C$8</f>
        <v>0.76171462710814841</v>
      </c>
      <c r="N224" s="32">
        <f>+'2017 Hourly Load - RC2016'!N225/'2017 Hourly Load - RC2016'!$C$8</f>
        <v>0.80126567874169907</v>
      </c>
      <c r="O224" s="32">
        <f>+'2017 Hourly Load - RC2016'!O225/'2017 Hourly Load - RC2016'!$C$8</f>
        <v>0.82351839356736978</v>
      </c>
      <c r="P224" s="32">
        <f>+'2017 Hourly Load - RC2016'!P225/'2017 Hourly Load - RC2016'!$C$8</f>
        <v>0.84337789189292123</v>
      </c>
      <c r="Q224" s="32">
        <f>+'2017 Hourly Load - RC2016'!Q225/'2017 Hourly Load - RC2016'!$C$8</f>
        <v>0.84249618055077202</v>
      </c>
      <c r="R224" s="32">
        <f>+'2017 Hourly Load - RC2016'!R225/'2017 Hourly Load - RC2016'!$C$8</f>
        <v>0.83569440733990663</v>
      </c>
      <c r="S224" s="32">
        <f>+'2017 Hourly Load - RC2016'!S225/'2017 Hourly Load - RC2016'!$C$8</f>
        <v>0.81818613926008643</v>
      </c>
      <c r="T224" s="32">
        <f>+'2017 Hourly Load - RC2016'!T225/'2017 Hourly Load - RC2016'!$C$8</f>
        <v>0.78682240723220709</v>
      </c>
      <c r="U224" s="32">
        <f>+'2017 Hourly Load - RC2016'!U225/'2017 Hourly Load - RC2016'!$C$8</f>
        <v>0.7547868951341189</v>
      </c>
      <c r="V224" s="32">
        <f>+'2017 Hourly Load - RC2016'!V225/'2017 Hourly Load - RC2016'!$C$8</f>
        <v>0.7424429363440298</v>
      </c>
      <c r="W224" s="32">
        <f>+'2017 Hourly Load - RC2016'!W225/'2017 Hourly Load - RC2016'!$C$8</f>
        <v>0.71762906000068749</v>
      </c>
      <c r="X224" s="32">
        <f>+'2017 Hourly Load - RC2016'!X225/'2017 Hourly Load - RC2016'!$C$8</f>
        <v>0.67035253755973412</v>
      </c>
      <c r="Y224" s="32">
        <f>+'2017 Hourly Load - RC2016'!Y225/'2017 Hourly Load - RC2016'!$C$8</f>
        <v>0.62236224879418389</v>
      </c>
      <c r="AA224" s="33">
        <f t="shared" si="3"/>
        <v>0.84337789189292123</v>
      </c>
    </row>
    <row r="225" spans="1:27" x14ac:dyDescent="0.2">
      <c r="A225" s="29">
        <v>42950</v>
      </c>
      <c r="B225" s="32">
        <f>+'2017 Hourly Load - RC2016'!B226/'2017 Hourly Load - RC2016'!$C$8</f>
        <v>0.57353223494087247</v>
      </c>
      <c r="C225" s="32">
        <f>+'2017 Hourly Load - RC2016'!C226/'2017 Hourly Load - RC2016'!$C$8</f>
        <v>0.53561864722845598</v>
      </c>
      <c r="D225" s="32">
        <f>+'2017 Hourly Load - RC2016'!D226/'2017 Hourly Load - RC2016'!$C$8</f>
        <v>0.50723593926212884</v>
      </c>
      <c r="E225" s="32">
        <f>+'2017 Hourly Load - RC2016'!E226/'2017 Hourly Load - RC2016'!$C$8</f>
        <v>0.48830013853311466</v>
      </c>
      <c r="F225" s="32">
        <f>+'2017 Hourly Load - RC2016'!F226/'2017 Hourly Load - RC2016'!$C$8</f>
        <v>0.47696384984833895</v>
      </c>
      <c r="G225" s="32">
        <f>+'2017 Hourly Load - RC2016'!G226/'2017 Hourly Load - RC2016'!$C$8</f>
        <v>0.47557830345353302</v>
      </c>
      <c r="H225" s="32">
        <f>+'2017 Hourly Load - RC2016'!H226/'2017 Hourly Load - RC2016'!$C$8</f>
        <v>0.48061665398010001</v>
      </c>
      <c r="I225" s="32">
        <f>+'2017 Hourly Load - RC2016'!I226/'2017 Hourly Load - RC2016'!$C$8</f>
        <v>0.48813219351556242</v>
      </c>
      <c r="J225" s="32">
        <f>+'2017 Hourly Load - RC2016'!J226/'2017 Hourly Load - RC2016'!$C$8</f>
        <v>0.53927145136021704</v>
      </c>
      <c r="K225" s="32">
        <f>+'2017 Hourly Load - RC2016'!K226/'2017 Hourly Load - RC2016'!$C$8</f>
        <v>0.60351042057394577</v>
      </c>
      <c r="L225" s="32">
        <f>+'2017 Hourly Load - RC2016'!L226/'2017 Hourly Load - RC2016'!$C$8</f>
        <v>0.65137475057633198</v>
      </c>
      <c r="M225" s="32">
        <f>+'2017 Hourly Load - RC2016'!M226/'2017 Hourly Load - RC2016'!$C$8</f>
        <v>0.70209414587710606</v>
      </c>
      <c r="N225" s="32">
        <f>+'2017 Hourly Load - RC2016'!N226/'2017 Hourly Load - RC2016'!$C$8</f>
        <v>0.72632021465901542</v>
      </c>
      <c r="O225" s="32">
        <f>+'2017 Hourly Load - RC2016'!O226/'2017 Hourly Load - RC2016'!$C$8</f>
        <v>0.7334998641593734</v>
      </c>
      <c r="P225" s="32">
        <f>+'2017 Hourly Load - RC2016'!P226/'2017 Hourly Load - RC2016'!$C$8</f>
        <v>0.73610301193143302</v>
      </c>
      <c r="Q225" s="32">
        <f>+'2017 Hourly Load - RC2016'!Q226/'2017 Hourly Load - RC2016'!$C$8</f>
        <v>0.74252690885280592</v>
      </c>
      <c r="R225" s="32">
        <f>+'2017 Hourly Load - RC2016'!R226/'2017 Hourly Load - RC2016'!$C$8</f>
        <v>0.74785916316008916</v>
      </c>
      <c r="S225" s="32">
        <f>+'2017 Hourly Load - RC2016'!S226/'2017 Hourly Load - RC2016'!$C$8</f>
        <v>0.74122533496677601</v>
      </c>
      <c r="T225" s="32">
        <f>+'2017 Hourly Load - RC2016'!T226/'2017 Hourly Load - RC2016'!$C$8</f>
        <v>0.7236750806325678</v>
      </c>
      <c r="U225" s="32">
        <f>+'2017 Hourly Load - RC2016'!U226/'2017 Hourly Load - RC2016'!$C$8</f>
        <v>0.70646071633346397</v>
      </c>
      <c r="V225" s="32">
        <f>+'2017 Hourly Load - RC2016'!V226/'2017 Hourly Load - RC2016'!$C$8</f>
        <v>0.6912197059905989</v>
      </c>
      <c r="W225" s="32">
        <f>+'2017 Hourly Load - RC2016'!W226/'2017 Hourly Load - RC2016'!$C$8</f>
        <v>0.66254309424355529</v>
      </c>
      <c r="X225" s="32">
        <f>+'2017 Hourly Load - RC2016'!X226/'2017 Hourly Load - RC2016'!$C$8</f>
        <v>0.61362910788146774</v>
      </c>
      <c r="Y225" s="32">
        <f>+'2017 Hourly Load - RC2016'!Y226/'2017 Hourly Load - RC2016'!$C$8</f>
        <v>0.55934088095770873</v>
      </c>
      <c r="AA225" s="33">
        <f t="shared" si="3"/>
        <v>0.74785916316008916</v>
      </c>
    </row>
    <row r="226" spans="1:27" x14ac:dyDescent="0.2">
      <c r="A226" s="29">
        <v>42951</v>
      </c>
      <c r="B226" s="32">
        <f>+'2017 Hourly Load - RC2016'!B227/'2017 Hourly Load - RC2016'!$C$8</f>
        <v>0.5079497055867257</v>
      </c>
      <c r="C226" s="32">
        <f>+'2017 Hourly Load - RC2016'!C227/'2017 Hourly Load - RC2016'!$C$8</f>
        <v>0.47331104571657789</v>
      </c>
      <c r="D226" s="32">
        <f>+'2017 Hourly Load - RC2016'!D227/'2017 Hourly Load - RC2016'!$C$8</f>
        <v>0.45076442711019077</v>
      </c>
      <c r="E226" s="32">
        <f>+'2017 Hourly Load - RC2016'!E227/'2017 Hourly Load - RC2016'!$C$8</f>
        <v>0.43741279821478835</v>
      </c>
      <c r="F226" s="32">
        <f>+'2017 Hourly Load - RC2016'!F227/'2017 Hourly Load - RC2016'!$C$8</f>
        <v>0.43648910061825108</v>
      </c>
      <c r="G226" s="32">
        <f>+'2017 Hourly Load - RC2016'!G227/'2017 Hourly Load - RC2016'!$C$8</f>
        <v>0.45441723124195188</v>
      </c>
      <c r="H226" s="32">
        <f>+'2017 Hourly Load - RC2016'!H227/'2017 Hourly Load - RC2016'!$C$8</f>
        <v>0.48892993234893556</v>
      </c>
      <c r="I226" s="32">
        <f>+'2017 Hourly Load - RC2016'!I227/'2017 Hourly Load - RC2016'!$C$8</f>
        <v>0.51449956127126284</v>
      </c>
      <c r="J226" s="32">
        <f>+'2017 Hourly Load - RC2016'!J227/'2017 Hourly Load - RC2016'!$C$8</f>
        <v>0.56349752014212651</v>
      </c>
      <c r="K226" s="32">
        <f>+'2017 Hourly Load - RC2016'!K227/'2017 Hourly Load - RC2016'!$C$8</f>
        <v>0.62467149278552703</v>
      </c>
      <c r="L226" s="32">
        <f>+'2017 Hourly Load - RC2016'!L227/'2017 Hourly Load - RC2016'!$C$8</f>
        <v>0.68454389154289774</v>
      </c>
      <c r="M226" s="32">
        <f>+'2017 Hourly Load - RC2016'!M227/'2017 Hourly Load - RC2016'!$C$8</f>
        <v>0.73538924560683605</v>
      </c>
      <c r="N226" s="32">
        <f>+'2017 Hourly Load - RC2016'!N227/'2017 Hourly Load - RC2016'!$C$8</f>
        <v>0.74924470955489519</v>
      </c>
      <c r="O226" s="32">
        <f>+'2017 Hourly Load - RC2016'!O227/'2017 Hourly Load - RC2016'!$C$8</f>
        <v>0.74294677139668652</v>
      </c>
      <c r="P226" s="32">
        <f>+'2017 Hourly Load - RC2016'!P227/'2017 Hourly Load - RC2016'!$C$8</f>
        <v>0.72069405657101582</v>
      </c>
      <c r="Q226" s="32">
        <f>+'2017 Hourly Load - RC2016'!Q227/'2017 Hourly Load - RC2016'!$C$8</f>
        <v>0.6980214792014644</v>
      </c>
      <c r="R226" s="32">
        <f>+'2017 Hourly Load - RC2016'!R227/'2017 Hourly Load - RC2016'!$C$8</f>
        <v>0.67547486059507722</v>
      </c>
      <c r="S226" s="32">
        <f>+'2017 Hourly Load - RC2016'!S227/'2017 Hourly Load - RC2016'!$C$8</f>
        <v>0.65032509421663043</v>
      </c>
      <c r="T226" s="32">
        <f>+'2017 Hourly Load - RC2016'!T227/'2017 Hourly Load - RC2016'!$C$8</f>
        <v>0.63428634504039227</v>
      </c>
      <c r="U226" s="32">
        <f>+'2017 Hourly Load - RC2016'!U227/'2017 Hourly Load - RC2016'!$C$8</f>
        <v>0.62211033126785553</v>
      </c>
      <c r="V226" s="32">
        <f>+'2017 Hourly Load - RC2016'!V227/'2017 Hourly Load - RC2016'!$C$8</f>
        <v>0.63029765087352685</v>
      </c>
      <c r="W226" s="32">
        <f>+'2017 Hourly Load - RC2016'!W227/'2017 Hourly Load - RC2016'!$C$8</f>
        <v>0.61039616629358739</v>
      </c>
      <c r="X226" s="32">
        <f>+'2017 Hourly Load - RC2016'!X227/'2017 Hourly Load - RC2016'!$C$8</f>
        <v>0.57185278476535006</v>
      </c>
      <c r="Y226" s="32">
        <f>+'2017 Hourly Load - RC2016'!Y227/'2017 Hourly Load - RC2016'!$C$8</f>
        <v>0.52806112143860551</v>
      </c>
      <c r="AA226" s="33">
        <f t="shared" si="3"/>
        <v>0.74924470955489519</v>
      </c>
    </row>
    <row r="227" spans="1:27" x14ac:dyDescent="0.2">
      <c r="A227" s="29">
        <v>42952</v>
      </c>
      <c r="B227" s="32">
        <f>+'2017 Hourly Load - RC2016'!B228/'2017 Hourly Load - RC2016'!$C$8</f>
        <v>0.48502521069084614</v>
      </c>
      <c r="C227" s="32">
        <f>+'2017 Hourly Load - RC2016'!C228/'2017 Hourly Load - RC2016'!$C$8</f>
        <v>0.45555086011042945</v>
      </c>
      <c r="D227" s="32">
        <f>+'2017 Hourly Load - RC2016'!D228/'2017 Hourly Load - RC2016'!$C$8</f>
        <v>0.43825252330254955</v>
      </c>
      <c r="E227" s="32">
        <f>+'2017 Hourly Load - RC2016'!E228/'2017 Hourly Load - RC2016'!$C$8</f>
        <v>0.42872164355646031</v>
      </c>
      <c r="F227" s="32">
        <f>+'2017 Hourly Load - RC2016'!F228/'2017 Hourly Load - RC2016'!$C$8</f>
        <v>0.42821780850380364</v>
      </c>
      <c r="G227" s="32">
        <f>+'2017 Hourly Load - RC2016'!G228/'2017 Hourly Load - RC2016'!$C$8</f>
        <v>0.44417258517126568</v>
      </c>
      <c r="H227" s="32">
        <f>+'2017 Hourly Load - RC2016'!H228/'2017 Hourly Load - RC2016'!$C$8</f>
        <v>0.48128843405030897</v>
      </c>
      <c r="I227" s="32">
        <f>+'2017 Hourly Load - RC2016'!I228/'2017 Hourly Load - RC2016'!$C$8</f>
        <v>0.51139257844654651</v>
      </c>
      <c r="J227" s="32">
        <f>+'2017 Hourly Load - RC2016'!J228/'2017 Hourly Load - RC2016'!$C$8</f>
        <v>0.56530292908081303</v>
      </c>
      <c r="K227" s="32">
        <f>+'2017 Hourly Load - RC2016'!K228/'2017 Hourly Load - RC2016'!$C$8</f>
        <v>0.63256490861048198</v>
      </c>
      <c r="L227" s="32">
        <f>+'2017 Hourly Load - RC2016'!L228/'2017 Hourly Load - RC2016'!$C$8</f>
        <v>0.68924635203436024</v>
      </c>
      <c r="M227" s="32">
        <f>+'2017 Hourly Load - RC2016'!M228/'2017 Hourly Load - RC2016'!$C$8</f>
        <v>0.74189711503698497</v>
      </c>
      <c r="N227" s="32">
        <f>+'2017 Hourly Load - RC2016'!N228/'2017 Hourly Load - RC2016'!$C$8</f>
        <v>0.78337953437238628</v>
      </c>
      <c r="O227" s="32">
        <f>+'2017 Hourly Load - RC2016'!O228/'2017 Hourly Load - RC2016'!$C$8</f>
        <v>0.80810943820695247</v>
      </c>
      <c r="P227" s="32">
        <f>+'2017 Hourly Load - RC2016'!P228/'2017 Hourly Load - RC2016'!$C$8</f>
        <v>0.8031130739347736</v>
      </c>
      <c r="Q227" s="32">
        <f>+'2017 Hourly Load - RC2016'!Q228/'2017 Hourly Load - RC2016'!$C$8</f>
        <v>0.79929232478546031</v>
      </c>
      <c r="R227" s="32">
        <f>+'2017 Hourly Load - RC2016'!R228/'2017 Hourly Load - RC2016'!$C$8</f>
        <v>0.80307108768038549</v>
      </c>
      <c r="S227" s="32">
        <f>+'2017 Hourly Load - RC2016'!S228/'2017 Hourly Load - RC2016'!$C$8</f>
        <v>0.80655594679459441</v>
      </c>
      <c r="T227" s="32">
        <f>+'2017 Hourly Load - RC2016'!T228/'2017 Hourly Load - RC2016'!$C$8</f>
        <v>0.7929104141184754</v>
      </c>
      <c r="U227" s="32">
        <f>+'2017 Hourly Load - RC2016'!U228/'2017 Hourly Load - RC2016'!$C$8</f>
        <v>0.76247037968713349</v>
      </c>
      <c r="V227" s="32">
        <f>+'2017 Hourly Load - RC2016'!V228/'2017 Hourly Load - RC2016'!$C$8</f>
        <v>0.74857292948468623</v>
      </c>
      <c r="W227" s="32">
        <f>+'2017 Hourly Load - RC2016'!W228/'2017 Hourly Load - RC2016'!$C$8</f>
        <v>0.71288461325483699</v>
      </c>
      <c r="X227" s="32">
        <f>+'2017 Hourly Load - RC2016'!X228/'2017 Hourly Load - RC2016'!$C$8</f>
        <v>0.65481762343615268</v>
      </c>
      <c r="Y227" s="32">
        <f>+'2017 Hourly Load - RC2016'!Y228/'2017 Hourly Load - RC2016'!$C$8</f>
        <v>0.5967926198718565</v>
      </c>
      <c r="AA227" s="33">
        <f t="shared" si="3"/>
        <v>0.80810943820695247</v>
      </c>
    </row>
    <row r="228" spans="1:27" x14ac:dyDescent="0.2">
      <c r="A228" s="29">
        <v>42953</v>
      </c>
      <c r="B228" s="32">
        <f>+'2017 Hourly Load - RC2016'!B229/'2017 Hourly Load - RC2016'!$C$8</f>
        <v>0.53843172627245595</v>
      </c>
      <c r="C228" s="32">
        <f>+'2017 Hourly Load - RC2016'!C229/'2017 Hourly Load - RC2016'!$C$8</f>
        <v>0.50005628976177086</v>
      </c>
      <c r="D228" s="32">
        <f>+'2017 Hourly Load - RC2016'!D229/'2017 Hourly Load - RC2016'!$C$8</f>
        <v>0.47238734812004068</v>
      </c>
      <c r="E228" s="32">
        <f>+'2017 Hourly Load - RC2016'!E229/'2017 Hourly Load - RC2016'!$C$8</f>
        <v>0.45492106629460854</v>
      </c>
      <c r="F228" s="32">
        <f>+'2017 Hourly Load - RC2016'!F229/'2017 Hourly Load - RC2016'!$C$8</f>
        <v>0.45160415219795197</v>
      </c>
      <c r="G228" s="32">
        <f>+'2017 Hourly Load - RC2016'!G229/'2017 Hourly Load - RC2016'!$C$8</f>
        <v>0.46428400102314543</v>
      </c>
      <c r="H228" s="32">
        <f>+'2017 Hourly Load - RC2016'!H229/'2017 Hourly Load - RC2016'!$C$8</f>
        <v>0.49598362308612925</v>
      </c>
      <c r="I228" s="32">
        <f>+'2017 Hourly Load - RC2016'!I229/'2017 Hourly Load - RC2016'!$C$8</f>
        <v>0.52638167126308322</v>
      </c>
      <c r="J228" s="32">
        <f>+'2017 Hourly Load - RC2016'!J229/'2017 Hourly Load - RC2016'!$C$8</f>
        <v>0.58583420747657344</v>
      </c>
      <c r="K228" s="32">
        <f>+'2017 Hourly Load - RC2016'!K229/'2017 Hourly Load - RC2016'!$C$8</f>
        <v>0.65767268873454066</v>
      </c>
      <c r="L228" s="32">
        <f>+'2017 Hourly Load - RC2016'!L229/'2017 Hourly Load - RC2016'!$C$8</f>
        <v>0.72174371293071715</v>
      </c>
      <c r="M228" s="32">
        <f>+'2017 Hourly Load - RC2016'!M229/'2017 Hourly Load - RC2016'!$C$8</f>
        <v>0.78871178867966973</v>
      </c>
      <c r="N228" s="32">
        <f>+'2017 Hourly Load - RC2016'!N229/'2017 Hourly Load - RC2016'!$C$8</f>
        <v>0.83439283345387671</v>
      </c>
      <c r="O228" s="32">
        <f>+'2017 Hourly Load - RC2016'!O229/'2017 Hourly Load - RC2016'!$C$8</f>
        <v>0.87239039367506932</v>
      </c>
      <c r="P228" s="32">
        <f>+'2017 Hourly Load - RC2016'!P229/'2017 Hourly Load - RC2016'!$C$8</f>
        <v>0.89581872362360571</v>
      </c>
      <c r="Q228" s="32">
        <f>+'2017 Hourly Load - RC2016'!Q229/'2017 Hourly Load - RC2016'!$C$8</f>
        <v>0.89770810507106824</v>
      </c>
      <c r="R228" s="32">
        <f>+'2017 Hourly Load - RC2016'!R229/'2017 Hourly Load - RC2016'!$C$8</f>
        <v>0.87763867547357655</v>
      </c>
      <c r="S228" s="32">
        <f>+'2017 Hourly Load - RC2016'!S229/'2017 Hourly Load - RC2016'!$C$8</f>
        <v>0.85567986442862221</v>
      </c>
      <c r="T228" s="32">
        <f>+'2017 Hourly Load - RC2016'!T229/'2017 Hourly Load - RC2016'!$C$8</f>
        <v>0.82578565130432491</v>
      </c>
      <c r="U228" s="32">
        <f>+'2017 Hourly Load - RC2016'!U229/'2017 Hourly Load - RC2016'!$C$8</f>
        <v>0.79593342443441562</v>
      </c>
      <c r="V228" s="32">
        <f>+'2017 Hourly Load - RC2016'!V229/'2017 Hourly Load - RC2016'!$C$8</f>
        <v>0.78232987801268494</v>
      </c>
      <c r="W228" s="32">
        <f>+'2017 Hourly Load - RC2016'!W229/'2017 Hourly Load - RC2016'!$C$8</f>
        <v>0.74937066831805932</v>
      </c>
      <c r="X228" s="32">
        <f>+'2017 Hourly Load - RC2016'!X229/'2017 Hourly Load - RC2016'!$C$8</f>
        <v>0.68550957539382318</v>
      </c>
      <c r="Y228" s="32">
        <f>+'2017 Hourly Load - RC2016'!Y229/'2017 Hourly Load - RC2016'!$C$8</f>
        <v>0.62630895670666131</v>
      </c>
      <c r="AA228" s="33">
        <f t="shared" si="3"/>
        <v>0.89770810507106824</v>
      </c>
    </row>
    <row r="229" spans="1:27" x14ac:dyDescent="0.2">
      <c r="A229" s="29">
        <v>42954</v>
      </c>
      <c r="B229" s="32">
        <f>+'2017 Hourly Load - RC2016'!B230/'2017 Hourly Load - RC2016'!$C$8</f>
        <v>0.56761217307215617</v>
      </c>
      <c r="C229" s="32">
        <f>+'2017 Hourly Load - RC2016'!C230/'2017 Hourly Load - RC2016'!$C$8</f>
        <v>0.52680153380696382</v>
      </c>
      <c r="D229" s="32">
        <f>+'2017 Hourly Load - RC2016'!D230/'2017 Hourly Load - RC2016'!$C$8</f>
        <v>0.49951046845472613</v>
      </c>
      <c r="E229" s="32">
        <f>+'2017 Hourly Load - RC2016'!E230/'2017 Hourly Load - RC2016'!$C$8</f>
        <v>0.48137240655908509</v>
      </c>
      <c r="F229" s="32">
        <f>+'2017 Hourly Load - RC2016'!F230/'2017 Hourly Load - RC2016'!$C$8</f>
        <v>0.47469659211138382</v>
      </c>
      <c r="G229" s="32">
        <f>+'2017 Hourly Load - RC2016'!G230/'2017 Hourly Load - RC2016'!$C$8</f>
        <v>0.48733445468218933</v>
      </c>
      <c r="H229" s="32">
        <f>+'2017 Hourly Load - RC2016'!H230/'2017 Hourly Load - RC2016'!$C$8</f>
        <v>0.51874017296445674</v>
      </c>
      <c r="I229" s="32">
        <f>+'2017 Hourly Load - RC2016'!I230/'2017 Hourly Load - RC2016'!$C$8</f>
        <v>0.54607322457108243</v>
      </c>
      <c r="J229" s="32">
        <f>+'2017 Hourly Load - RC2016'!J230/'2017 Hourly Load - RC2016'!$C$8</f>
        <v>0.60892664739000535</v>
      </c>
      <c r="K229" s="32">
        <f>+'2017 Hourly Load - RC2016'!K230/'2017 Hourly Load - RC2016'!$C$8</f>
        <v>0.68257053758665909</v>
      </c>
      <c r="L229" s="32">
        <f>+'2017 Hourly Load - RC2016'!L230/'2017 Hourly Load - RC2016'!$C$8</f>
        <v>0.74790114941447738</v>
      </c>
      <c r="M229" s="32">
        <f>+'2017 Hourly Load - RC2016'!M230/'2017 Hourly Load - RC2016'!$C$8</f>
        <v>0.80936902583859427</v>
      </c>
      <c r="N229" s="32">
        <f>+'2017 Hourly Load - RC2016'!N230/'2017 Hourly Load - RC2016'!$C$8</f>
        <v>0.85677150704271166</v>
      </c>
      <c r="O229" s="32">
        <f>+'2017 Hourly Load - RC2016'!O230/'2017 Hourly Load - RC2016'!$C$8</f>
        <v>0.88918489543029244</v>
      </c>
      <c r="P229" s="32">
        <f>+'2017 Hourly Load - RC2016'!P230/'2017 Hourly Load - RC2016'!$C$8</f>
        <v>0.8958607098779936</v>
      </c>
      <c r="Q229" s="32">
        <f>+'2017 Hourly Load - RC2016'!Q230/'2017 Hourly Load - RC2016'!$C$8</f>
        <v>0.89195598821990429</v>
      </c>
      <c r="R229" s="32">
        <f>+'2017 Hourly Load - RC2016'!R230/'2017 Hourly Load - RC2016'!$C$8</f>
        <v>0.8855320912985315</v>
      </c>
      <c r="S229" s="32">
        <f>+'2017 Hourly Load - RC2016'!S230/'2017 Hourly Load - RC2016'!$C$8</f>
        <v>0.87432176137692008</v>
      </c>
      <c r="T229" s="32">
        <f>+'2017 Hourly Load - RC2016'!T230/'2017 Hourly Load - RC2016'!$C$8</f>
        <v>0.84442754825262256</v>
      </c>
      <c r="U229" s="32">
        <f>+'2017 Hourly Load - RC2016'!U230/'2017 Hourly Load - RC2016'!$C$8</f>
        <v>0.81004080590880312</v>
      </c>
      <c r="V229" s="32">
        <f>+'2017 Hourly Load - RC2016'!V230/'2017 Hourly Load - RC2016'!$C$8</f>
        <v>0.77842515635459542</v>
      </c>
      <c r="W229" s="32">
        <f>+'2017 Hourly Load - RC2016'!W230/'2017 Hourly Load - RC2016'!$C$8</f>
        <v>0.73433958924713461</v>
      </c>
      <c r="X229" s="32">
        <f>+'2017 Hourly Load - RC2016'!X230/'2017 Hourly Load - RC2016'!$C$8</f>
        <v>0.66695165095430142</v>
      </c>
      <c r="Y229" s="32">
        <f>+'2017 Hourly Load - RC2016'!Y230/'2017 Hourly Load - RC2016'!$C$8</f>
        <v>0.60477000820558757</v>
      </c>
      <c r="AA229" s="33">
        <f t="shared" si="3"/>
        <v>0.8958607098779936</v>
      </c>
    </row>
    <row r="230" spans="1:27" x14ac:dyDescent="0.2">
      <c r="A230" s="29">
        <v>42955</v>
      </c>
      <c r="B230" s="32">
        <f>+'2017 Hourly Load - RC2016'!B231/'2017 Hourly Load - RC2016'!$C$8</f>
        <v>0.54863438608875403</v>
      </c>
      <c r="C230" s="32">
        <f>+'2017 Hourly Load - RC2016'!C231/'2017 Hourly Load - RC2016'!$C$8</f>
        <v>0.50601833788487516</v>
      </c>
      <c r="D230" s="32">
        <f>+'2017 Hourly Load - RC2016'!D231/'2017 Hourly Load - RC2016'!$C$8</f>
        <v>0.48036473645377165</v>
      </c>
      <c r="E230" s="32">
        <f>+'2017 Hourly Load - RC2016'!E231/'2017 Hourly Load - RC2016'!$C$8</f>
        <v>0.46482982233019021</v>
      </c>
      <c r="F230" s="32">
        <f>+'2017 Hourly Load - RC2016'!F231/'2017 Hourly Load - RC2016'!$C$8</f>
        <v>0.45786010410177252</v>
      </c>
      <c r="G230" s="32">
        <f>+'2017 Hourly Load - RC2016'!G231/'2017 Hourly Load - RC2016'!$C$8</f>
        <v>0.48300987048021932</v>
      </c>
      <c r="H230" s="32">
        <f>+'2017 Hourly Load - RC2016'!H231/'2017 Hourly Load - RC2016'!$C$8</f>
        <v>0.50282738255138271</v>
      </c>
      <c r="I230" s="32">
        <f>+'2017 Hourly Load - RC2016'!I231/'2017 Hourly Load - RC2016'!$C$8</f>
        <v>0.52961461285096367</v>
      </c>
      <c r="J230" s="32">
        <f>+'2017 Hourly Load - RC2016'!J231/'2017 Hourly Load - RC2016'!$C$8</f>
        <v>0.57273449610749927</v>
      </c>
      <c r="K230" s="32">
        <f>+'2017 Hourly Load - RC2016'!K231/'2017 Hourly Load - RC2016'!$C$8</f>
        <v>0.63588182270713856</v>
      </c>
      <c r="L230" s="32">
        <f>+'2017 Hourly Load - RC2016'!L231/'2017 Hourly Load - RC2016'!$C$8</f>
        <v>0.6937808675082705</v>
      </c>
      <c r="M230" s="32">
        <f>+'2017 Hourly Load - RC2016'!M231/'2017 Hourly Load - RC2016'!$C$8</f>
        <v>0.75529073018677562</v>
      </c>
      <c r="N230" s="32">
        <f>+'2017 Hourly Load - RC2016'!N231/'2017 Hourly Load - RC2016'!$C$8</f>
        <v>0.81012477841757924</v>
      </c>
      <c r="O230" s="32">
        <f>+'2017 Hourly Load - RC2016'!O231/'2017 Hourly Load - RC2016'!$C$8</f>
        <v>0.85513404312157748</v>
      </c>
      <c r="P230" s="32">
        <f>+'2017 Hourly Load - RC2016'!P231/'2017 Hourly Load - RC2016'!$C$8</f>
        <v>0.87818449678062127</v>
      </c>
      <c r="Q230" s="32">
        <f>+'2017 Hourly Load - RC2016'!Q231/'2017 Hourly Load - RC2016'!$C$8</f>
        <v>0.8795700431754272</v>
      </c>
      <c r="R230" s="32">
        <f>+'2017 Hourly Load - RC2016'!R231/'2017 Hourly Load - RC2016'!$C$8</f>
        <v>0.87201251738557672</v>
      </c>
      <c r="S230" s="32">
        <f>+'2017 Hourly Load - RC2016'!S231/'2017 Hourly Load - RC2016'!$C$8</f>
        <v>0.83947317023483192</v>
      </c>
      <c r="T230" s="32">
        <f>+'2017 Hourly Load - RC2016'!T231/'2017 Hourly Load - RC2016'!$C$8</f>
        <v>0.79929232478546031</v>
      </c>
      <c r="U230" s="32">
        <f>+'2017 Hourly Load - RC2016'!U231/'2017 Hourly Load - RC2016'!$C$8</f>
        <v>0.7616726408537603</v>
      </c>
      <c r="V230" s="32">
        <f>+'2017 Hourly Load - RC2016'!V231/'2017 Hourly Load - RC2016'!$C$8</f>
        <v>0.74811108068641752</v>
      </c>
      <c r="W230" s="32">
        <f>+'2017 Hourly Load - RC2016'!W231/'2017 Hourly Load - RC2016'!$C$8</f>
        <v>0.71632748611465769</v>
      </c>
      <c r="X230" s="32">
        <f>+'2017 Hourly Load - RC2016'!X231/'2017 Hourly Load - RC2016'!$C$8</f>
        <v>0.66749747226134615</v>
      </c>
      <c r="Y230" s="32">
        <f>+'2017 Hourly Load - RC2016'!Y231/'2017 Hourly Load - RC2016'!$C$8</f>
        <v>0.6219843725046913</v>
      </c>
      <c r="AA230" s="54">
        <f t="shared" si="3"/>
        <v>0.8795700431754272</v>
      </c>
    </row>
    <row r="231" spans="1:27" x14ac:dyDescent="0.2">
      <c r="A231" s="29">
        <v>42956</v>
      </c>
      <c r="B231" s="32">
        <f>+'2017 Hourly Load - RC2016'!B232/'2017 Hourly Load - RC2016'!$C$8</f>
        <v>0.56467313526499219</v>
      </c>
      <c r="C231" s="32">
        <f>+'2017 Hourly Load - RC2016'!C232/'2017 Hourly Load - RC2016'!$C$8</f>
        <v>0.52499612486827729</v>
      </c>
      <c r="D231" s="32">
        <f>+'2017 Hourly Load - RC2016'!D232/'2017 Hourly Load - RC2016'!$C$8</f>
        <v>0.49522787050714417</v>
      </c>
      <c r="E231" s="32">
        <f>+'2017 Hourly Load - RC2016'!E232/'2017 Hourly Load - RC2016'!$C$8</f>
        <v>0.47604015225180168</v>
      </c>
      <c r="F231" s="32">
        <f>+'2017 Hourly Load - RC2016'!F232/'2017 Hourly Load - RC2016'!$C$8</f>
        <v>0.46663523126887674</v>
      </c>
      <c r="G231" s="32">
        <f>+'2017 Hourly Load - RC2016'!G232/'2017 Hourly Load - RC2016'!$C$8</f>
        <v>0.46663523126887674</v>
      </c>
      <c r="H231" s="32">
        <f>+'2017 Hourly Load - RC2016'!H232/'2017 Hourly Load - RC2016'!$C$8</f>
        <v>0.47293316942708535</v>
      </c>
      <c r="I231" s="32">
        <f>+'2017 Hourly Load - RC2016'!I232/'2017 Hourly Load - RC2016'!$C$8</f>
        <v>0.49199492891926372</v>
      </c>
      <c r="J231" s="32">
        <f>+'2017 Hourly Load - RC2016'!J232/'2017 Hourly Load - RC2016'!$C$8</f>
        <v>0.56362347890529063</v>
      </c>
      <c r="K231" s="32">
        <f>+'2017 Hourly Load - RC2016'!K232/'2017 Hourly Load - RC2016'!$C$8</f>
        <v>0.64776393269895893</v>
      </c>
      <c r="L231" s="32">
        <f>+'2017 Hourly Load - RC2016'!L232/'2017 Hourly Load - RC2016'!$C$8</f>
        <v>0.71834282632528457</v>
      </c>
      <c r="M231" s="32">
        <f>+'2017 Hourly Load - RC2016'!M232/'2017 Hourly Load - RC2016'!$C$8</f>
        <v>0.77926488144235662</v>
      </c>
      <c r="N231" s="32">
        <f>+'2017 Hourly Load - RC2016'!N232/'2017 Hourly Load - RC2016'!$C$8</f>
        <v>0.82431613240074297</v>
      </c>
      <c r="O231" s="32">
        <f>+'2017 Hourly Load - RC2016'!O232/'2017 Hourly Load - RC2016'!$C$8</f>
        <v>0.85404240050748803</v>
      </c>
      <c r="P231" s="32">
        <f>+'2017 Hourly Load - RC2016'!P232/'2017 Hourly Load - RC2016'!$C$8</f>
        <v>0.87448970639447221</v>
      </c>
      <c r="Q231" s="32">
        <f>+'2017 Hourly Load - RC2016'!Q232/'2017 Hourly Load - RC2016'!$C$8</f>
        <v>0.88653976140384494</v>
      </c>
      <c r="R231" s="32">
        <f>+'2017 Hourly Load - RC2016'!R232/'2017 Hourly Load - RC2016'!$C$8</f>
        <v>0.88486031122832254</v>
      </c>
      <c r="S231" s="32">
        <f>+'2017 Hourly Load - RC2016'!S232/'2017 Hourly Load - RC2016'!$C$8</f>
        <v>0.85916472354283113</v>
      </c>
      <c r="T231" s="32">
        <f>+'2017 Hourly Load - RC2016'!T232/'2017 Hourly Load - RC2016'!$C$8</f>
        <v>0.81667463410211638</v>
      </c>
      <c r="U231" s="32">
        <f>+'2017 Hourly Load - RC2016'!U232/'2017 Hourly Load - RC2016'!$C$8</f>
        <v>0.77519221476671496</v>
      </c>
      <c r="V231" s="32">
        <f>+'2017 Hourly Load - RC2016'!V232/'2017 Hourly Load - RC2016'!$C$8</f>
        <v>0.75936339686241716</v>
      </c>
      <c r="W231" s="32">
        <f>+'2017 Hourly Load - RC2016'!W232/'2017 Hourly Load - RC2016'!$C$8</f>
        <v>0.7253965170624781</v>
      </c>
      <c r="X231" s="32">
        <f>+'2017 Hourly Load - RC2016'!X232/'2017 Hourly Load - RC2016'!$C$8</f>
        <v>0.6758107506301817</v>
      </c>
      <c r="Y231" s="32">
        <f>+'2017 Hourly Load - RC2016'!Y232/'2017 Hourly Load - RC2016'!$C$8</f>
        <v>0.62966785705770589</v>
      </c>
      <c r="AA231" s="33">
        <f t="shared" si="3"/>
        <v>0.88653976140384494</v>
      </c>
    </row>
    <row r="232" spans="1:27" x14ac:dyDescent="0.2">
      <c r="A232" s="29">
        <v>42957</v>
      </c>
      <c r="B232" s="32">
        <f>+'2017 Hourly Load - RC2016'!B233/'2017 Hourly Load - RC2016'!$C$8</f>
        <v>0.57899044801131994</v>
      </c>
      <c r="C232" s="32">
        <f>+'2017 Hourly Load - RC2016'!C233/'2017 Hourly Load - RC2016'!$C$8</f>
        <v>0.54032110771991859</v>
      </c>
      <c r="D232" s="32">
        <f>+'2017 Hourly Load - RC2016'!D233/'2017 Hourly Load - RC2016'!$C$8</f>
        <v>0.50866347191132277</v>
      </c>
      <c r="E232" s="32">
        <f>+'2017 Hourly Load - RC2016'!E233/'2017 Hourly Load - RC2016'!$C$8</f>
        <v>0.48830013853311466</v>
      </c>
      <c r="F232" s="32">
        <f>+'2017 Hourly Load - RC2016'!F233/'2017 Hourly Load - RC2016'!$C$8</f>
        <v>0.47595617974302556</v>
      </c>
      <c r="G232" s="32">
        <f>+'2017 Hourly Load - RC2016'!G233/'2017 Hourly Load - RC2016'!$C$8</f>
        <v>0.47154762303227954</v>
      </c>
      <c r="H232" s="32">
        <f>+'2017 Hourly Load - RC2016'!H233/'2017 Hourly Load - RC2016'!$C$8</f>
        <v>0.47356296324290625</v>
      </c>
      <c r="I232" s="32">
        <f>+'2017 Hourly Load - RC2016'!I233/'2017 Hourly Load - RC2016'!$C$8</f>
        <v>0.48498322443645808</v>
      </c>
      <c r="J232" s="32">
        <f>+'2017 Hourly Load - RC2016'!J233/'2017 Hourly Load - RC2016'!$C$8</f>
        <v>0.55346280534338066</v>
      </c>
      <c r="K232" s="32">
        <f>+'2017 Hourly Load - RC2016'!K233/'2017 Hourly Load - RC2016'!$C$8</f>
        <v>0.63772921790021309</v>
      </c>
      <c r="L232" s="32">
        <f>+'2017 Hourly Load - RC2016'!L233/'2017 Hourly Load - RC2016'!$C$8</f>
        <v>0.71011352046522513</v>
      </c>
      <c r="M232" s="32">
        <f>+'2017 Hourly Load - RC2016'!M233/'2017 Hourly Load - RC2016'!$C$8</f>
        <v>0.77964275773184921</v>
      </c>
      <c r="N232" s="32">
        <f>+'2017 Hourly Load - RC2016'!N233/'2017 Hourly Load - RC2016'!$C$8</f>
        <v>0.82754907398862332</v>
      </c>
      <c r="O232" s="32">
        <f>+'2017 Hourly Load - RC2016'!O233/'2017 Hourly Load - RC2016'!$C$8</f>
        <v>0.8633213627272488</v>
      </c>
      <c r="P232" s="32">
        <f>+'2017 Hourly Load - RC2016'!P233/'2017 Hourly Load - RC2016'!$C$8</f>
        <v>0.8804097682631884</v>
      </c>
      <c r="Q232" s="32">
        <f>+'2017 Hourly Load - RC2016'!Q233/'2017 Hourly Load - RC2016'!$C$8</f>
        <v>0.88376866861423309</v>
      </c>
      <c r="R232" s="32">
        <f>+'2017 Hourly Load - RC2016'!R233/'2017 Hourly Load - RC2016'!$C$8</f>
        <v>0.88078764455268088</v>
      </c>
      <c r="S232" s="32">
        <f>+'2017 Hourly Load - RC2016'!S233/'2017 Hourly Load - RC2016'!$C$8</f>
        <v>0.86898950706963651</v>
      </c>
      <c r="T232" s="32">
        <f>+'2017 Hourly Load - RC2016'!T233/'2017 Hourly Load - RC2016'!$C$8</f>
        <v>0.83712193998910067</v>
      </c>
      <c r="U232" s="32">
        <f>+'2017 Hourly Load - RC2016'!U233/'2017 Hourly Load - RC2016'!$C$8</f>
        <v>0.79601739694319174</v>
      </c>
      <c r="V232" s="32">
        <f>+'2017 Hourly Load - RC2016'!V233/'2017 Hourly Load - RC2016'!$C$8</f>
        <v>0.77695563745101348</v>
      </c>
      <c r="W232" s="32">
        <f>+'2017 Hourly Load - RC2016'!W233/'2017 Hourly Load - RC2016'!$C$8</f>
        <v>0.7364808882209255</v>
      </c>
      <c r="X232" s="32">
        <f>+'2017 Hourly Load - RC2016'!X233/'2017 Hourly Load - RC2016'!$C$8</f>
        <v>0.67715431077059951</v>
      </c>
      <c r="Y232" s="32">
        <f>+'2017 Hourly Load - RC2016'!Y233/'2017 Hourly Load - RC2016'!$C$8</f>
        <v>0.61598033812719899</v>
      </c>
      <c r="AA232" s="33">
        <f t="shared" si="3"/>
        <v>0.88376866861423309</v>
      </c>
    </row>
    <row r="233" spans="1:27" x14ac:dyDescent="0.2">
      <c r="A233" s="29">
        <v>42958</v>
      </c>
      <c r="B233" s="32">
        <f>+'2017 Hourly Load - RC2016'!B234/'2017 Hourly Load - RC2016'!$C$8</f>
        <v>0.55887903215944024</v>
      </c>
      <c r="C233" s="32">
        <f>+'2017 Hourly Load - RC2016'!C234/'2017 Hourly Load - RC2016'!$C$8</f>
        <v>0.51718668155209857</v>
      </c>
      <c r="D233" s="32">
        <f>+'2017 Hourly Load - RC2016'!D234/'2017 Hourly Load - RC2016'!$C$8</f>
        <v>0.48842609729627884</v>
      </c>
      <c r="E233" s="32">
        <f>+'2017 Hourly Load - RC2016'!E234/'2017 Hourly Load - RC2016'!$C$8</f>
        <v>0.47087584296207058</v>
      </c>
      <c r="F233" s="32">
        <f>+'2017 Hourly Load - RC2016'!F234/'2017 Hourly Load - RC2016'!$C$8</f>
        <v>0.46520769861968275</v>
      </c>
      <c r="G233" s="32">
        <f>+'2017 Hourly Load - RC2016'!G234/'2017 Hourly Load - RC2016'!$C$8</f>
        <v>0.48049069521693583</v>
      </c>
      <c r="H233" s="32">
        <f>+'2017 Hourly Load - RC2016'!H234/'2017 Hourly Load - RC2016'!$C$8</f>
        <v>0.51206435851675547</v>
      </c>
      <c r="I233" s="32">
        <f>+'2017 Hourly Load - RC2016'!I234/'2017 Hourly Load - RC2016'!$C$8</f>
        <v>0.53549268846529186</v>
      </c>
      <c r="J233" s="32">
        <f>+'2017 Hourly Load - RC2016'!J234/'2017 Hourly Load - RC2016'!$C$8</f>
        <v>0.58978091538905086</v>
      </c>
      <c r="K233" s="32">
        <f>+'2017 Hourly Load - RC2016'!K234/'2017 Hourly Load - RC2016'!$C$8</f>
        <v>0.66518822827000301</v>
      </c>
      <c r="L233" s="32">
        <f>+'2017 Hourly Load - RC2016'!L234/'2017 Hourly Load - RC2016'!$C$8</f>
        <v>0.73467547928223909</v>
      </c>
      <c r="M233" s="32">
        <f>+'2017 Hourly Load - RC2016'!M234/'2017 Hourly Load - RC2016'!$C$8</f>
        <v>0.80344896396987808</v>
      </c>
      <c r="N233" s="32">
        <f>+'2017 Hourly Load - RC2016'!N234/'2017 Hourly Load - RC2016'!$C$8</f>
        <v>0.8552180156303536</v>
      </c>
      <c r="O233" s="32">
        <f>+'2017 Hourly Load - RC2016'!O234/'2017 Hourly Load - RC2016'!$C$8</f>
        <v>0.88788332154426275</v>
      </c>
      <c r="P233" s="32">
        <f>+'2017 Hourly Load - RC2016'!P234/'2017 Hourly Load - RC2016'!$C$8</f>
        <v>0.89619659991309808</v>
      </c>
      <c r="Q233" s="32">
        <f>+'2017 Hourly Load - RC2016'!Q234/'2017 Hourly Load - RC2016'!$C$8</f>
        <v>0.89388735592175494</v>
      </c>
      <c r="R233" s="32">
        <f>+'2017 Hourly Load - RC2016'!R234/'2017 Hourly Load - RC2016'!$C$8</f>
        <v>0.89510495729900863</v>
      </c>
      <c r="S233" s="32">
        <f>+'2017 Hourly Load - RC2016'!S234/'2017 Hourly Load - RC2016'!$C$8</f>
        <v>0.88721154147405379</v>
      </c>
      <c r="T233" s="32">
        <f>+'2017 Hourly Load - RC2016'!T234/'2017 Hourly Load - RC2016'!$C$8</f>
        <v>0.86340533523602492</v>
      </c>
      <c r="U233" s="32">
        <f>+'2017 Hourly Load - RC2016'!U234/'2017 Hourly Load - RC2016'!$C$8</f>
        <v>0.82658339013769799</v>
      </c>
      <c r="V233" s="32">
        <f>+'2017 Hourly Load - RC2016'!V234/'2017 Hourly Load - RC2016'!$C$8</f>
        <v>0.81172025608432552</v>
      </c>
      <c r="W233" s="32">
        <f>+'2017 Hourly Load - RC2016'!W234/'2017 Hourly Load - RC2016'!$C$8</f>
        <v>0.76435976113459603</v>
      </c>
      <c r="X233" s="32">
        <f>+'2017 Hourly Load - RC2016'!X234/'2017 Hourly Load - RC2016'!$C$8</f>
        <v>0.70599886753519536</v>
      </c>
      <c r="Y233" s="32">
        <f>+'2017 Hourly Load - RC2016'!Y234/'2017 Hourly Load - RC2016'!$C$8</f>
        <v>0.63819106669848169</v>
      </c>
      <c r="AA233" s="33">
        <f t="shared" si="3"/>
        <v>0.89619659991309808</v>
      </c>
    </row>
    <row r="234" spans="1:27" x14ac:dyDescent="0.2">
      <c r="A234" s="29">
        <v>42959</v>
      </c>
      <c r="B234" s="32">
        <f>+'2017 Hourly Load - RC2016'!B235/'2017 Hourly Load - RC2016'!$C$8</f>
        <v>0.5788225029937677</v>
      </c>
      <c r="C234" s="32">
        <f>+'2017 Hourly Load - RC2016'!C235/'2017 Hourly Load - RC2016'!$C$8</f>
        <v>0.53801186372857535</v>
      </c>
      <c r="D234" s="32">
        <f>+'2017 Hourly Load - RC2016'!D235/'2017 Hourly Load - RC2016'!$C$8</f>
        <v>0.50538854406905431</v>
      </c>
      <c r="E234" s="32">
        <f>+'2017 Hourly Load - RC2016'!E235/'2017 Hourly Load - RC2016'!$C$8</f>
        <v>0.48536110072595057</v>
      </c>
      <c r="F234" s="32">
        <f>+'2017 Hourly Load - RC2016'!F235/'2017 Hourly Load - RC2016'!$C$8</f>
        <v>0.47876925878702548</v>
      </c>
      <c r="G234" s="32">
        <f>+'2017 Hourly Load - RC2016'!G235/'2017 Hourly Load - RC2016'!$C$8</f>
        <v>0.49153308012099506</v>
      </c>
      <c r="H234" s="32">
        <f>+'2017 Hourly Load - RC2016'!H235/'2017 Hourly Load - RC2016'!$C$8</f>
        <v>0.52306475716642675</v>
      </c>
      <c r="I234" s="32">
        <f>+'2017 Hourly Load - RC2016'!I235/'2017 Hourly Load - RC2016'!$C$8</f>
        <v>0.54855041357997791</v>
      </c>
      <c r="J234" s="32">
        <f>+'2017 Hourly Load - RC2016'!J235/'2017 Hourly Load - RC2016'!$C$8</f>
        <v>0.60355240682833389</v>
      </c>
      <c r="K234" s="32">
        <f>+'2017 Hourly Load - RC2016'!K235/'2017 Hourly Load - RC2016'!$C$8</f>
        <v>0.67467712176170413</v>
      </c>
      <c r="L234" s="32">
        <f>+'2017 Hourly Load - RC2016'!L235/'2017 Hourly Load - RC2016'!$C$8</f>
        <v>0.73828629715961214</v>
      </c>
      <c r="M234" s="32">
        <f>+'2017 Hourly Load - RC2016'!M235/'2017 Hourly Load - RC2016'!$C$8</f>
        <v>0.79559753439931113</v>
      </c>
      <c r="N234" s="32">
        <f>+'2017 Hourly Load - RC2016'!N235/'2017 Hourly Load - RC2016'!$C$8</f>
        <v>0.83666009119083196</v>
      </c>
      <c r="O234" s="32">
        <f>+'2017 Hourly Load - RC2016'!O235/'2017 Hourly Load - RC2016'!$C$8</f>
        <v>0.86823375449065154</v>
      </c>
      <c r="P234" s="32">
        <f>+'2017 Hourly Load - RC2016'!P235/'2017 Hourly Load - RC2016'!$C$8</f>
        <v>0.87973798819297944</v>
      </c>
      <c r="Q234" s="32">
        <f>+'2017 Hourly Load - RC2016'!Q235/'2017 Hourly Load - RC2016'!$C$8</f>
        <v>0.87885627685083012</v>
      </c>
      <c r="R234" s="32">
        <f>+'2017 Hourly Load - RC2016'!R235/'2017 Hourly Load - RC2016'!$C$8</f>
        <v>0.88570003631608374</v>
      </c>
      <c r="S234" s="32">
        <f>+'2017 Hourly Load - RC2016'!S235/'2017 Hourly Load - RC2016'!$C$8</f>
        <v>0.88112353458778525</v>
      </c>
      <c r="T234" s="32">
        <f>+'2017 Hourly Load - RC2016'!T235/'2017 Hourly Load - RC2016'!$C$8</f>
        <v>0.86508478541154721</v>
      </c>
      <c r="U234" s="32">
        <f>+'2017 Hourly Load - RC2016'!U235/'2017 Hourly Load - RC2016'!$C$8</f>
        <v>0.82994229048874257</v>
      </c>
      <c r="V234" s="32">
        <f>+'2017 Hourly Load - RC2016'!V235/'2017 Hourly Load - RC2016'!$C$8</f>
        <v>0.80810943820695247</v>
      </c>
      <c r="W234" s="32">
        <f>+'2017 Hourly Load - RC2016'!W235/'2017 Hourly Load - RC2016'!$C$8</f>
        <v>0.76414982986265578</v>
      </c>
      <c r="X234" s="32">
        <f>+'2017 Hourly Load - RC2016'!X235/'2017 Hourly Load - RC2016'!$C$8</f>
        <v>0.70263996718415078</v>
      </c>
      <c r="Y234" s="32">
        <f>+'2017 Hourly Load - RC2016'!Y235/'2017 Hourly Load - RC2016'!$C$8</f>
        <v>0.6415919533039145</v>
      </c>
      <c r="AA234" s="33">
        <f t="shared" si="3"/>
        <v>0.88570003631608374</v>
      </c>
    </row>
    <row r="235" spans="1:27" x14ac:dyDescent="0.2">
      <c r="A235" s="29">
        <v>42960</v>
      </c>
      <c r="B235" s="32">
        <f>+'2017 Hourly Load - RC2016'!B236/'2017 Hourly Load - RC2016'!$C$8</f>
        <v>0.58138366451143919</v>
      </c>
      <c r="C235" s="32">
        <f>+'2017 Hourly Load - RC2016'!C236/'2017 Hourly Load - RC2016'!$C$8</f>
        <v>0.54347007679902282</v>
      </c>
      <c r="D235" s="32">
        <f>+'2017 Hourly Load - RC2016'!D236/'2017 Hourly Load - RC2016'!$C$8</f>
        <v>0.51395373996421811</v>
      </c>
      <c r="E235" s="32">
        <f>+'2017 Hourly Load - RC2016'!E236/'2017 Hourly Load - RC2016'!$C$8</f>
        <v>0.48951773991036834</v>
      </c>
      <c r="F235" s="32">
        <f>+'2017 Hourly Load - RC2016'!F236/'2017 Hourly Load - RC2016'!$C$8</f>
        <v>0.4831358292433835</v>
      </c>
      <c r="G235" s="32">
        <f>+'2017 Hourly Load - RC2016'!G236/'2017 Hourly Load - RC2016'!$C$8</f>
        <v>0.49657143064756204</v>
      </c>
      <c r="H235" s="32">
        <f>+'2017 Hourly Load - RC2016'!H236/'2017 Hourly Load - RC2016'!$C$8</f>
        <v>0.52940468157902343</v>
      </c>
      <c r="I235" s="32">
        <f>+'2017 Hourly Load - RC2016'!I236/'2017 Hourly Load - RC2016'!$C$8</f>
        <v>0.55564609057155967</v>
      </c>
      <c r="J235" s="32">
        <f>+'2017 Hourly Load - RC2016'!J236/'2017 Hourly Load - RC2016'!$C$8</f>
        <v>0.61547650307454238</v>
      </c>
      <c r="K235" s="32">
        <f>+'2017 Hourly Load - RC2016'!K236/'2017 Hourly Load - RC2016'!$C$8</f>
        <v>0.68760888811322607</v>
      </c>
      <c r="L235" s="32">
        <f>+'2017 Hourly Load - RC2016'!L236/'2017 Hourly Load - RC2016'!$C$8</f>
        <v>0.75281354117788002</v>
      </c>
      <c r="M235" s="32">
        <f>+'2017 Hourly Load - RC2016'!M236/'2017 Hourly Load - RC2016'!$C$8</f>
        <v>0.81990757568999673</v>
      </c>
      <c r="N235" s="32">
        <f>+'2017 Hourly Load - RC2016'!N236/'2017 Hourly Load - RC2016'!$C$8</f>
        <v>0.86793985070993518</v>
      </c>
      <c r="O235" s="32">
        <f>+'2017 Hourly Load - RC2016'!O236/'2017 Hourly Load - RC2016'!$C$8</f>
        <v>0.90106700542211282</v>
      </c>
      <c r="P235" s="32">
        <f>+'2017 Hourly Load - RC2016'!P236/'2017 Hourly Load - RC2016'!$C$8</f>
        <v>0.91773554841417193</v>
      </c>
      <c r="Q235" s="32">
        <f>+'2017 Hourly Load - RC2016'!Q236/'2017 Hourly Load - RC2016'!$C$8</f>
        <v>0.92634273056372385</v>
      </c>
      <c r="R235" s="32">
        <f>+'2017 Hourly Load - RC2016'!R236/'2017 Hourly Load - RC2016'!$C$8</f>
        <v>0.92630074430933573</v>
      </c>
      <c r="S235" s="32">
        <f>+'2017 Hourly Load - RC2016'!S236/'2017 Hourly Load - RC2016'!$C$8</f>
        <v>0.9061053559486798</v>
      </c>
      <c r="T235" s="32">
        <f>+'2017 Hourly Load - RC2016'!T236/'2017 Hourly Load - RC2016'!$C$8</f>
        <v>0.87490956893835281</v>
      </c>
      <c r="U235" s="32">
        <f>+'2017 Hourly Load - RC2016'!U236/'2017 Hourly Load - RC2016'!$C$8</f>
        <v>0.83422488843632459</v>
      </c>
      <c r="V235" s="32">
        <f>+'2017 Hourly Load - RC2016'!V236/'2017 Hourly Load - RC2016'!$C$8</f>
        <v>0.817220455409161</v>
      </c>
      <c r="W235" s="32">
        <f>+'2017 Hourly Load - RC2016'!W236/'2017 Hourly Load - RC2016'!$C$8</f>
        <v>0.7774594725036702</v>
      </c>
      <c r="X235" s="32">
        <f>+'2017 Hourly Load - RC2016'!X236/'2017 Hourly Load - RC2016'!$C$8</f>
        <v>0.715067898483016</v>
      </c>
      <c r="Y235" s="32">
        <f>+'2017 Hourly Load - RC2016'!Y236/'2017 Hourly Load - RC2016'!$C$8</f>
        <v>0.65301221449746616</v>
      </c>
      <c r="AA235" s="33">
        <f t="shared" si="3"/>
        <v>0.92634273056372385</v>
      </c>
    </row>
    <row r="236" spans="1:27" x14ac:dyDescent="0.2">
      <c r="A236" s="29">
        <v>42961</v>
      </c>
      <c r="B236" s="32">
        <f>+'2017 Hourly Load - RC2016'!B237/'2017 Hourly Load - RC2016'!$C$8</f>
        <v>0.5972124824157371</v>
      </c>
      <c r="C236" s="32">
        <f>+'2017 Hourly Load - RC2016'!C237/'2017 Hourly Load - RC2016'!$C$8</f>
        <v>0.558753073396276</v>
      </c>
      <c r="D236" s="32">
        <f>+'2017 Hourly Load - RC2016'!D237/'2017 Hourly Load - RC2016'!$C$8</f>
        <v>0.53158796680720244</v>
      </c>
      <c r="E236" s="32">
        <f>+'2017 Hourly Load - RC2016'!E237/'2017 Hourly Load - RC2016'!$C$8</f>
        <v>0.51386976745544199</v>
      </c>
      <c r="F236" s="32">
        <f>+'2017 Hourly Load - RC2016'!F237/'2017 Hourly Load - RC2016'!$C$8</f>
        <v>0.50593436537609904</v>
      </c>
      <c r="G236" s="32">
        <f>+'2017 Hourly Load - RC2016'!G237/'2017 Hourly Load - RC2016'!$C$8</f>
        <v>0.51609503893800901</v>
      </c>
      <c r="H236" s="32">
        <f>+'2017 Hourly Load - RC2016'!H237/'2017 Hourly Load - RC2016'!$C$8</f>
        <v>0.54771068849221671</v>
      </c>
      <c r="I236" s="32">
        <f>+'2017 Hourly Load - RC2016'!I237/'2017 Hourly Load - RC2016'!$C$8</f>
        <v>0.5716008672390217</v>
      </c>
      <c r="J236" s="32">
        <f>+'2017 Hourly Load - RC2016'!J237/'2017 Hourly Load - RC2016'!$C$8</f>
        <v>0.62903806324188505</v>
      </c>
      <c r="K236" s="32">
        <f>+'2017 Hourly Load - RC2016'!K237/'2017 Hourly Load - RC2016'!$C$8</f>
        <v>0.70289188471047914</v>
      </c>
      <c r="L236" s="32">
        <f>+'2017 Hourly Load - RC2016'!L237/'2017 Hourly Load - RC2016'!$C$8</f>
        <v>0.76969201544187948</v>
      </c>
      <c r="M236" s="32">
        <f>+'2017 Hourly Load - RC2016'!M237/'2017 Hourly Load - RC2016'!$C$8</f>
        <v>0.82183894339184749</v>
      </c>
      <c r="N236" s="32">
        <f>+'2017 Hourly Load - RC2016'!N237/'2017 Hourly Load - RC2016'!$C$8</f>
        <v>0.86642834555196513</v>
      </c>
      <c r="O236" s="32">
        <f>+'2017 Hourly Load - RC2016'!O237/'2017 Hourly Load - RC2016'!$C$8</f>
        <v>0.88994064800927752</v>
      </c>
      <c r="P236" s="32">
        <f>+'2017 Hourly Load - RC2016'!P237/'2017 Hourly Load - RC2016'!$C$8</f>
        <v>0.8932155758515461</v>
      </c>
      <c r="Q236" s="32">
        <f>+'2017 Hourly Load - RC2016'!Q237/'2017 Hourly Load - RC2016'!$C$8</f>
        <v>0.86311143145530844</v>
      </c>
      <c r="R236" s="32">
        <f>+'2017 Hourly Load - RC2016'!R237/'2017 Hourly Load - RC2016'!$C$8</f>
        <v>0.81831209802325056</v>
      </c>
      <c r="S236" s="32">
        <f>+'2017 Hourly Load - RC2016'!S237/'2017 Hourly Load - RC2016'!$C$8</f>
        <v>0.78384138317065499</v>
      </c>
      <c r="T236" s="32">
        <f>+'2017 Hourly Load - RC2016'!T237/'2017 Hourly Load - RC2016'!$C$8</f>
        <v>0.75491285389728302</v>
      </c>
      <c r="U236" s="32">
        <f>+'2017 Hourly Load - RC2016'!U237/'2017 Hourly Load - RC2016'!$C$8</f>
        <v>0.73026692257149295</v>
      </c>
      <c r="V236" s="32">
        <f>+'2017 Hourly Load - RC2016'!V237/'2017 Hourly Load - RC2016'!$C$8</f>
        <v>0.72522857204492597</v>
      </c>
      <c r="W236" s="32">
        <f>+'2017 Hourly Load - RC2016'!W237/'2017 Hourly Load - RC2016'!$C$8</f>
        <v>0.69147162351692726</v>
      </c>
      <c r="X236" s="32">
        <f>+'2017 Hourly Load - RC2016'!X237/'2017 Hourly Load - RC2016'!$C$8</f>
        <v>0.64537071619883957</v>
      </c>
      <c r="Y236" s="32">
        <f>+'2017 Hourly Load - RC2016'!Y237/'2017 Hourly Load - RC2016'!$C$8</f>
        <v>0.58713578136260325</v>
      </c>
      <c r="AA236" s="33">
        <f t="shared" si="3"/>
        <v>0.8932155758515461</v>
      </c>
    </row>
    <row r="237" spans="1:27" x14ac:dyDescent="0.2">
      <c r="A237" s="29">
        <v>42962</v>
      </c>
      <c r="B237" s="32">
        <f>+'2017 Hourly Load - RC2016'!B238/'2017 Hourly Load - RC2016'!$C$8</f>
        <v>0.53671028984254554</v>
      </c>
      <c r="C237" s="32">
        <f>+'2017 Hourly Load - RC2016'!C238/'2017 Hourly Load - RC2016'!$C$8</f>
        <v>0.5023655337531141</v>
      </c>
      <c r="D237" s="32">
        <f>+'2017 Hourly Load - RC2016'!D238/'2017 Hourly Load - RC2016'!$C$8</f>
        <v>0.47566227596230914</v>
      </c>
      <c r="E237" s="32">
        <f>+'2017 Hourly Load - RC2016'!E238/'2017 Hourly Load - RC2016'!$C$8</f>
        <v>0.46340228968099623</v>
      </c>
      <c r="F237" s="32">
        <f>+'2017 Hourly Load - RC2016'!F238/'2017 Hourly Load - RC2016'!$C$8</f>
        <v>0.46016934809311577</v>
      </c>
      <c r="G237" s="32">
        <f>+'2017 Hourly Load - RC2016'!G238/'2017 Hourly Load - RC2016'!$C$8</f>
        <v>0.47658597355884641</v>
      </c>
      <c r="H237" s="32">
        <f>+'2017 Hourly Load - RC2016'!H238/'2017 Hourly Load - RC2016'!$C$8</f>
        <v>0.51282011109574055</v>
      </c>
      <c r="I237" s="32">
        <f>+'2017 Hourly Load - RC2016'!I238/'2017 Hourly Load - RC2016'!$C$8</f>
        <v>0.54309220050953033</v>
      </c>
      <c r="J237" s="32">
        <f>+'2017 Hourly Load - RC2016'!J238/'2017 Hourly Load - RC2016'!$C$8</f>
        <v>0.60208288792475184</v>
      </c>
      <c r="K237" s="32">
        <f>+'2017 Hourly Load - RC2016'!K238/'2017 Hourly Load - RC2016'!$C$8</f>
        <v>0.66569206332265973</v>
      </c>
      <c r="L237" s="32">
        <f>+'2017 Hourly Load - RC2016'!L238/'2017 Hourly Load - RC2016'!$C$8</f>
        <v>0.72627822840462741</v>
      </c>
      <c r="M237" s="32">
        <f>+'2017 Hourly Load - RC2016'!M238/'2017 Hourly Load - RC2016'!$C$8</f>
        <v>0.76973400169626749</v>
      </c>
      <c r="N237" s="32">
        <f>+'2017 Hourly Load - RC2016'!N238/'2017 Hourly Load - RC2016'!$C$8</f>
        <v>0.80252526637334087</v>
      </c>
      <c r="O237" s="32">
        <f>+'2017 Hourly Load - RC2016'!O238/'2017 Hourly Load - RC2016'!$C$8</f>
        <v>0.79563952065369925</v>
      </c>
      <c r="P237" s="32">
        <f>+'2017 Hourly Load - RC2016'!P238/'2017 Hourly Load - RC2016'!$C$8</f>
        <v>0.73761451708940318</v>
      </c>
      <c r="Q237" s="32">
        <f>+'2017 Hourly Load - RC2016'!Q238/'2017 Hourly Load - RC2016'!$C$8</f>
        <v>0.70041469570158377</v>
      </c>
      <c r="R237" s="32">
        <f>+'2017 Hourly Load - RC2016'!R238/'2017 Hourly Load - RC2016'!$C$8</f>
        <v>0.67547486059507722</v>
      </c>
      <c r="S237" s="32">
        <f>+'2017 Hourly Load - RC2016'!S238/'2017 Hourly Load - RC2016'!$C$8</f>
        <v>0.65821851004158538</v>
      </c>
      <c r="T237" s="32">
        <f>+'2017 Hourly Load - RC2016'!T238/'2017 Hourly Load - RC2016'!$C$8</f>
        <v>0.63659558903173552</v>
      </c>
      <c r="U237" s="32">
        <f>+'2017 Hourly Load - RC2016'!U238/'2017 Hourly Load - RC2016'!$C$8</f>
        <v>0.61585437936403487</v>
      </c>
      <c r="V237" s="32">
        <f>+'2017 Hourly Load - RC2016'!V238/'2017 Hourly Load - RC2016'!$C$8</f>
        <v>0.61866745840803472</v>
      </c>
      <c r="W237" s="32">
        <f>+'2017 Hourly Load - RC2016'!W238/'2017 Hourly Load - RC2016'!$C$8</f>
        <v>0.59687659238063262</v>
      </c>
      <c r="X237" s="32">
        <f>+'2017 Hourly Load - RC2016'!X238/'2017 Hourly Load - RC2016'!$C$8</f>
        <v>0.56614265416857423</v>
      </c>
      <c r="Y237" s="32">
        <f>+'2017 Hourly Load - RC2016'!Y238/'2017 Hourly Load - RC2016'!$C$8</f>
        <v>0.5267175612981877</v>
      </c>
      <c r="AA237" s="33">
        <f t="shared" si="3"/>
        <v>0.80252526637334087</v>
      </c>
    </row>
    <row r="238" spans="1:27" x14ac:dyDescent="0.2">
      <c r="A238" s="29">
        <v>42963</v>
      </c>
      <c r="B238" s="32">
        <f>+'2017 Hourly Load - RC2016'!B239/'2017 Hourly Load - RC2016'!$C$8</f>
        <v>0.48586493577860729</v>
      </c>
      <c r="C238" s="32">
        <f>+'2017 Hourly Load - RC2016'!C239/'2017 Hourly Load - RC2016'!$C$8</f>
        <v>0.45869982918953373</v>
      </c>
      <c r="D238" s="32">
        <f>+'2017 Hourly Load - RC2016'!D239/'2017 Hourly Load - RC2016'!$C$8</f>
        <v>0.44018389100440014</v>
      </c>
      <c r="E238" s="32">
        <f>+'2017 Hourly Load - RC2016'!E239/'2017 Hourly Load - RC2016'!$C$8</f>
        <v>0.42779794595992304</v>
      </c>
      <c r="F238" s="32">
        <f>+'2017 Hourly Load - RC2016'!F239/'2017 Hourly Load - RC2016'!$C$8</f>
        <v>0.42145802154732626</v>
      </c>
      <c r="G238" s="32">
        <f>+'2017 Hourly Load - RC2016'!G239/'2017 Hourly Load - RC2016'!$C$8</f>
        <v>0.42376726553866945</v>
      </c>
      <c r="H238" s="32">
        <f>+'2017 Hourly Load - RC2016'!H239/'2017 Hourly Load - RC2016'!$C$8</f>
        <v>0.43539745800416157</v>
      </c>
      <c r="I238" s="32">
        <f>+'2017 Hourly Load - RC2016'!I239/'2017 Hourly Load - RC2016'!$C$8</f>
        <v>0.45437524498756382</v>
      </c>
      <c r="J238" s="32">
        <f>+'2017 Hourly Load - RC2016'!J239/'2017 Hourly Load - RC2016'!$C$8</f>
        <v>0.52037763688559102</v>
      </c>
      <c r="K238" s="32">
        <f>+'2017 Hourly Load - RC2016'!K239/'2017 Hourly Load - RC2016'!$C$8</f>
        <v>0.61224356148666181</v>
      </c>
      <c r="L238" s="32">
        <f>+'2017 Hourly Load - RC2016'!L239/'2017 Hourly Load - RC2016'!$C$8</f>
        <v>0.68786080563955443</v>
      </c>
      <c r="M238" s="32">
        <f>+'2017 Hourly Load - RC2016'!M239/'2017 Hourly Load - RC2016'!$C$8</f>
        <v>0.74273684012474606</v>
      </c>
      <c r="N238" s="32">
        <f>+'2017 Hourly Load - RC2016'!N239/'2017 Hourly Load - RC2016'!$C$8</f>
        <v>0.79362418044307248</v>
      </c>
      <c r="O238" s="32">
        <f>+'2017 Hourly Load - RC2016'!O239/'2017 Hourly Load - RC2016'!$C$8</f>
        <v>0.80260923888211688</v>
      </c>
      <c r="P238" s="32">
        <f>+'2017 Hourly Load - RC2016'!P239/'2017 Hourly Load - RC2016'!$C$8</f>
        <v>0.82775900526056356</v>
      </c>
      <c r="Q238" s="32">
        <f>+'2017 Hourly Load - RC2016'!Q239/'2017 Hourly Load - RC2016'!$C$8</f>
        <v>0.80873923202277331</v>
      </c>
      <c r="R238" s="32">
        <f>+'2017 Hourly Load - RC2016'!R239/'2017 Hourly Load - RC2016'!$C$8</f>
        <v>0.77418454466140163</v>
      </c>
      <c r="S238" s="32">
        <f>+'2017 Hourly Load - RC2016'!S239/'2017 Hourly Load - RC2016'!$C$8</f>
        <v>0.73816033839644779</v>
      </c>
      <c r="T238" s="32">
        <f>+'2017 Hourly Load - RC2016'!T239/'2017 Hourly Load - RC2016'!$C$8</f>
        <v>0.70385756856140447</v>
      </c>
      <c r="U238" s="32">
        <f>+'2017 Hourly Load - RC2016'!U239/'2017 Hourly Load - RC2016'!$C$8</f>
        <v>0.6745511629985399</v>
      </c>
      <c r="V238" s="32">
        <f>+'2017 Hourly Load - RC2016'!V239/'2017 Hourly Load - RC2016'!$C$8</f>
        <v>0.6664478159016447</v>
      </c>
      <c r="W238" s="32">
        <f>+'2017 Hourly Load - RC2016'!W239/'2017 Hourly Load - RC2016'!$C$8</f>
        <v>0.64276756842678007</v>
      </c>
      <c r="X238" s="32">
        <f>+'2017 Hourly Load - RC2016'!X239/'2017 Hourly Load - RC2016'!$C$8</f>
        <v>0.60762507350397554</v>
      </c>
      <c r="Y238" s="32">
        <f>+'2017 Hourly Load - RC2016'!Y239/'2017 Hourly Load - RC2016'!$C$8</f>
        <v>0.55976074350158933</v>
      </c>
      <c r="AA238" s="33">
        <f t="shared" si="3"/>
        <v>0.82775900526056356</v>
      </c>
    </row>
    <row r="239" spans="1:27" x14ac:dyDescent="0.2">
      <c r="A239" s="29">
        <v>42964</v>
      </c>
      <c r="B239" s="32">
        <f>+'2017 Hourly Load - RC2016'!B240/'2017 Hourly Load - RC2016'!$C$8</f>
        <v>0.51609503893800901</v>
      </c>
      <c r="C239" s="32">
        <f>+'2017 Hourly Load - RC2016'!C240/'2017 Hourly Load - RC2016'!$C$8</f>
        <v>0.48363966429604022</v>
      </c>
      <c r="D239" s="32">
        <f>+'2017 Hourly Load - RC2016'!D240/'2017 Hourly Load - RC2016'!$C$8</f>
        <v>0.45932962300535457</v>
      </c>
      <c r="E239" s="32">
        <f>+'2017 Hourly Load - RC2016'!E240/'2017 Hourly Load - RC2016'!$C$8</f>
        <v>0.44228320372380303</v>
      </c>
      <c r="F239" s="32">
        <f>+'2017 Hourly Load - RC2016'!F240/'2017 Hourly Load - RC2016'!$C$8</f>
        <v>0.43510355422344515</v>
      </c>
      <c r="G239" s="32">
        <f>+'2017 Hourly Load - RC2016'!G240/'2017 Hourly Load - RC2016'!$C$8</f>
        <v>0.43543944425854963</v>
      </c>
      <c r="H239" s="32">
        <f>+'2017 Hourly Load - RC2016'!H240/'2017 Hourly Load - RC2016'!$C$8</f>
        <v>0.4432069013203403</v>
      </c>
      <c r="I239" s="32">
        <f>+'2017 Hourly Load - RC2016'!I240/'2017 Hourly Load - RC2016'!$C$8</f>
        <v>0.45802804911932476</v>
      </c>
      <c r="J239" s="32">
        <f>+'2017 Hourly Load - RC2016'!J240/'2017 Hourly Load - RC2016'!$C$8</f>
        <v>0.52046160939436714</v>
      </c>
      <c r="K239" s="32">
        <f>+'2017 Hourly Load - RC2016'!K240/'2017 Hourly Load - RC2016'!$C$8</f>
        <v>0.60800294979346803</v>
      </c>
      <c r="L239" s="32">
        <f>+'2017 Hourly Load - RC2016'!L240/'2017 Hourly Load - RC2016'!$C$8</f>
        <v>0.68660121800791263</v>
      </c>
      <c r="M239" s="32">
        <f>+'2017 Hourly Load - RC2016'!M240/'2017 Hourly Load - RC2016'!$C$8</f>
        <v>0.74924470955489519</v>
      </c>
      <c r="N239" s="32">
        <f>+'2017 Hourly Load - RC2016'!N240/'2017 Hourly Load - RC2016'!$C$8</f>
        <v>0.80067787118026623</v>
      </c>
      <c r="O239" s="32">
        <f>+'2017 Hourly Load - RC2016'!O240/'2017 Hourly Load - RC2016'!$C$8</f>
        <v>0.84341987814730923</v>
      </c>
      <c r="P239" s="32">
        <f>+'2017 Hourly Load - RC2016'!P240/'2017 Hourly Load - RC2016'!$C$8</f>
        <v>0.85047356888450298</v>
      </c>
      <c r="Q239" s="32">
        <f>+'2017 Hourly Load - RC2016'!Q240/'2017 Hourly Load - RC2016'!$C$8</f>
        <v>0.84249618055077202</v>
      </c>
      <c r="R239" s="32">
        <f>+'2017 Hourly Load - RC2016'!R240/'2017 Hourly Load - RC2016'!$C$8</f>
        <v>0.84656884722641368</v>
      </c>
      <c r="S239" s="32">
        <f>+'2017 Hourly Load - RC2016'!S240/'2017 Hourly Load - RC2016'!$C$8</f>
        <v>0.8450153558140554</v>
      </c>
      <c r="T239" s="32">
        <f>+'2017 Hourly Load - RC2016'!T240/'2017 Hourly Load - RC2016'!$C$8</f>
        <v>0.82633147261136963</v>
      </c>
      <c r="U239" s="32">
        <f>+'2017 Hourly Load - RC2016'!U240/'2017 Hourly Load - RC2016'!$C$8</f>
        <v>0.79555554814492313</v>
      </c>
      <c r="V239" s="32">
        <f>+'2017 Hourly Load - RC2016'!V240/'2017 Hourly Load - RC2016'!$C$8</f>
        <v>0.78581473712689365</v>
      </c>
      <c r="W239" s="32">
        <f>+'2017 Hourly Load - RC2016'!W240/'2017 Hourly Load - RC2016'!$C$8</f>
        <v>0.75054628344092489</v>
      </c>
      <c r="X239" s="32">
        <f>+'2017 Hourly Load - RC2016'!X240/'2017 Hourly Load - RC2016'!$C$8</f>
        <v>0.69037998090283781</v>
      </c>
      <c r="Y239" s="32">
        <f>+'2017 Hourly Load - RC2016'!Y240/'2017 Hourly Load - RC2016'!$C$8</f>
        <v>0.61988505978528841</v>
      </c>
      <c r="AA239" s="33">
        <f t="shared" si="3"/>
        <v>0.85047356888450298</v>
      </c>
    </row>
    <row r="240" spans="1:27" x14ac:dyDescent="0.2">
      <c r="A240" s="29">
        <v>42965</v>
      </c>
      <c r="B240" s="32">
        <f>+'2017 Hourly Load - RC2016'!B241/'2017 Hourly Load - RC2016'!$C$8</f>
        <v>0.56673046173000696</v>
      </c>
      <c r="C240" s="32">
        <f>+'2017 Hourly Load - RC2016'!C241/'2017 Hourly Load - RC2016'!$C$8</f>
        <v>0.52449228981562068</v>
      </c>
      <c r="D240" s="32">
        <f>+'2017 Hourly Load - RC2016'!D241/'2017 Hourly Load - RC2016'!$C$8</f>
        <v>0.49602560934051732</v>
      </c>
      <c r="E240" s="32">
        <f>+'2017 Hourly Load - RC2016'!E241/'2017 Hourly Load - RC2016'!$C$8</f>
        <v>0.47889521755018966</v>
      </c>
      <c r="F240" s="32">
        <f>+'2017 Hourly Load - RC2016'!F241/'2017 Hourly Load - RC2016'!$C$8</f>
        <v>0.47515844090965248</v>
      </c>
      <c r="G240" s="32">
        <f>+'2017 Hourly Load - RC2016'!G241/'2017 Hourly Load - RC2016'!$C$8</f>
        <v>0.49879670213012917</v>
      </c>
      <c r="H240" s="32">
        <f>+'2017 Hourly Load - RC2016'!H241/'2017 Hourly Load - RC2016'!$C$8</f>
        <v>0.53918747885144092</v>
      </c>
      <c r="I240" s="32">
        <f>+'2017 Hourly Load - RC2016'!I241/'2017 Hourly Load - RC2016'!$C$8</f>
        <v>0.55711560947514172</v>
      </c>
      <c r="J240" s="32">
        <f>+'2017 Hourly Load - RC2016'!J241/'2017 Hourly Load - RC2016'!$C$8</f>
        <v>0.60006754771412507</v>
      </c>
      <c r="K240" s="32">
        <f>+'2017 Hourly Load - RC2016'!K241/'2017 Hourly Load - RC2016'!$C$8</f>
        <v>0.67450917674415189</v>
      </c>
      <c r="L240" s="32">
        <f>+'2017 Hourly Load - RC2016'!L241/'2017 Hourly Load - RC2016'!$C$8</f>
        <v>0.74479416658976105</v>
      </c>
      <c r="M240" s="32">
        <f>+'2017 Hourly Load - RC2016'!M241/'2017 Hourly Load - RC2016'!$C$8</f>
        <v>0.80789950693501222</v>
      </c>
      <c r="N240" s="32">
        <f>+'2017 Hourly Load - RC2016'!N241/'2017 Hourly Load - RC2016'!$C$8</f>
        <v>0.854798153086473</v>
      </c>
      <c r="O240" s="32">
        <f>+'2017 Hourly Load - RC2016'!O241/'2017 Hourly Load - RC2016'!$C$8</f>
        <v>0.89233386450939689</v>
      </c>
      <c r="P240" s="32">
        <f>+'2017 Hourly Load - RC2016'!P241/'2017 Hourly Load - RC2016'!$C$8</f>
        <v>0.90921233877339613</v>
      </c>
      <c r="Q240" s="32">
        <f>+'2017 Hourly Load - RC2016'!Q241/'2017 Hourly Load - RC2016'!$C$8</f>
        <v>0.92289985770390315</v>
      </c>
      <c r="R240" s="32">
        <f>+'2017 Hourly Load - RC2016'!R241/'2017 Hourly Load - RC2016'!$C$8</f>
        <v>0.92508314293208216</v>
      </c>
      <c r="S240" s="32">
        <f>+'2017 Hourly Load - RC2016'!S241/'2017 Hourly Load - RC2016'!$C$8</f>
        <v>0.91614007074742565</v>
      </c>
      <c r="T240" s="32">
        <f>+'2017 Hourly Load - RC2016'!T241/'2017 Hourly Load - RC2016'!$C$8</f>
        <v>0.89674242122014292</v>
      </c>
      <c r="U240" s="32">
        <f>+'2017 Hourly Load - RC2016'!U241/'2017 Hourly Load - RC2016'!$C$8</f>
        <v>0.86193581633244276</v>
      </c>
      <c r="V240" s="32">
        <f>+'2017 Hourly Load - RC2016'!V241/'2017 Hourly Load - RC2016'!$C$8</f>
        <v>0.84812233863877173</v>
      </c>
      <c r="W240" s="32">
        <f>+'2017 Hourly Load - RC2016'!W241/'2017 Hourly Load - RC2016'!$C$8</f>
        <v>0.79689910828534105</v>
      </c>
      <c r="X240" s="32">
        <f>+'2017 Hourly Load - RC2016'!X241/'2017 Hourly Load - RC2016'!$C$8</f>
        <v>0.72338117685185133</v>
      </c>
      <c r="Y240" s="32">
        <f>+'2017 Hourly Load - RC2016'!Y241/'2017 Hourly Load - RC2016'!$C$8</f>
        <v>0.6587223450942421</v>
      </c>
      <c r="AA240" s="33">
        <f t="shared" si="3"/>
        <v>0.92508314293208216</v>
      </c>
    </row>
    <row r="241" spans="1:27" x14ac:dyDescent="0.2">
      <c r="A241" s="29">
        <v>42966</v>
      </c>
      <c r="B241" s="32">
        <f>+'2017 Hourly Load - RC2016'!B242/'2017 Hourly Load - RC2016'!$C$8</f>
        <v>0.5959528947840953</v>
      </c>
      <c r="C241" s="32">
        <f>+'2017 Hourly Load - RC2016'!C242/'2017 Hourly Load - RC2016'!$C$8</f>
        <v>0.55379869537848514</v>
      </c>
      <c r="D241" s="32">
        <f>+'2017 Hourly Load - RC2016'!D242/'2017 Hourly Load - RC2016'!$C$8</f>
        <v>0.52344263345591924</v>
      </c>
      <c r="E241" s="32">
        <f>+'2017 Hourly Load - RC2016'!E242/'2017 Hourly Load - RC2016'!$C$8</f>
        <v>0.50404498392863639</v>
      </c>
      <c r="F241" s="32">
        <f>+'2017 Hourly Load - RC2016'!F242/'2017 Hourly Load - RC2016'!$C$8</f>
        <v>0.49816690831430827</v>
      </c>
      <c r="G241" s="32">
        <f>+'2017 Hourly Load - RC2016'!G242/'2017 Hourly Load - RC2016'!$C$8</f>
        <v>0.51748058533281494</v>
      </c>
      <c r="H241" s="32">
        <f>+'2017 Hourly Load - RC2016'!H242/'2017 Hourly Load - RC2016'!$C$8</f>
        <v>0.55887903215944024</v>
      </c>
      <c r="I241" s="32">
        <f>+'2017 Hourly Load - RC2016'!I242/'2017 Hourly Load - RC2016'!$C$8</f>
        <v>0.57504374009884252</v>
      </c>
      <c r="J241" s="32">
        <f>+'2017 Hourly Load - RC2016'!J242/'2017 Hourly Load - RC2016'!$C$8</f>
        <v>0.62030492232916901</v>
      </c>
      <c r="K241" s="32">
        <f>+'2017 Hourly Load - RC2016'!K242/'2017 Hourly Load - RC2016'!$C$8</f>
        <v>0.69197545856958398</v>
      </c>
      <c r="L241" s="32">
        <f>+'2017 Hourly Load - RC2016'!L242/'2017 Hourly Load - RC2016'!$C$8</f>
        <v>0.75554264771310398</v>
      </c>
      <c r="M241" s="32">
        <f>+'2017 Hourly Load - RC2016'!M242/'2017 Hourly Load - RC2016'!$C$8</f>
        <v>0.81747237293548936</v>
      </c>
      <c r="N241" s="32">
        <f>+'2017 Hourly Load - RC2016'!N242/'2017 Hourly Load - RC2016'!$C$8</f>
        <v>0.8663863592975769</v>
      </c>
      <c r="O241" s="32">
        <f>+'2017 Hourly Load - RC2016'!O242/'2017 Hourly Load - RC2016'!$C$8</f>
        <v>0.89934556899220253</v>
      </c>
      <c r="P241" s="32">
        <f>+'2017 Hourly Load - RC2016'!P242/'2017 Hourly Load - RC2016'!$C$8</f>
        <v>0.91861725975632125</v>
      </c>
      <c r="Q241" s="32">
        <f>+'2017 Hourly Load - RC2016'!Q242/'2017 Hourly Load - RC2016'!$C$8</f>
        <v>0.94166771341536504</v>
      </c>
      <c r="R241" s="32">
        <f>+'2017 Hourly Load - RC2016'!R242/'2017 Hourly Load - RC2016'!$C$8</f>
        <v>0.95342386464402118</v>
      </c>
      <c r="S241" s="32">
        <f>+'2017 Hourly Load - RC2016'!S242/'2017 Hourly Load - RC2016'!$C$8</f>
        <v>0.94141579588903668</v>
      </c>
      <c r="T241" s="32">
        <f>+'2017 Hourly Load - RC2016'!T242/'2017 Hourly Load - RC2016'!$C$8</f>
        <v>0.91878520477387338</v>
      </c>
      <c r="U241" s="32">
        <f>+'2017 Hourly Load - RC2016'!U242/'2017 Hourly Load - RC2016'!$C$8</f>
        <v>0.8791921668859346</v>
      </c>
      <c r="V241" s="32">
        <f>+'2017 Hourly Load - RC2016'!V242/'2017 Hourly Load - RC2016'!$C$8</f>
        <v>0.86311143145530844</v>
      </c>
      <c r="W241" s="32">
        <f>+'2017 Hourly Load - RC2016'!W242/'2017 Hourly Load - RC2016'!$C$8</f>
        <v>0.8150791564353701</v>
      </c>
      <c r="X241" s="32">
        <f>+'2017 Hourly Load - RC2016'!X242/'2017 Hourly Load - RC2016'!$C$8</f>
        <v>0.74223300507208945</v>
      </c>
      <c r="Y241" s="32">
        <f>+'2017 Hourly Load - RC2016'!Y242/'2017 Hourly Load - RC2016'!$C$8</f>
        <v>0.67425725921782353</v>
      </c>
      <c r="AA241" s="33">
        <f t="shared" si="3"/>
        <v>0.95342386464402118</v>
      </c>
    </row>
    <row r="242" spans="1:27" x14ac:dyDescent="0.2">
      <c r="A242" s="29">
        <v>42967</v>
      </c>
      <c r="B242" s="32">
        <f>+'2017 Hourly Load - RC2016'!B243/'2017 Hourly Load - RC2016'!$C$8</f>
        <v>0.61262143777615441</v>
      </c>
      <c r="C242" s="32">
        <f>+'2017 Hourly Load - RC2016'!C243/'2017 Hourly Load - RC2016'!$C$8</f>
        <v>0.56987943080911141</v>
      </c>
      <c r="D242" s="32">
        <f>+'2017 Hourly Load - RC2016'!D243/'2017 Hourly Load - RC2016'!$C$8</f>
        <v>0.54015316270236635</v>
      </c>
      <c r="E242" s="32">
        <f>+'2017 Hourly Load - RC2016'!E243/'2017 Hourly Load - RC2016'!$C$8</f>
        <v>0.51777448911353141</v>
      </c>
      <c r="F242" s="32">
        <f>+'2017 Hourly Load - RC2016'!F243/'2017 Hourly Load - RC2016'!$C$8</f>
        <v>0.5105108671043973</v>
      </c>
      <c r="G242" s="32">
        <f>+'2017 Hourly Load - RC2016'!G243/'2017 Hourly Load - RC2016'!$C$8</f>
        <v>0.52751530013156078</v>
      </c>
      <c r="H242" s="32">
        <f>+'2017 Hourly Load - RC2016'!H243/'2017 Hourly Load - RC2016'!$C$8</f>
        <v>0.56673046173000696</v>
      </c>
      <c r="I242" s="32">
        <f>+'2017 Hourly Load - RC2016'!I243/'2017 Hourly Load - RC2016'!$C$8</f>
        <v>0.5224349633506058</v>
      </c>
      <c r="J242" s="32">
        <f>+'2017 Hourly Load - RC2016'!J243/'2017 Hourly Load - RC2016'!$C$8</f>
        <v>0.62462950653113902</v>
      </c>
      <c r="K242" s="32">
        <f>+'2017 Hourly Load - RC2016'!K243/'2017 Hourly Load - RC2016'!$C$8</f>
        <v>0.6967618915698226</v>
      </c>
      <c r="L242" s="32">
        <f>+'2017 Hourly Load - RC2016'!L243/'2017 Hourly Load - RC2016'!$C$8</f>
        <v>0.75965730064313353</v>
      </c>
      <c r="M242" s="32">
        <f>+'2017 Hourly Load - RC2016'!M243/'2017 Hourly Load - RC2016'!$C$8</f>
        <v>0.82519784374289207</v>
      </c>
      <c r="N242" s="32">
        <f>+'2017 Hourly Load - RC2016'!N243/'2017 Hourly Load - RC2016'!$C$8</f>
        <v>0.86689019435023362</v>
      </c>
      <c r="O242" s="32">
        <f>+'2017 Hourly Load - RC2016'!O243/'2017 Hourly Load - RC2016'!$C$8</f>
        <v>0.906903094782053</v>
      </c>
      <c r="P242" s="32">
        <f>+'2017 Hourly Load - RC2016'!P243/'2017 Hourly Load - RC2016'!$C$8</f>
        <v>0.92310978897584339</v>
      </c>
      <c r="Q242" s="32">
        <f>+'2017 Hourly Load - RC2016'!Q243/'2017 Hourly Load - RC2016'!$C$8</f>
        <v>0.92630074430933573</v>
      </c>
      <c r="R242" s="32">
        <f>+'2017 Hourly Load - RC2016'!R243/'2017 Hourly Load - RC2016'!$C$8</f>
        <v>0.92504115667769404</v>
      </c>
      <c r="S242" s="32">
        <f>+'2017 Hourly Load - RC2016'!S243/'2017 Hourly Load - RC2016'!$C$8</f>
        <v>0.91257123912444083</v>
      </c>
      <c r="T242" s="32">
        <f>+'2017 Hourly Load - RC2016'!T243/'2017 Hourly Load - RC2016'!$C$8</f>
        <v>0.8855320912985315</v>
      </c>
      <c r="U242" s="32">
        <f>+'2017 Hourly Load - RC2016'!U243/'2017 Hourly Load - RC2016'!$C$8</f>
        <v>0.85202706029686115</v>
      </c>
      <c r="V242" s="32">
        <f>+'2017 Hourly Load - RC2016'!V243/'2017 Hourly Load - RC2016'!$C$8</f>
        <v>0.83691200871716021</v>
      </c>
      <c r="W242" s="32">
        <f>+'2017 Hourly Load - RC2016'!W243/'2017 Hourly Load - RC2016'!$C$8</f>
        <v>0.79463185054838592</v>
      </c>
      <c r="X242" s="32">
        <f>+'2017 Hourly Load - RC2016'!X243/'2017 Hourly Load - RC2016'!$C$8</f>
        <v>0.72871343115913478</v>
      </c>
      <c r="Y242" s="32">
        <f>+'2017 Hourly Load - RC2016'!Y243/'2017 Hourly Load - RC2016'!$C$8</f>
        <v>0.66061172654170475</v>
      </c>
      <c r="AA242" s="33">
        <f t="shared" si="3"/>
        <v>0.92630074430933573</v>
      </c>
    </row>
    <row r="243" spans="1:27" x14ac:dyDescent="0.2">
      <c r="A243" s="29">
        <v>42968</v>
      </c>
      <c r="B243" s="32">
        <f>+'2017 Hourly Load - RC2016'!B244/'2017 Hourly Load - RC2016'!$C$8</f>
        <v>0.60720521096009494</v>
      </c>
      <c r="C243" s="32">
        <f>+'2017 Hourly Load - RC2016'!C244/'2017 Hourly Load - RC2016'!$C$8</f>
        <v>0.56500902530009656</v>
      </c>
      <c r="D243" s="32">
        <f>+'2017 Hourly Load - RC2016'!D244/'2017 Hourly Load - RC2016'!$C$8</f>
        <v>0.53511481217579937</v>
      </c>
      <c r="E243" s="32">
        <f>+'2017 Hourly Load - RC2016'!E244/'2017 Hourly Load - RC2016'!$C$8</f>
        <v>0.51588510766606877</v>
      </c>
      <c r="F243" s="32">
        <f>+'2017 Hourly Load - RC2016'!F244/'2017 Hourly Load - RC2016'!$C$8</f>
        <v>0.50807566434988993</v>
      </c>
      <c r="G243" s="32">
        <f>+'2017 Hourly Load - RC2016'!G244/'2017 Hourly Load - RC2016'!$C$8</f>
        <v>0.52617173999114297</v>
      </c>
      <c r="H243" s="32">
        <f>+'2017 Hourly Load - RC2016'!H244/'2017 Hourly Load - RC2016'!$C$8</f>
        <v>0.56769614558093229</v>
      </c>
      <c r="I243" s="32">
        <f>+'2017 Hourly Load - RC2016'!I244/'2017 Hourly Load - RC2016'!$C$8</f>
        <v>0.58617009751167781</v>
      </c>
      <c r="J243" s="32">
        <f>+'2017 Hourly Load - RC2016'!J244/'2017 Hourly Load - RC2016'!$C$8</f>
        <v>0.6322290185753775</v>
      </c>
      <c r="K243" s="32">
        <f>+'2017 Hourly Load - RC2016'!K244/'2017 Hourly Load - RC2016'!$C$8</f>
        <v>0.69814743796462864</v>
      </c>
      <c r="L243" s="32">
        <f>+'2017 Hourly Load - RC2016'!L244/'2017 Hourly Load - RC2016'!$C$8</f>
        <v>0.76444373364337215</v>
      </c>
      <c r="M243" s="32">
        <f>+'2017 Hourly Load - RC2016'!M244/'2017 Hourly Load - RC2016'!$C$8</f>
        <v>0.8274651014798472</v>
      </c>
      <c r="N243" s="32">
        <f>+'2017 Hourly Load - RC2016'!N244/'2017 Hourly Load - RC2016'!$C$8</f>
        <v>0.8719285448768006</v>
      </c>
      <c r="O243" s="32">
        <f>+'2017 Hourly Load - RC2016'!O244/'2017 Hourly Load - RC2016'!$C$8</f>
        <v>0.91017802262432157</v>
      </c>
      <c r="P243" s="32">
        <f>+'2017 Hourly Load - RC2016'!P244/'2017 Hourly Load - RC2016'!$C$8</f>
        <v>0.93154902610784296</v>
      </c>
      <c r="Q243" s="32">
        <f>+'2017 Hourly Load - RC2016'!Q244/'2017 Hourly Load - RC2016'!$C$8</f>
        <v>0.95317194711769282</v>
      </c>
      <c r="R243" s="32">
        <f>+'2017 Hourly Load - RC2016'!R244/'2017 Hourly Load - RC2016'!$C$8</f>
        <v>0.9539276996966779</v>
      </c>
      <c r="S243" s="32">
        <f>+'2017 Hourly Load - RC2016'!S244/'2017 Hourly Load - RC2016'!$C$8</f>
        <v>0.92231205014247031</v>
      </c>
      <c r="T243" s="32">
        <f>+'2017 Hourly Load - RC2016'!T244/'2017 Hourly Load - RC2016'!$C$8</f>
        <v>0.88897496415835231</v>
      </c>
      <c r="U243" s="32">
        <f>+'2017 Hourly Load - RC2016'!U244/'2017 Hourly Load - RC2016'!$C$8</f>
        <v>0.84291604309465251</v>
      </c>
      <c r="V243" s="32">
        <f>+'2017 Hourly Load - RC2016'!V244/'2017 Hourly Load - RC2016'!$C$8</f>
        <v>0.83237749324324994</v>
      </c>
      <c r="W243" s="32">
        <f>+'2017 Hourly Load - RC2016'!W244/'2017 Hourly Load - RC2016'!$C$8</f>
        <v>0.78568877836372952</v>
      </c>
      <c r="X243" s="32">
        <f>+'2017 Hourly Load - RC2016'!X244/'2017 Hourly Load - RC2016'!$C$8</f>
        <v>0.72317124557991119</v>
      </c>
      <c r="Y243" s="32">
        <f>+'2017 Hourly Load - RC2016'!Y244/'2017 Hourly Load - RC2016'!$C$8</f>
        <v>0.65536344474319741</v>
      </c>
      <c r="AA243" s="33">
        <f t="shared" si="3"/>
        <v>0.9539276996966779</v>
      </c>
    </row>
    <row r="244" spans="1:27" x14ac:dyDescent="0.2">
      <c r="A244" s="29">
        <v>42969</v>
      </c>
      <c r="B244" s="32">
        <f>+'2017 Hourly Load - RC2016'!B245/'2017 Hourly Load - RC2016'!$C$8</f>
        <v>0.59376960955591629</v>
      </c>
      <c r="C244" s="32">
        <f>+'2017 Hourly Load - RC2016'!C245/'2017 Hourly Load - RC2016'!$C$8</f>
        <v>0.55367273661532102</v>
      </c>
      <c r="D244" s="32">
        <f>+'2017 Hourly Load - RC2016'!D245/'2017 Hourly Load - RC2016'!$C$8</f>
        <v>0.52470222108756093</v>
      </c>
      <c r="E244" s="32">
        <f>+'2017 Hourly Load - RC2016'!E245/'2017 Hourly Load - RC2016'!$C$8</f>
        <v>0.50635422791997964</v>
      </c>
      <c r="F244" s="32">
        <f>+'2017 Hourly Load - RC2016'!F245/'2017 Hourly Load - RC2016'!$C$8</f>
        <v>0.49888067463890523</v>
      </c>
      <c r="G244" s="32">
        <f>+'2017 Hourly Load - RC2016'!G245/'2017 Hourly Load - RC2016'!$C$8</f>
        <v>0.51596908017484489</v>
      </c>
      <c r="H244" s="32">
        <f>+'2017 Hourly Load - RC2016'!H245/'2017 Hourly Load - RC2016'!$C$8</f>
        <v>0.55770341703657456</v>
      </c>
      <c r="I244" s="32">
        <f>+'2017 Hourly Load - RC2016'!I245/'2017 Hourly Load - RC2016'!$C$8</f>
        <v>0.57554757515149924</v>
      </c>
      <c r="J244" s="32">
        <f>+'2017 Hourly Load - RC2016'!J245/'2017 Hourly Load - RC2016'!$C$8</f>
        <v>0.62085074363621373</v>
      </c>
      <c r="K244" s="32">
        <f>+'2017 Hourly Load - RC2016'!K245/'2017 Hourly Load - RC2016'!$C$8</f>
        <v>0.69310908743806166</v>
      </c>
      <c r="L244" s="32">
        <f>+'2017 Hourly Load - RC2016'!L245/'2017 Hourly Load - RC2016'!$C$8</f>
        <v>0.75676024909035755</v>
      </c>
      <c r="M244" s="32">
        <f>+'2017 Hourly Load - RC2016'!M245/'2017 Hourly Load - RC2016'!$C$8</f>
        <v>0.81701052413722086</v>
      </c>
      <c r="N244" s="32">
        <f>+'2017 Hourly Load - RC2016'!N245/'2017 Hourly Load - RC2016'!$C$8</f>
        <v>0.86411910156062177</v>
      </c>
      <c r="O244" s="32">
        <f>+'2017 Hourly Load - RC2016'!O245/'2017 Hourly Load - RC2016'!$C$8</f>
        <v>0.89770810507106824</v>
      </c>
      <c r="P244" s="32">
        <f>+'2017 Hourly Load - RC2016'!P245/'2017 Hourly Load - RC2016'!$C$8</f>
        <v>0.91013603636993345</v>
      </c>
      <c r="Q244" s="32">
        <f>+'2017 Hourly Load - RC2016'!Q245/'2017 Hourly Load - RC2016'!$C$8</f>
        <v>0.93671333539757418</v>
      </c>
      <c r="R244" s="32">
        <f>+'2017 Hourly Load - RC2016'!R245/'2017 Hourly Load - RC2016'!$C$8</f>
        <v>0.94355709486282757</v>
      </c>
      <c r="S244" s="32">
        <f>+'2017 Hourly Load - RC2016'!S245/'2017 Hourly Load - RC2016'!$C$8</f>
        <v>0.92470526664258956</v>
      </c>
      <c r="T244" s="32">
        <f>+'2017 Hourly Load - RC2016'!T245/'2017 Hourly Load - RC2016'!$C$8</f>
        <v>0.89405530093930718</v>
      </c>
      <c r="U244" s="32">
        <f>+'2017 Hourly Load - RC2016'!U245/'2017 Hourly Load - RC2016'!$C$8</f>
        <v>0.84791240736683149</v>
      </c>
      <c r="V244" s="32">
        <f>+'2017 Hourly Load - RC2016'!V245/'2017 Hourly Load - RC2016'!$C$8</f>
        <v>0.82284661349716082</v>
      </c>
      <c r="W244" s="32">
        <f>+'2017 Hourly Load - RC2016'!W245/'2017 Hourly Load - RC2016'!$C$8</f>
        <v>0.77405858589823739</v>
      </c>
      <c r="X244" s="32">
        <f>+'2017 Hourly Load - RC2016'!X245/'2017 Hourly Load - RC2016'!$C$8</f>
        <v>0.71737714247435913</v>
      </c>
      <c r="Y244" s="32">
        <f>+'2017 Hourly Load - RC2016'!Y245/'2017 Hourly Load - RC2016'!$C$8</f>
        <v>0.66023385025221226</v>
      </c>
      <c r="AA244" s="33">
        <f t="shared" si="3"/>
        <v>0.94355709486282757</v>
      </c>
    </row>
    <row r="245" spans="1:27" x14ac:dyDescent="0.2">
      <c r="A245" s="29">
        <v>42970</v>
      </c>
      <c r="B245" s="32">
        <f>+'2017 Hourly Load - RC2016'!B246/'2017 Hourly Load - RC2016'!$C$8</f>
        <v>0.60283864050373692</v>
      </c>
      <c r="C245" s="32">
        <f>+'2017 Hourly Load - RC2016'!C246/'2017 Hourly Load - RC2016'!$C$8</f>
        <v>0.56223793251048482</v>
      </c>
      <c r="D245" s="32">
        <f>+'2017 Hourly Load - RC2016'!D246/'2017 Hourly Load - RC2016'!$C$8</f>
        <v>0.52936269532463531</v>
      </c>
      <c r="E245" s="32">
        <f>+'2017 Hourly Load - RC2016'!E246/'2017 Hourly Load - RC2016'!$C$8</f>
        <v>0.50669011795508412</v>
      </c>
      <c r="F245" s="32">
        <f>+'2017 Hourly Load - RC2016'!F246/'2017 Hourly Load - RC2016'!$C$8</f>
        <v>0.49262472273508456</v>
      </c>
      <c r="G245" s="32">
        <f>+'2017 Hourly Load - RC2016'!G246/'2017 Hourly Load - RC2016'!$C$8</f>
        <v>0.49136513510344282</v>
      </c>
      <c r="H245" s="32">
        <f>+'2017 Hourly Load - RC2016'!H246/'2017 Hourly Load - RC2016'!$C$8</f>
        <v>0.49787300453359185</v>
      </c>
      <c r="I245" s="32">
        <f>+'2017 Hourly Load - RC2016'!I246/'2017 Hourly Load - RC2016'!$C$8</f>
        <v>0.51181244099042711</v>
      </c>
      <c r="J245" s="32">
        <f>+'2017 Hourly Load - RC2016'!J246/'2017 Hourly Load - RC2016'!$C$8</f>
        <v>0.57642928649364833</v>
      </c>
      <c r="K245" s="32">
        <f>+'2017 Hourly Load - RC2016'!K246/'2017 Hourly Load - RC2016'!$C$8</f>
        <v>0.66569206332265973</v>
      </c>
      <c r="L245" s="32">
        <f>+'2017 Hourly Load - RC2016'!L246/'2017 Hourly Load - RC2016'!$C$8</f>
        <v>0.74013369235268645</v>
      </c>
      <c r="M245" s="32">
        <f>+'2017 Hourly Load - RC2016'!M246/'2017 Hourly Load - RC2016'!$C$8</f>
        <v>0.80521238665417649</v>
      </c>
      <c r="N245" s="32">
        <f>+'2017 Hourly Load - RC2016'!N246/'2017 Hourly Load - RC2016'!$C$8</f>
        <v>0.85404240050748803</v>
      </c>
      <c r="O245" s="32">
        <f>+'2017 Hourly Load - RC2016'!O246/'2017 Hourly Load - RC2016'!$C$8</f>
        <v>0.88670770642139707</v>
      </c>
      <c r="P245" s="32">
        <f>+'2017 Hourly Load - RC2016'!P246/'2017 Hourly Load - RC2016'!$C$8</f>
        <v>0.90131892294844118</v>
      </c>
      <c r="Q245" s="32">
        <f>+'2017 Hourly Load - RC2016'!Q246/'2017 Hourly Load - RC2016'!$C$8</f>
        <v>0.91311706043148555</v>
      </c>
      <c r="R245" s="32">
        <f>+'2017 Hourly Load - RC2016'!R246/'2017 Hourly Load - RC2016'!$C$8</f>
        <v>0.91983486113357482</v>
      </c>
      <c r="S245" s="32">
        <f>+'2017 Hourly Load - RC2016'!S246/'2017 Hourly Load - RC2016'!$C$8</f>
        <v>0.91042994015064993</v>
      </c>
      <c r="T245" s="32">
        <f>+'2017 Hourly Load - RC2016'!T246/'2017 Hourly Load - RC2016'!$C$8</f>
        <v>0.88053572702635252</v>
      </c>
      <c r="U245" s="32">
        <f>+'2017 Hourly Load - RC2016'!U246/'2017 Hourly Load - RC2016'!$C$8</f>
        <v>0.83636618741011559</v>
      </c>
      <c r="V245" s="32">
        <f>+'2017 Hourly Load - RC2016'!V246/'2017 Hourly Load - RC2016'!$C$8</f>
        <v>0.81520511519853422</v>
      </c>
      <c r="W245" s="32">
        <f>+'2017 Hourly Load - RC2016'!W246/'2017 Hourly Load - RC2016'!$C$8</f>
        <v>0.77594796734570004</v>
      </c>
      <c r="X245" s="32">
        <f>+'2017 Hourly Load - RC2016'!X246/'2017 Hourly Load - RC2016'!$C$8</f>
        <v>0.7274958297818811</v>
      </c>
      <c r="Y245" s="32">
        <f>+'2017 Hourly Load - RC2016'!Y246/'2017 Hourly Load - RC2016'!$C$8</f>
        <v>0.66984870250707751</v>
      </c>
      <c r="AA245" s="33">
        <f t="shared" si="3"/>
        <v>0.91983486113357482</v>
      </c>
    </row>
    <row r="246" spans="1:27" x14ac:dyDescent="0.2">
      <c r="A246" s="29">
        <v>42971</v>
      </c>
      <c r="B246" s="32">
        <f>+'2017 Hourly Load - RC2016'!B247/'2017 Hourly Load - RC2016'!$C$8</f>
        <v>0.61140383639890072</v>
      </c>
      <c r="C246" s="32">
        <f>+'2017 Hourly Load - RC2016'!C247/'2017 Hourly Load - RC2016'!$C$8</f>
        <v>0.56782210434409652</v>
      </c>
      <c r="D246" s="32">
        <f>+'2017 Hourly Load - RC2016'!D247/'2017 Hourly Load - RC2016'!$C$8</f>
        <v>0.53377125203538145</v>
      </c>
      <c r="E246" s="32">
        <f>+'2017 Hourly Load - RC2016'!E247/'2017 Hourly Load - RC2016'!$C$8</f>
        <v>0.51017497706929282</v>
      </c>
      <c r="F246" s="32">
        <f>+'2017 Hourly Load - RC2016'!F247/'2017 Hourly Load - RC2016'!$C$8</f>
        <v>0.49577369181418895</v>
      </c>
      <c r="G246" s="32">
        <f>+'2017 Hourly Load - RC2016'!G247/'2017 Hourly Load - RC2016'!$C$8</f>
        <v>0.49023150623496525</v>
      </c>
      <c r="H246" s="32">
        <f>+'2017 Hourly Load - RC2016'!H247/'2017 Hourly Load - RC2016'!$C$8</f>
        <v>0.49090328630517421</v>
      </c>
      <c r="I246" s="32">
        <f>+'2017 Hourly Load - RC2016'!I247/'2017 Hourly Load - RC2016'!$C$8</f>
        <v>0.49972039972666643</v>
      </c>
      <c r="J246" s="32">
        <f>+'2017 Hourly Load - RC2016'!J247/'2017 Hourly Load - RC2016'!$C$8</f>
        <v>0.56891374695818597</v>
      </c>
      <c r="K246" s="32">
        <f>+'2017 Hourly Load - RC2016'!K247/'2017 Hourly Load - RC2016'!$C$8</f>
        <v>0.65695892240994369</v>
      </c>
      <c r="L246" s="32">
        <f>+'2017 Hourly Load - RC2016'!L247/'2017 Hourly Load - RC2016'!$C$8</f>
        <v>0.72774774730820946</v>
      </c>
      <c r="M246" s="32">
        <f>+'2017 Hourly Load - RC2016'!M247/'2017 Hourly Load - RC2016'!$C$8</f>
        <v>0.79941828354862454</v>
      </c>
      <c r="N246" s="32">
        <f>+'2017 Hourly Load - RC2016'!N247/'2017 Hourly Load - RC2016'!$C$8</f>
        <v>0.85505007061280136</v>
      </c>
      <c r="O246" s="32">
        <f>+'2017 Hourly Load - RC2016'!O247/'2017 Hourly Load - RC2016'!$C$8</f>
        <v>0.89434920472002355</v>
      </c>
      <c r="P246" s="32">
        <f>+'2017 Hourly Load - RC2016'!P247/'2017 Hourly Load - RC2016'!$C$8</f>
        <v>0.91790349343172417</v>
      </c>
      <c r="Q246" s="32">
        <f>+'2017 Hourly Load - RC2016'!Q247/'2017 Hourly Load - RC2016'!$C$8</f>
        <v>0.93016347971303714</v>
      </c>
      <c r="R246" s="32">
        <f>+'2017 Hourly Load - RC2016'!R247/'2017 Hourly Load - RC2016'!$C$8</f>
        <v>0.93142306734467883</v>
      </c>
      <c r="S246" s="32">
        <f>+'2017 Hourly Load - RC2016'!S247/'2017 Hourly Load - RC2016'!$C$8</f>
        <v>0.92453732162503732</v>
      </c>
      <c r="T246" s="32">
        <f>+'2017 Hourly Load - RC2016'!T247/'2017 Hourly Load - RC2016'!$C$8</f>
        <v>0.89682639372891904</v>
      </c>
      <c r="U246" s="32">
        <f>+'2017 Hourly Load - RC2016'!U247/'2017 Hourly Load - RC2016'!$C$8</f>
        <v>0.85882883350772665</v>
      </c>
      <c r="V246" s="32">
        <f>+'2017 Hourly Load - RC2016'!V247/'2017 Hourly Load - RC2016'!$C$8</f>
        <v>0.84224426302444377</v>
      </c>
      <c r="W246" s="32">
        <f>+'2017 Hourly Load - RC2016'!W247/'2017 Hourly Load - RC2016'!$C$8</f>
        <v>0.79181877150438595</v>
      </c>
      <c r="X246" s="32">
        <f>+'2017 Hourly Load - RC2016'!X247/'2017 Hourly Load - RC2016'!$C$8</f>
        <v>0.72682404971167214</v>
      </c>
      <c r="Y246" s="32">
        <f>+'2017 Hourly Load - RC2016'!Y247/'2017 Hourly Load - RC2016'!$C$8</f>
        <v>0.66245912173477917</v>
      </c>
      <c r="AA246" s="33">
        <f t="shared" si="3"/>
        <v>0.93142306734467883</v>
      </c>
    </row>
    <row r="247" spans="1:27" x14ac:dyDescent="0.2">
      <c r="A247" s="29">
        <v>42972</v>
      </c>
      <c r="B247" s="32">
        <f>+'2017 Hourly Load - RC2016'!B248/'2017 Hourly Load - RC2016'!$C$8</f>
        <v>0.61157178141645296</v>
      </c>
      <c r="C247" s="32">
        <f>+'2017 Hourly Load - RC2016'!C248/'2017 Hourly Load - RC2016'!$C$8</f>
        <v>0.56790607685287264</v>
      </c>
      <c r="D247" s="32">
        <f>+'2017 Hourly Load - RC2016'!D248/'2017 Hourly Load - RC2016'!$C$8</f>
        <v>0.5425463792024855</v>
      </c>
      <c r="E247" s="32">
        <f>+'2017 Hourly Load - RC2016'!E248/'2017 Hourly Load - RC2016'!$C$8</f>
        <v>0.52734735511400854</v>
      </c>
      <c r="F247" s="32">
        <f>+'2017 Hourly Load - RC2016'!F248/'2017 Hourly Load - RC2016'!$C$8</f>
        <v>0.52646564377185934</v>
      </c>
      <c r="G247" s="32">
        <f>+'2017 Hourly Load - RC2016'!G248/'2017 Hourly Load - RC2016'!$C$8</f>
        <v>0.54968404244845548</v>
      </c>
      <c r="H247" s="32">
        <f>+'2017 Hourly Load - RC2016'!H248/'2017 Hourly Load - RC2016'!$C$8</f>
        <v>0.59271995319621495</v>
      </c>
      <c r="I247" s="32">
        <f>+'2017 Hourly Load - RC2016'!I248/'2017 Hourly Load - RC2016'!$C$8</f>
        <v>0.60955644120582619</v>
      </c>
      <c r="J247" s="32">
        <f>+'2017 Hourly Load - RC2016'!J248/'2017 Hourly Load - RC2016'!$C$8</f>
        <v>0.64083620072492942</v>
      </c>
      <c r="K247" s="32">
        <f>+'2017 Hourly Load - RC2016'!K248/'2017 Hourly Load - RC2016'!$C$8</f>
        <v>0.70322777474558362</v>
      </c>
      <c r="L247" s="32">
        <f>+'2017 Hourly Load - RC2016'!L248/'2017 Hourly Load - RC2016'!$C$8</f>
        <v>0.76326811852050647</v>
      </c>
      <c r="M247" s="32">
        <f>+'2017 Hourly Load - RC2016'!M248/'2017 Hourly Load - RC2016'!$C$8</f>
        <v>0.81449134887393737</v>
      </c>
      <c r="N247" s="32">
        <f>+'2017 Hourly Load - RC2016'!N248/'2017 Hourly Load - RC2016'!$C$8</f>
        <v>0.8462329571913092</v>
      </c>
      <c r="O247" s="32">
        <f>+'2017 Hourly Load - RC2016'!O248/'2017 Hourly Load - RC2016'!$C$8</f>
        <v>0.8586189022357863</v>
      </c>
      <c r="P247" s="32">
        <f>+'2017 Hourly Load - RC2016'!P248/'2017 Hourly Load - RC2016'!$C$8</f>
        <v>0.86134800877100992</v>
      </c>
      <c r="Q247" s="32">
        <f>+'2017 Hourly Load - RC2016'!Q248/'2017 Hourly Load - RC2016'!$C$8</f>
        <v>0.86059225619202495</v>
      </c>
      <c r="R247" s="32">
        <f>+'2017 Hourly Load - RC2016'!R248/'2017 Hourly Load - RC2016'!$C$8</f>
        <v>0.86306944520092044</v>
      </c>
      <c r="S247" s="32">
        <f>+'2017 Hourly Load - RC2016'!S248/'2017 Hourly Load - RC2016'!$C$8</f>
        <v>0.85337062043727907</v>
      </c>
      <c r="T247" s="32">
        <f>+'2017 Hourly Load - RC2016'!T248/'2017 Hourly Load - RC2016'!$C$8</f>
        <v>0.8244420911639071</v>
      </c>
      <c r="U247" s="32">
        <f>+'2017 Hourly Load - RC2016'!U248/'2017 Hourly Load - RC2016'!$C$8</f>
        <v>0.7975708883555499</v>
      </c>
      <c r="V247" s="32">
        <f>+'2017 Hourly Load - RC2016'!V248/'2017 Hourly Load - RC2016'!$C$8</f>
        <v>0.7907271288902965</v>
      </c>
      <c r="W247" s="32">
        <f>+'2017 Hourly Load - RC2016'!W248/'2017 Hourly Load - RC2016'!$C$8</f>
        <v>0.74387046899322373</v>
      </c>
      <c r="X247" s="32">
        <f>+'2017 Hourly Load - RC2016'!X248/'2017 Hourly Load - RC2016'!$C$8</f>
        <v>0.6860134104464799</v>
      </c>
      <c r="Y247" s="32">
        <f>+'2017 Hourly Load - RC2016'!Y248/'2017 Hourly Load - RC2016'!$C$8</f>
        <v>0.62013697731161677</v>
      </c>
      <c r="AA247" s="33">
        <f t="shared" si="3"/>
        <v>0.86306944520092044</v>
      </c>
    </row>
    <row r="248" spans="1:27" x14ac:dyDescent="0.2">
      <c r="A248" s="29">
        <v>42973</v>
      </c>
      <c r="B248" s="32">
        <f>+'2017 Hourly Load - RC2016'!B249/'2017 Hourly Load - RC2016'!$C$8</f>
        <v>0.57248257858117102</v>
      </c>
      <c r="C248" s="32">
        <f>+'2017 Hourly Load - RC2016'!C249/'2017 Hourly Load - RC2016'!$C$8</f>
        <v>0.53817980874612759</v>
      </c>
      <c r="D248" s="32">
        <f>+'2017 Hourly Load - RC2016'!D249/'2017 Hourly Load - RC2016'!$C$8</f>
        <v>0.51403771247299423</v>
      </c>
      <c r="E248" s="32">
        <f>+'2017 Hourly Load - RC2016'!E249/'2017 Hourly Load - RC2016'!$C$8</f>
        <v>0.49967841347227837</v>
      </c>
      <c r="F248" s="32">
        <f>+'2017 Hourly Load - RC2016'!F249/'2017 Hourly Load - RC2016'!$C$8</f>
        <v>0.49707526570021876</v>
      </c>
      <c r="G248" s="32">
        <f>+'2017 Hourly Load - RC2016'!G249/'2017 Hourly Load - RC2016'!$C$8</f>
        <v>0.51886613172762086</v>
      </c>
      <c r="H248" s="32">
        <f>+'2017 Hourly Load - RC2016'!H249/'2017 Hourly Load - RC2016'!$C$8</f>
        <v>0.56278375381752954</v>
      </c>
      <c r="I248" s="32">
        <f>+'2017 Hourly Load - RC2016'!I249/'2017 Hourly Load - RC2016'!$C$8</f>
        <v>0.57873853048499158</v>
      </c>
      <c r="J248" s="32">
        <f>+'2017 Hourly Load - RC2016'!J249/'2017 Hourly Load - RC2016'!$C$8</f>
        <v>0.61350314911830361</v>
      </c>
      <c r="K248" s="32">
        <f>+'2017 Hourly Load - RC2016'!K249/'2017 Hourly Load - RC2016'!$C$8</f>
        <v>0.67757417331448011</v>
      </c>
      <c r="L248" s="32">
        <f>+'2017 Hourly Load - RC2016'!L249/'2017 Hourly Load - RC2016'!$C$8</f>
        <v>0.73333191914182128</v>
      </c>
      <c r="M248" s="32">
        <f>+'2017 Hourly Load - RC2016'!M249/'2017 Hourly Load - RC2016'!$C$8</f>
        <v>0.78371542440749076</v>
      </c>
      <c r="N248" s="32">
        <f>+'2017 Hourly Load - RC2016'!N249/'2017 Hourly Load - RC2016'!$C$8</f>
        <v>0.81881593307590728</v>
      </c>
      <c r="O248" s="32">
        <f>+'2017 Hourly Load - RC2016'!O249/'2017 Hourly Load - RC2016'!$C$8</f>
        <v>0.84980178881429402</v>
      </c>
      <c r="P248" s="32">
        <f>+'2017 Hourly Load - RC2016'!P249/'2017 Hourly Load - RC2016'!$C$8</f>
        <v>0.87054299848199479</v>
      </c>
      <c r="Q248" s="32">
        <f>+'2017 Hourly Load - RC2016'!Q249/'2017 Hourly Load - RC2016'!$C$8</f>
        <v>0.88712756896527767</v>
      </c>
      <c r="R248" s="32">
        <f>+'2017 Hourly Load - RC2016'!R249/'2017 Hourly Load - RC2016'!$C$8</f>
        <v>0.89560879235166535</v>
      </c>
      <c r="S248" s="32">
        <f>+'2017 Hourly Load - RC2016'!S249/'2017 Hourly Load - RC2016'!$C$8</f>
        <v>0.88834517034253135</v>
      </c>
      <c r="T248" s="32">
        <f>+'2017 Hourly Load - RC2016'!T249/'2017 Hourly Load - RC2016'!$C$8</f>
        <v>0.86344732149041292</v>
      </c>
      <c r="U248" s="32">
        <f>+'2017 Hourly Load - RC2016'!U249/'2017 Hourly Load - RC2016'!$C$8</f>
        <v>0.82553373377799655</v>
      </c>
      <c r="V248" s="32">
        <f>+'2017 Hourly Load - RC2016'!V249/'2017 Hourly Load - RC2016'!$C$8</f>
        <v>0.8116782698299374</v>
      </c>
      <c r="W248" s="32">
        <f>+'2017 Hourly Load - RC2016'!W249/'2017 Hourly Load - RC2016'!$C$8</f>
        <v>0.7646536649153125</v>
      </c>
      <c r="X248" s="32">
        <f>+'2017 Hourly Load - RC2016'!X249/'2017 Hourly Load - RC2016'!$C$8</f>
        <v>0.6928991561661213</v>
      </c>
      <c r="Y248" s="32">
        <f>+'2017 Hourly Load - RC2016'!Y249/'2017 Hourly Load - RC2016'!$C$8</f>
        <v>0.62887011822433281</v>
      </c>
      <c r="AA248" s="33">
        <f t="shared" si="3"/>
        <v>0.89560879235166535</v>
      </c>
    </row>
    <row r="249" spans="1:27" x14ac:dyDescent="0.2">
      <c r="A249" s="29">
        <v>42974</v>
      </c>
      <c r="B249" s="32">
        <f>+'2017 Hourly Load - RC2016'!B250/'2017 Hourly Load - RC2016'!$C$8</f>
        <v>0.56681443423878308</v>
      </c>
      <c r="C249" s="32">
        <f>+'2017 Hourly Load - RC2016'!C250/'2017 Hourly Load - RC2016'!$C$8</f>
        <v>0.52529002864899366</v>
      </c>
      <c r="D249" s="32">
        <f>+'2017 Hourly Load - RC2016'!D250/'2017 Hourly Load - RC2016'!$C$8</f>
        <v>0.49501793923520387</v>
      </c>
      <c r="E249" s="32">
        <f>+'2017 Hourly Load - RC2016'!E250/'2017 Hourly Load - RC2016'!$C$8</f>
        <v>0.47671193232201059</v>
      </c>
      <c r="F249" s="32">
        <f>+'2017 Hourly Load - RC2016'!F250/'2017 Hourly Load - RC2016'!$C$8</f>
        <v>0.46991015911114525</v>
      </c>
      <c r="G249" s="32">
        <f>+'2017 Hourly Load - RC2016'!G250/'2017 Hourly Load - RC2016'!$C$8</f>
        <v>0.4888879460945475</v>
      </c>
      <c r="H249" s="32">
        <f>+'2017 Hourly Load - RC2016'!H250/'2017 Hourly Load - RC2016'!$C$8</f>
        <v>0.5318818705879188</v>
      </c>
      <c r="I249" s="32">
        <f>+'2017 Hourly Load - RC2016'!I250/'2017 Hourly Load - RC2016'!$C$8</f>
        <v>0.54649308711496303</v>
      </c>
      <c r="J249" s="32">
        <f>+'2017 Hourly Load - RC2016'!J250/'2017 Hourly Load - RC2016'!$C$8</f>
        <v>0.58679989132749877</v>
      </c>
      <c r="K249" s="32">
        <f>+'2017 Hourly Load - RC2016'!K250/'2017 Hourly Load - RC2016'!$C$8</f>
        <v>0.65695892240994369</v>
      </c>
      <c r="L249" s="32">
        <f>+'2017 Hourly Load - RC2016'!L250/'2017 Hourly Load - RC2016'!$C$8</f>
        <v>0.71733515621997113</v>
      </c>
      <c r="M249" s="32">
        <f>+'2017 Hourly Load - RC2016'!M250/'2017 Hourly Load - RC2016'!$C$8</f>
        <v>0.77460440720528223</v>
      </c>
      <c r="N249" s="32">
        <f>+'2017 Hourly Load - RC2016'!N250/'2017 Hourly Load - RC2016'!$C$8</f>
        <v>0.82003353445316096</v>
      </c>
      <c r="O249" s="32">
        <f>+'2017 Hourly Load - RC2016'!O250/'2017 Hourly Load - RC2016'!$C$8</f>
        <v>0.85664554827954764</v>
      </c>
      <c r="P249" s="32">
        <f>+'2017 Hourly Load - RC2016'!P250/'2017 Hourly Load - RC2016'!$C$8</f>
        <v>0.88465037995638218</v>
      </c>
      <c r="Q249" s="32">
        <f>+'2017 Hourly Load - RC2016'!Q250/'2017 Hourly Load - RC2016'!$C$8</f>
        <v>0.90455186453632175</v>
      </c>
      <c r="R249" s="32">
        <f>+'2017 Hourly Load - RC2016'!R250/'2017 Hourly Load - RC2016'!$C$8</f>
        <v>0.91622404325620177</v>
      </c>
      <c r="S249" s="32">
        <f>+'2017 Hourly Load - RC2016'!S250/'2017 Hourly Load - RC2016'!$C$8</f>
        <v>0.90896042124706777</v>
      </c>
      <c r="T249" s="32">
        <f>+'2017 Hourly Load - RC2016'!T250/'2017 Hourly Load - RC2016'!$C$8</f>
        <v>0.88452442119321806</v>
      </c>
      <c r="U249" s="32">
        <f>+'2017 Hourly Load - RC2016'!U250/'2017 Hourly Load - RC2016'!$C$8</f>
        <v>0.84396569945435407</v>
      </c>
      <c r="V249" s="32">
        <f>+'2017 Hourly Load - RC2016'!V250/'2017 Hourly Load - RC2016'!$C$8</f>
        <v>0.83069804306772765</v>
      </c>
      <c r="W249" s="32">
        <f>+'2017 Hourly Load - RC2016'!W250/'2017 Hourly Load - RC2016'!$C$8</f>
        <v>0.78329556186361016</v>
      </c>
      <c r="X249" s="32">
        <f>+'2017 Hourly Load - RC2016'!X250/'2017 Hourly Load - RC2016'!$C$8</f>
        <v>0.71452207717597116</v>
      </c>
      <c r="Y249" s="32">
        <f>+'2017 Hourly Load - RC2016'!Y250/'2017 Hourly Load - RC2016'!$C$8</f>
        <v>0.65196255813776471</v>
      </c>
      <c r="AA249" s="33">
        <f t="shared" si="3"/>
        <v>0.91622404325620177</v>
      </c>
    </row>
    <row r="250" spans="1:27" x14ac:dyDescent="0.2">
      <c r="A250" s="29">
        <v>42975</v>
      </c>
      <c r="B250" s="32">
        <f>+'2017 Hourly Load - RC2016'!B251/'2017 Hourly Load - RC2016'!$C$8</f>
        <v>0.59397954082785664</v>
      </c>
      <c r="C250" s="32">
        <f>+'2017 Hourly Load - RC2016'!C251/'2017 Hourly Load - RC2016'!$C$8</f>
        <v>0.55375670912409714</v>
      </c>
      <c r="D250" s="32">
        <f>+'2017 Hourly Load - RC2016'!D251/'2017 Hourly Load - RC2016'!$C$8</f>
        <v>0.52377852349102372</v>
      </c>
      <c r="E250" s="32">
        <f>+'2017 Hourly Load - RC2016'!E251/'2017 Hourly Load - RC2016'!$C$8</f>
        <v>0.50370909389353191</v>
      </c>
      <c r="F250" s="32">
        <f>+'2017 Hourly Load - RC2016'!F251/'2017 Hourly Load - RC2016'!$C$8</f>
        <v>0.49539581552469641</v>
      </c>
      <c r="G250" s="32">
        <f>+'2017 Hourly Load - RC2016'!G251/'2017 Hourly Load - RC2016'!$C$8</f>
        <v>0.51441558876248672</v>
      </c>
      <c r="H250" s="32">
        <f>+'2017 Hourly Load - RC2016'!H251/'2017 Hourly Load - RC2016'!$C$8</f>
        <v>0.55913094968576849</v>
      </c>
      <c r="I250" s="32">
        <f>+'2017 Hourly Load - RC2016'!I251/'2017 Hourly Load - RC2016'!$C$8</f>
        <v>0.57546360264272312</v>
      </c>
      <c r="J250" s="32">
        <f>+'2017 Hourly Load - RC2016'!J251/'2017 Hourly Load - RC2016'!$C$8</f>
        <v>0.61438486046045282</v>
      </c>
      <c r="K250" s="32">
        <f>+'2017 Hourly Load - RC2016'!K251/'2017 Hourly Load - RC2016'!$C$8</f>
        <v>0.67039452381412223</v>
      </c>
      <c r="L250" s="32">
        <f>+'2017 Hourly Load - RC2016'!L251/'2017 Hourly Load - RC2016'!$C$8</f>
        <v>0.71406022837770255</v>
      </c>
      <c r="M250" s="32">
        <f>+'2017 Hourly Load - RC2016'!M251/'2017 Hourly Load - RC2016'!$C$8</f>
        <v>0.75105011849358161</v>
      </c>
      <c r="N250" s="32">
        <f>+'2017 Hourly Load - RC2016'!N251/'2017 Hourly Load - RC2016'!$C$8</f>
        <v>0.79312034539041576</v>
      </c>
      <c r="O250" s="32">
        <f>+'2017 Hourly Load - RC2016'!O251/'2017 Hourly Load - RC2016'!$C$8</f>
        <v>0.83544248981357827</v>
      </c>
      <c r="P250" s="32">
        <f>+'2017 Hourly Load - RC2016'!P251/'2017 Hourly Load - RC2016'!$C$8</f>
        <v>0.87344005003477077</v>
      </c>
      <c r="Q250" s="32">
        <f>+'2017 Hourly Load - RC2016'!Q251/'2017 Hourly Load - RC2016'!$C$8</f>
        <v>0.89703632500085928</v>
      </c>
      <c r="R250" s="32">
        <f>+'2017 Hourly Load - RC2016'!R251/'2017 Hourly Load - RC2016'!$C$8</f>
        <v>0.9073229573259336</v>
      </c>
      <c r="S250" s="32">
        <f>+'2017 Hourly Load - RC2016'!S251/'2017 Hourly Load - RC2016'!$C$8</f>
        <v>0.88973071673733728</v>
      </c>
      <c r="T250" s="32">
        <f>+'2017 Hourly Load - RC2016'!T251/'2017 Hourly Load - RC2016'!$C$8</f>
        <v>0.85358055170921932</v>
      </c>
      <c r="U250" s="32">
        <f>+'2017 Hourly Load - RC2016'!U251/'2017 Hourly Load - RC2016'!$C$8</f>
        <v>0.82393825611125038</v>
      </c>
      <c r="V250" s="32">
        <f>+'2017 Hourly Load - RC2016'!V251/'2017 Hourly Load - RC2016'!$C$8</f>
        <v>0.80575820796122122</v>
      </c>
      <c r="W250" s="32">
        <f>+'2017 Hourly Load - RC2016'!W251/'2017 Hourly Load - RC2016'!$C$8</f>
        <v>0.75533271644116351</v>
      </c>
      <c r="X250" s="32">
        <f>+'2017 Hourly Load - RC2016'!X251/'2017 Hourly Load - RC2016'!$C$8</f>
        <v>0.69373888125388239</v>
      </c>
      <c r="Y250" s="32">
        <f>+'2017 Hourly Load - RC2016'!Y251/'2017 Hourly Load - RC2016'!$C$8</f>
        <v>0.63340463369824307</v>
      </c>
      <c r="AA250" s="33">
        <f t="shared" si="3"/>
        <v>0.9073229573259336</v>
      </c>
    </row>
    <row r="251" spans="1:27" x14ac:dyDescent="0.2">
      <c r="A251" s="29">
        <v>42976</v>
      </c>
      <c r="B251" s="32">
        <f>+'2017 Hourly Load - RC2016'!B252/'2017 Hourly Load - RC2016'!$C$8</f>
        <v>0.57441394628302167</v>
      </c>
      <c r="C251" s="32">
        <f>+'2017 Hourly Load - RC2016'!C252/'2017 Hourly Load - RC2016'!$C$8</f>
        <v>0.5365423448249933</v>
      </c>
      <c r="D251" s="32">
        <f>+'2017 Hourly Load - RC2016'!D252/'2017 Hourly Load - RC2016'!$C$8</f>
        <v>0.51067881212194954</v>
      </c>
      <c r="E251" s="32">
        <f>+'2017 Hourly Load - RC2016'!E252/'2017 Hourly Load - RC2016'!$C$8</f>
        <v>0.4927926677526368</v>
      </c>
      <c r="F251" s="32">
        <f>+'2017 Hourly Load - RC2016'!F252/'2017 Hourly Load - RC2016'!$C$8</f>
        <v>0.48800623475239824</v>
      </c>
      <c r="G251" s="32">
        <f>+'2017 Hourly Load - RC2016'!G252/'2017 Hourly Load - RC2016'!$C$8</f>
        <v>0.50748785678845709</v>
      </c>
      <c r="H251" s="32">
        <f>+'2017 Hourly Load - RC2016'!H252/'2017 Hourly Load - RC2016'!$C$8</f>
        <v>0.55245513523806733</v>
      </c>
      <c r="I251" s="32">
        <f>+'2017 Hourly Load - RC2016'!I252/'2017 Hourly Load - RC2016'!$C$8</f>
        <v>0.57424600126546943</v>
      </c>
      <c r="J251" s="32">
        <f>+'2017 Hourly Load - RC2016'!J252/'2017 Hourly Load - RC2016'!$C$8</f>
        <v>0.61870944466242284</v>
      </c>
      <c r="K251" s="32">
        <f>+'2017 Hourly Load - RC2016'!K252/'2017 Hourly Load - RC2016'!$C$8</f>
        <v>0.69130367849937502</v>
      </c>
      <c r="L251" s="32">
        <f>+'2017 Hourly Load - RC2016'!L252/'2017 Hourly Load - RC2016'!$C$8</f>
        <v>0.75772593294128276</v>
      </c>
      <c r="M251" s="32">
        <f>+'2017 Hourly Load - RC2016'!M252/'2017 Hourly Load - RC2016'!$C$8</f>
        <v>0.80697580933847501</v>
      </c>
      <c r="N251" s="32">
        <f>+'2017 Hourly Load - RC2016'!N252/'2017 Hourly Load - RC2016'!$C$8</f>
        <v>0.8424122080419959</v>
      </c>
      <c r="O251" s="32">
        <f>+'2017 Hourly Load - RC2016'!O252/'2017 Hourly Load - RC2016'!$C$8</f>
        <v>0.87579128028050202</v>
      </c>
      <c r="P251" s="32">
        <f>+'2017 Hourly Load - RC2016'!P252/'2017 Hourly Load - RC2016'!$C$8</f>
        <v>0.89921961022903829</v>
      </c>
      <c r="Q251" s="32">
        <f>+'2017 Hourly Load - RC2016'!Q252/'2017 Hourly Load - RC2016'!$C$8</f>
        <v>0.91240329410688858</v>
      </c>
      <c r="R251" s="32">
        <f>+'2017 Hourly Load - RC2016'!R252/'2017 Hourly Load - RC2016'!$C$8</f>
        <v>0.90799473739614256</v>
      </c>
      <c r="S251" s="32">
        <f>+'2017 Hourly Load - RC2016'!S252/'2017 Hourly Load - RC2016'!$C$8</f>
        <v>0.87889826310521835</v>
      </c>
      <c r="T251" s="32">
        <f>+'2017 Hourly Load - RC2016'!T252/'2017 Hourly Load - RC2016'!$C$8</f>
        <v>0.8415304966998467</v>
      </c>
      <c r="U251" s="32">
        <f>+'2017 Hourly Load - RC2016'!U252/'2017 Hourly Load - RC2016'!$C$8</f>
        <v>0.80412074404008704</v>
      </c>
      <c r="V251" s="32">
        <f>+'2017 Hourly Load - RC2016'!V252/'2017 Hourly Load - RC2016'!$C$8</f>
        <v>0.78980343129375929</v>
      </c>
      <c r="W251" s="32">
        <f>+'2017 Hourly Load - RC2016'!W252/'2017 Hourly Load - RC2016'!$C$8</f>
        <v>0.74592779545823851</v>
      </c>
      <c r="X251" s="32">
        <f>+'2017 Hourly Load - RC2016'!X252/'2017 Hourly Load - RC2016'!$C$8</f>
        <v>0.69441066132409135</v>
      </c>
      <c r="Y251" s="32">
        <f>+'2017 Hourly Load - RC2016'!Y252/'2017 Hourly Load - RC2016'!$C$8</f>
        <v>0.64587455125149629</v>
      </c>
      <c r="AA251" s="33">
        <f t="shared" si="3"/>
        <v>0.91240329410688858</v>
      </c>
    </row>
    <row r="252" spans="1:27" x14ac:dyDescent="0.2">
      <c r="A252" s="29">
        <v>42977</v>
      </c>
      <c r="B252" s="32">
        <f>+'2017 Hourly Load - RC2016'!B253/'2017 Hourly Load - RC2016'!$C$8</f>
        <v>0.59729645492451322</v>
      </c>
      <c r="C252" s="32">
        <f>+'2017 Hourly Load - RC2016'!C253/'2017 Hourly Load - RC2016'!$C$8</f>
        <v>0.55934088095770873</v>
      </c>
      <c r="D252" s="32">
        <f>+'2017 Hourly Load - RC2016'!D253/'2017 Hourly Load - RC2016'!$C$8</f>
        <v>0.53154598055281432</v>
      </c>
      <c r="E252" s="32">
        <f>+'2017 Hourly Load - RC2016'!E253/'2017 Hourly Load - RC2016'!$C$8</f>
        <v>0.51126661968338238</v>
      </c>
      <c r="F252" s="32">
        <f>+'2017 Hourly Load - RC2016'!F253/'2017 Hourly Load - RC2016'!$C$8</f>
        <v>0.50240752000750211</v>
      </c>
      <c r="G252" s="32">
        <f>+'2017 Hourly Load - RC2016'!G253/'2017 Hourly Load - RC2016'!$C$8</f>
        <v>0.51084675713950178</v>
      </c>
      <c r="H252" s="32">
        <f>+'2017 Hourly Load - RC2016'!H253/'2017 Hourly Load - RC2016'!$C$8</f>
        <v>0.51386976745544199</v>
      </c>
      <c r="I252" s="32">
        <f>+'2017 Hourly Load - RC2016'!I253/'2017 Hourly Load - RC2016'!$C$8</f>
        <v>0.52440831730684456</v>
      </c>
      <c r="J252" s="32">
        <f>+'2017 Hourly Load - RC2016'!J253/'2017 Hourly Load - RC2016'!$C$8</f>
        <v>0.57861257172182734</v>
      </c>
      <c r="K252" s="32">
        <f>+'2017 Hourly Load - RC2016'!K253/'2017 Hourly Load - RC2016'!$C$8</f>
        <v>0.66187131417334644</v>
      </c>
      <c r="L252" s="32">
        <f>+'2017 Hourly Load - RC2016'!L253/'2017 Hourly Load - RC2016'!$C$8</f>
        <v>0.73169445522068688</v>
      </c>
      <c r="M252" s="32">
        <f>+'2017 Hourly Load - RC2016'!M253/'2017 Hourly Load - RC2016'!$C$8</f>
        <v>0.79639527323268433</v>
      </c>
      <c r="N252" s="32">
        <f>+'2017 Hourly Load - RC2016'!N253/'2017 Hourly Load - RC2016'!$C$8</f>
        <v>0.83913728019972744</v>
      </c>
      <c r="O252" s="32">
        <f>+'2017 Hourly Load - RC2016'!O253/'2017 Hourly Load - RC2016'!$C$8</f>
        <v>0.8718865586224126</v>
      </c>
      <c r="P252" s="32">
        <f>+'2017 Hourly Load - RC2016'!P253/'2017 Hourly Load - RC2016'!$C$8</f>
        <v>0.89602865489554584</v>
      </c>
      <c r="Q252" s="32">
        <f>+'2017 Hourly Load - RC2016'!Q253/'2017 Hourly Load - RC2016'!$C$8</f>
        <v>0.90639925972939639</v>
      </c>
      <c r="R252" s="32">
        <f>+'2017 Hourly Load - RC2016'!R253/'2017 Hourly Load - RC2016'!$C$8</f>
        <v>0.90497172708020235</v>
      </c>
      <c r="S252" s="32">
        <f>+'2017 Hourly Load - RC2016'!S253/'2017 Hourly Load - RC2016'!$C$8</f>
        <v>0.8800318919736958</v>
      </c>
      <c r="T252" s="32">
        <f>+'2017 Hourly Load - RC2016'!T253/'2017 Hourly Load - RC2016'!$C$8</f>
        <v>0.83590433861184688</v>
      </c>
      <c r="U252" s="32">
        <f>+'2017 Hourly Load - RC2016'!U253/'2017 Hourly Load - RC2016'!$C$8</f>
        <v>0.79782280588187826</v>
      </c>
      <c r="V252" s="32">
        <f>+'2017 Hourly Load - RC2016'!V253/'2017 Hourly Load - RC2016'!$C$8</f>
        <v>0.78363145189871464</v>
      </c>
      <c r="W252" s="32">
        <f>+'2017 Hourly Load - RC2016'!W253/'2017 Hourly Load - RC2016'!$C$8</f>
        <v>0.74181314252820885</v>
      </c>
      <c r="X252" s="32">
        <f>+'2017 Hourly Load - RC2016'!X253/'2017 Hourly Load - RC2016'!$C$8</f>
        <v>0.69470456510480783</v>
      </c>
      <c r="Y252" s="32">
        <f>+'2017 Hourly Load - RC2016'!Y253/'2017 Hourly Load - RC2016'!$C$8</f>
        <v>0.64902352033060062</v>
      </c>
      <c r="AA252" s="33">
        <f t="shared" si="3"/>
        <v>0.90639925972939639</v>
      </c>
    </row>
    <row r="253" spans="1:27" x14ac:dyDescent="0.2">
      <c r="A253" s="29">
        <v>42978</v>
      </c>
      <c r="B253" s="32">
        <f>+'2017 Hourly Load - RC2016'!B254/'2017 Hourly Load - RC2016'!$C$8</f>
        <v>0.59897590510003551</v>
      </c>
      <c r="C253" s="32">
        <f>+'2017 Hourly Load - RC2016'!C254/'2017 Hourly Load - RC2016'!$C$8</f>
        <v>0.55795533456290292</v>
      </c>
      <c r="D253" s="32">
        <f>+'2017 Hourly Load - RC2016'!D254/'2017 Hourly Load - RC2016'!$C$8</f>
        <v>0.52684352006135182</v>
      </c>
      <c r="E253" s="32">
        <f>+'2017 Hourly Load - RC2016'!E254/'2017 Hourly Load - RC2016'!$C$8</f>
        <v>0.50790771933233769</v>
      </c>
      <c r="F253" s="32">
        <f>+'2017 Hourly Load - RC2016'!F254/'2017 Hourly Load - RC2016'!$C$8</f>
        <v>0.49447211792815915</v>
      </c>
      <c r="G253" s="32">
        <f>+'2017 Hourly Load - RC2016'!G254/'2017 Hourly Load - RC2016'!$C$8</f>
        <v>0.48859404231383108</v>
      </c>
      <c r="H253" s="32">
        <f>+'2017 Hourly Load - RC2016'!H254/'2017 Hourly Load - RC2016'!$C$8</f>
        <v>0.49216287393681596</v>
      </c>
      <c r="I253" s="32">
        <f>+'2017 Hourly Load - RC2016'!I254/'2017 Hourly Load - RC2016'!$C$8</f>
        <v>0.5019456712092335</v>
      </c>
      <c r="J253" s="32">
        <f>+'2017 Hourly Load - RC2016'!J254/'2017 Hourly Load - RC2016'!$C$8</f>
        <v>0.56555484660714139</v>
      </c>
      <c r="K253" s="32">
        <f>+'2017 Hourly Load - RC2016'!K254/'2017 Hourly Load - RC2016'!$C$8</f>
        <v>0.65565734852391389</v>
      </c>
      <c r="L253" s="32">
        <f>+'2017 Hourly Load - RC2016'!L254/'2017 Hourly Load - RC2016'!$C$8</f>
        <v>0.72199563045704551</v>
      </c>
      <c r="M253" s="32">
        <f>+'2017 Hourly Load - RC2016'!M254/'2017 Hourly Load - RC2016'!$C$8</f>
        <v>0.78006262027572981</v>
      </c>
      <c r="N253" s="32">
        <f>+'2017 Hourly Load - RC2016'!N254/'2017 Hourly Load - RC2016'!$C$8</f>
        <v>0.82742311522545908</v>
      </c>
      <c r="O253" s="32">
        <f>+'2017 Hourly Load - RC2016'!O254/'2017 Hourly Load - RC2016'!$C$8</f>
        <v>0.85941664106915949</v>
      </c>
      <c r="P253" s="32">
        <f>+'2017 Hourly Load - RC2016'!P254/'2017 Hourly Load - RC2016'!$C$8</f>
        <v>0.87360799505232301</v>
      </c>
      <c r="Q253" s="32">
        <f>+'2017 Hourly Load - RC2016'!Q254/'2017 Hourly Load - RC2016'!$C$8</f>
        <v>0.87818449678062127</v>
      </c>
      <c r="R253" s="32">
        <f>+'2017 Hourly Load - RC2016'!R254/'2017 Hourly Load - RC2016'!$C$8</f>
        <v>0.86861163078014414</v>
      </c>
      <c r="S253" s="32">
        <f>+'2017 Hourly Load - RC2016'!S254/'2017 Hourly Load - RC2016'!$C$8</f>
        <v>0.84984377506868214</v>
      </c>
      <c r="T253" s="32">
        <f>+'2017 Hourly Load - RC2016'!T254/'2017 Hourly Load - RC2016'!$C$8</f>
        <v>0.81004080590880312</v>
      </c>
      <c r="U253" s="32">
        <f>+'2017 Hourly Load - RC2016'!U254/'2017 Hourly Load - RC2016'!$C$8</f>
        <v>0.7722951632139391</v>
      </c>
      <c r="V253" s="32">
        <f>+'2017 Hourly Load - RC2016'!V254/'2017 Hourly Load - RC2016'!$C$8</f>
        <v>0.76104284703793945</v>
      </c>
      <c r="W253" s="32">
        <f>+'2017 Hourly Load - RC2016'!W254/'2017 Hourly Load - RC2016'!$C$8</f>
        <v>0.72157576791316491</v>
      </c>
      <c r="X253" s="32">
        <f>+'2017 Hourly Load - RC2016'!X254/'2017 Hourly Load - RC2016'!$C$8</f>
        <v>0.67333356162128633</v>
      </c>
      <c r="Y253" s="32">
        <f>+'2017 Hourly Load - RC2016'!Y254/'2017 Hourly Load - RC2016'!$C$8</f>
        <v>0.62219430377663165</v>
      </c>
      <c r="AA253" s="33">
        <f t="shared" si="3"/>
        <v>0.87818449678062127</v>
      </c>
    </row>
    <row r="254" spans="1:27" x14ac:dyDescent="0.2">
      <c r="A254" s="29">
        <v>42979</v>
      </c>
      <c r="B254" s="32">
        <f>+'2017 Hourly Load - RC2016'!B255/'2017 Hourly Load - RC2016'!$C$8</f>
        <v>0.57365819370403659</v>
      </c>
      <c r="C254" s="32">
        <f>+'2017 Hourly Load - RC2016'!C255/'2017 Hourly Load - RC2016'!$C$8</f>
        <v>0.54002720393920212</v>
      </c>
      <c r="D254" s="32">
        <f>+'2017 Hourly Load - RC2016'!D255/'2017 Hourly Load - RC2016'!$C$8</f>
        <v>0.51416367123615836</v>
      </c>
      <c r="E254" s="32">
        <f>+'2017 Hourly Load - RC2016'!E255/'2017 Hourly Load - RC2016'!$C$8</f>
        <v>0.49480800796326363</v>
      </c>
      <c r="F254" s="32">
        <f>+'2017 Hourly Load - RC2016'!F255/'2017 Hourly Load - RC2016'!$C$8</f>
        <v>0.4884680835506669</v>
      </c>
      <c r="G254" s="32">
        <f>+'2017 Hourly Load - RC2016'!G255/'2017 Hourly Load - RC2016'!$C$8</f>
        <v>0.49224684644559208</v>
      </c>
      <c r="H254" s="32">
        <f>+'2017 Hourly Load - RC2016'!H255/'2017 Hourly Load - RC2016'!$C$8</f>
        <v>0.50375108014792003</v>
      </c>
      <c r="I254" s="32">
        <f>+'2017 Hourly Load - RC2016'!I255/'2017 Hourly Load - RC2016'!$C$8</f>
        <v>0.50895737569203914</v>
      </c>
      <c r="J254" s="32">
        <f>+'2017 Hourly Load - RC2016'!J255/'2017 Hourly Load - RC2016'!$C$8</f>
        <v>0.56870381568624573</v>
      </c>
      <c r="K254" s="32">
        <f>+'2017 Hourly Load - RC2016'!K255/'2017 Hourly Load - RC2016'!$C$8</f>
        <v>0.65767268873454066</v>
      </c>
      <c r="L254" s="32">
        <f>+'2017 Hourly Load - RC2016'!L255/'2017 Hourly Load - RC2016'!$C$8</f>
        <v>0.73085473013292568</v>
      </c>
      <c r="M254" s="32">
        <f>+'2017 Hourly Load - RC2016'!M255/'2017 Hourly Load - RC2016'!$C$8</f>
        <v>0.79979615983811692</v>
      </c>
      <c r="N254" s="32">
        <f>+'2017 Hourly Load - RC2016'!N255/'2017 Hourly Load - RC2016'!$C$8</f>
        <v>0.83754180253298116</v>
      </c>
      <c r="O254" s="32">
        <f>+'2017 Hourly Load - RC2016'!O255/'2017 Hourly Load - RC2016'!$C$8</f>
        <v>0.86617642802563677</v>
      </c>
      <c r="P254" s="32">
        <f>+'2017 Hourly Load - RC2016'!P255/'2017 Hourly Load - RC2016'!$C$8</f>
        <v>0.8906964005882626</v>
      </c>
      <c r="Q254" s="32">
        <f>+'2017 Hourly Load - RC2016'!Q255/'2017 Hourly Load - RC2016'!$C$8</f>
        <v>0.89905166521148605</v>
      </c>
      <c r="R254" s="32">
        <f>+'2017 Hourly Load - RC2016'!R255/'2017 Hourly Load - RC2016'!$C$8</f>
        <v>0.89233386450939689</v>
      </c>
      <c r="S254" s="32">
        <f>+'2017 Hourly Load - RC2016'!S255/'2017 Hourly Load - RC2016'!$C$8</f>
        <v>0.87541340399100953</v>
      </c>
      <c r="T254" s="32">
        <f>+'2017 Hourly Load - RC2016'!T255/'2017 Hourly Load - RC2016'!$C$8</f>
        <v>0.84644288846324944</v>
      </c>
      <c r="U254" s="32">
        <f>+'2017 Hourly Load - RC2016'!U255/'2017 Hourly Load - RC2016'!$C$8</f>
        <v>0.81054464096145984</v>
      </c>
      <c r="V254" s="32">
        <f>+'2017 Hourly Load - RC2016'!V255/'2017 Hourly Load - RC2016'!$C$8</f>
        <v>0.79941828354862454</v>
      </c>
      <c r="W254" s="32">
        <f>+'2017 Hourly Load - RC2016'!W255/'2017 Hourly Load - RC2016'!$C$8</f>
        <v>0.75260360990593989</v>
      </c>
      <c r="X254" s="32">
        <f>+'2017 Hourly Load - RC2016'!X255/'2017 Hourly Load - RC2016'!$C$8</f>
        <v>0.68945628330630049</v>
      </c>
      <c r="Y254" s="32">
        <f>+'2017 Hourly Load - RC2016'!Y255/'2017 Hourly Load - RC2016'!$C$8</f>
        <v>0.63046559589107898</v>
      </c>
      <c r="AA254" s="33">
        <f t="shared" si="3"/>
        <v>0.89905166521148605</v>
      </c>
    </row>
    <row r="255" spans="1:27" x14ac:dyDescent="0.2">
      <c r="A255" s="29">
        <v>42980</v>
      </c>
      <c r="B255" s="32">
        <f>+'2017 Hourly Load - RC2016'!B256/'2017 Hourly Load - RC2016'!$C$8</f>
        <v>0.57479182257251415</v>
      </c>
      <c r="C255" s="32">
        <f>+'2017 Hourly Load - RC2016'!C256/'2017 Hourly Load - RC2016'!$C$8</f>
        <v>0.53553467471967986</v>
      </c>
      <c r="D255" s="32">
        <f>+'2017 Hourly Load - RC2016'!D256/'2017 Hourly Load - RC2016'!$C$8</f>
        <v>0.50773977431478545</v>
      </c>
      <c r="E255" s="32">
        <f>+'2017 Hourly Load - RC2016'!E256/'2017 Hourly Load - RC2016'!$C$8</f>
        <v>0.4912811625946667</v>
      </c>
      <c r="F255" s="32">
        <f>+'2017 Hourly Load - RC2016'!F256/'2017 Hourly Load - RC2016'!$C$8</f>
        <v>0.48569699076105505</v>
      </c>
      <c r="G255" s="32">
        <f>+'2017 Hourly Load - RC2016'!G256/'2017 Hourly Load - RC2016'!$C$8</f>
        <v>0.50513662654272595</v>
      </c>
      <c r="H255" s="32">
        <f>+'2017 Hourly Load - RC2016'!H256/'2017 Hourly Load - RC2016'!$C$8</f>
        <v>0.54750075722027647</v>
      </c>
      <c r="I255" s="32">
        <f>+'2017 Hourly Load - RC2016'!I256/'2017 Hourly Load - RC2016'!$C$8</f>
        <v>0.56429525897549959</v>
      </c>
      <c r="J255" s="32">
        <f>+'2017 Hourly Load - RC2016'!J256/'2017 Hourly Load - RC2016'!$C$8</f>
        <v>0.60094925905627428</v>
      </c>
      <c r="K255" s="32">
        <f>+'2017 Hourly Load - RC2016'!K256/'2017 Hourly Load - RC2016'!$C$8</f>
        <v>0.66795932105961486</v>
      </c>
      <c r="L255" s="32">
        <f>+'2017 Hourly Load - RC2016'!L256/'2017 Hourly Load - RC2016'!$C$8</f>
        <v>0.72686603596606025</v>
      </c>
      <c r="M255" s="32">
        <f>+'2017 Hourly Load - RC2016'!M256/'2017 Hourly Load - RC2016'!$C$8</f>
        <v>0.78661247596026684</v>
      </c>
      <c r="N255" s="32">
        <f>+'2017 Hourly Load - RC2016'!N256/'2017 Hourly Load - RC2016'!$C$8</f>
        <v>0.82864071660271288</v>
      </c>
      <c r="O255" s="32">
        <f>+'2017 Hourly Load - RC2016'!O256/'2017 Hourly Load - RC2016'!$C$8</f>
        <v>0.85429431803381639</v>
      </c>
      <c r="P255" s="32">
        <f>+'2017 Hourly Load - RC2016'!P256/'2017 Hourly Load - RC2016'!$C$8</f>
        <v>0.88175332840360621</v>
      </c>
      <c r="Q255" s="32">
        <f>+'2017 Hourly Load - RC2016'!Q256/'2017 Hourly Load - RC2016'!$C$8</f>
        <v>0.89758214630790412</v>
      </c>
      <c r="R255" s="32">
        <f>+'2017 Hourly Load - RC2016'!R256/'2017 Hourly Load - RC2016'!$C$8</f>
        <v>0.90089906040456069</v>
      </c>
      <c r="S255" s="32">
        <f>+'2017 Hourly Load - RC2016'!S256/'2017 Hourly Load - RC2016'!$C$8</f>
        <v>0.88645578889506882</v>
      </c>
      <c r="T255" s="32">
        <f>+'2017 Hourly Load - RC2016'!T256/'2017 Hourly Load - RC2016'!$C$8</f>
        <v>0.85408438676187592</v>
      </c>
      <c r="U255" s="32">
        <f>+'2017 Hourly Load - RC2016'!U256/'2017 Hourly Load - RC2016'!$C$8</f>
        <v>0.81801819424253419</v>
      </c>
      <c r="V255" s="32">
        <f>+'2017 Hourly Load - RC2016'!V256/'2017 Hourly Load - RC2016'!$C$8</f>
        <v>0.7966891770134007</v>
      </c>
      <c r="W255" s="32">
        <f>+'2017 Hourly Load - RC2016'!W256/'2017 Hourly Load - RC2016'!$C$8</f>
        <v>0.73799239337889555</v>
      </c>
      <c r="X255" s="32">
        <f>+'2017 Hourly Load - RC2016'!X256/'2017 Hourly Load - RC2016'!$C$8</f>
        <v>0.66892500491054019</v>
      </c>
      <c r="Y255" s="32">
        <f>+'2017 Hourly Load - RC2016'!Y256/'2017 Hourly Load - RC2016'!$C$8</f>
        <v>0.60120117658260264</v>
      </c>
      <c r="AA255" s="33">
        <f t="shared" si="3"/>
        <v>0.90089906040456069</v>
      </c>
    </row>
    <row r="256" spans="1:27" x14ac:dyDescent="0.2">
      <c r="A256" s="29">
        <v>42981</v>
      </c>
      <c r="B256" s="32">
        <f>+'2017 Hourly Load - RC2016'!B257/'2017 Hourly Load - RC2016'!$C$8</f>
        <v>0.54439377439556014</v>
      </c>
      <c r="C256" s="32">
        <f>+'2017 Hourly Load - RC2016'!C257/'2017 Hourly Load - RC2016'!$C$8</f>
        <v>0.50572443410415879</v>
      </c>
      <c r="D256" s="32">
        <f>+'2017 Hourly Load - RC2016'!D257/'2017 Hourly Load - RC2016'!$C$8</f>
        <v>0.48057466772571195</v>
      </c>
      <c r="E256" s="32">
        <f>+'2017 Hourly Load - RC2016'!E257/'2017 Hourly Load - RC2016'!$C$8</f>
        <v>0.46407406975120519</v>
      </c>
      <c r="F256" s="32">
        <f>+'2017 Hourly Load - RC2016'!F257/'2017 Hourly Load - RC2016'!$C$8</f>
        <v>0.45966551304045905</v>
      </c>
      <c r="G256" s="32">
        <f>+'2017 Hourly Load - RC2016'!G257/'2017 Hourly Load - RC2016'!$C$8</f>
        <v>0.47935706634845826</v>
      </c>
      <c r="H256" s="32">
        <f>+'2017 Hourly Load - RC2016'!H257/'2017 Hourly Load - RC2016'!$C$8</f>
        <v>0.52512208363144153</v>
      </c>
      <c r="I256" s="32">
        <f>+'2017 Hourly Load - RC2016'!I257/'2017 Hourly Load - RC2016'!$C$8</f>
        <v>0.54187459913227665</v>
      </c>
      <c r="J256" s="32">
        <f>+'2017 Hourly Load - RC2016'!J257/'2017 Hourly Load - RC2016'!$C$8</f>
        <v>0.57600942394976784</v>
      </c>
      <c r="K256" s="32">
        <f>+'2017 Hourly Load - RC2016'!K257/'2017 Hourly Load - RC2016'!$C$8</f>
        <v>0.63470620758427287</v>
      </c>
      <c r="L256" s="32">
        <f>+'2017 Hourly Load - RC2016'!L257/'2017 Hourly Load - RC2016'!$C$8</f>
        <v>0.67547486059507722</v>
      </c>
      <c r="M256" s="32">
        <f>+'2017 Hourly Load - RC2016'!M257/'2017 Hourly Load - RC2016'!$C$8</f>
        <v>0.71796495003579197</v>
      </c>
      <c r="N256" s="32">
        <f>+'2017 Hourly Load - RC2016'!N257/'2017 Hourly Load - RC2016'!$C$8</f>
        <v>0.75797785046761113</v>
      </c>
      <c r="O256" s="32">
        <f>+'2017 Hourly Load - RC2016'!O257/'2017 Hourly Load - RC2016'!$C$8</f>
        <v>0.79975417358372902</v>
      </c>
      <c r="P256" s="32">
        <f>+'2017 Hourly Load - RC2016'!P257/'2017 Hourly Load - RC2016'!$C$8</f>
        <v>0.82960640045363809</v>
      </c>
      <c r="Q256" s="32">
        <f>+'2017 Hourly Load - RC2016'!Q257/'2017 Hourly Load - RC2016'!$C$8</f>
        <v>0.83955714274360804</v>
      </c>
      <c r="R256" s="32">
        <f>+'2017 Hourly Load - RC2016'!R257/'2017 Hourly Load - RC2016'!$C$8</f>
        <v>0.84556117712110024</v>
      </c>
      <c r="S256" s="32">
        <f>+'2017 Hourly Load - RC2016'!S257/'2017 Hourly Load - RC2016'!$C$8</f>
        <v>0.83153776815548885</v>
      </c>
      <c r="T256" s="32">
        <f>+'2017 Hourly Load - RC2016'!T257/'2017 Hourly Load - RC2016'!$C$8</f>
        <v>0.8065139605402063</v>
      </c>
      <c r="U256" s="32">
        <f>+'2017 Hourly Load - RC2016'!U257/'2017 Hourly Load - RC2016'!$C$8</f>
        <v>0.77376468211752103</v>
      </c>
      <c r="V256" s="32">
        <f>+'2017 Hourly Load - RC2016'!V257/'2017 Hourly Load - RC2016'!$C$8</f>
        <v>0.76368798106438707</v>
      </c>
      <c r="W256" s="32">
        <f>+'2017 Hourly Load - RC2016'!W257/'2017 Hourly Load - RC2016'!$C$8</f>
        <v>0.71888864763232918</v>
      </c>
      <c r="X256" s="32">
        <f>+'2017 Hourly Load - RC2016'!X257/'2017 Hourly Load - RC2016'!$C$8</f>
        <v>0.65775666124331678</v>
      </c>
      <c r="Y256" s="32">
        <f>+'2017 Hourly Load - RC2016'!Y257/'2017 Hourly Load - RC2016'!$C$8</f>
        <v>0.59125043429263291</v>
      </c>
      <c r="AA256" s="33">
        <f t="shared" si="3"/>
        <v>0.84556117712110024</v>
      </c>
    </row>
    <row r="257" spans="1:27" x14ac:dyDescent="0.2">
      <c r="A257" s="29">
        <v>42982</v>
      </c>
      <c r="B257" s="32">
        <f>+'2017 Hourly Load - RC2016'!B258/'2017 Hourly Load - RC2016'!$C$8</f>
        <v>0.53671028984254554</v>
      </c>
      <c r="C257" s="32">
        <f>+'2017 Hourly Load - RC2016'!C258/'2017 Hourly Load - RC2016'!$C$8</f>
        <v>0.49837683958624857</v>
      </c>
      <c r="D257" s="32">
        <f>+'2017 Hourly Load - RC2016'!D258/'2017 Hourly Load - RC2016'!$C$8</f>
        <v>0.47335303197096595</v>
      </c>
      <c r="E257" s="32">
        <f>+'2017 Hourly Load - RC2016'!E258/'2017 Hourly Load - RC2016'!$C$8</f>
        <v>0.45790209035616058</v>
      </c>
      <c r="F257" s="32">
        <f>+'2017 Hourly Load - RC2016'!F258/'2017 Hourly Load - RC2016'!$C$8</f>
        <v>0.4536614786629668</v>
      </c>
      <c r="G257" s="32">
        <f>+'2017 Hourly Load - RC2016'!G258/'2017 Hourly Load - RC2016'!$C$8</f>
        <v>0.47318508695341371</v>
      </c>
      <c r="H257" s="32">
        <f>+'2017 Hourly Load - RC2016'!H258/'2017 Hourly Load - RC2016'!$C$8</f>
        <v>0.52062955441191927</v>
      </c>
      <c r="I257" s="32">
        <f>+'2017 Hourly Load - RC2016'!I258/'2017 Hourly Load - RC2016'!$C$8</f>
        <v>0.53671028984254554</v>
      </c>
      <c r="J257" s="32">
        <f>+'2017 Hourly Load - RC2016'!J258/'2017 Hourly Load - RC2016'!$C$8</f>
        <v>0.56152416618588774</v>
      </c>
      <c r="K257" s="32">
        <f>+'2017 Hourly Load - RC2016'!K258/'2017 Hourly Load - RC2016'!$C$8</f>
        <v>0.61350314911830361</v>
      </c>
      <c r="L257" s="32">
        <f>+'2017 Hourly Load - RC2016'!L258/'2017 Hourly Load - RC2016'!$C$8</f>
        <v>0.66783336229645063</v>
      </c>
      <c r="M257" s="32">
        <f>+'2017 Hourly Load - RC2016'!M258/'2017 Hourly Load - RC2016'!$C$8</f>
        <v>0.71238077820218026</v>
      </c>
      <c r="N257" s="32">
        <f>+'2017 Hourly Load - RC2016'!N258/'2017 Hourly Load - RC2016'!$C$8</f>
        <v>0.7492866958092832</v>
      </c>
      <c r="O257" s="32">
        <f>+'2017 Hourly Load - RC2016'!O258/'2017 Hourly Load - RC2016'!$C$8</f>
        <v>0.78375741066187887</v>
      </c>
      <c r="P257" s="32">
        <f>+'2017 Hourly Load - RC2016'!P258/'2017 Hourly Load - RC2016'!$C$8</f>
        <v>0.79815869591698274</v>
      </c>
      <c r="Q257" s="32">
        <f>+'2017 Hourly Load - RC2016'!Q258/'2017 Hourly Load - RC2016'!$C$8</f>
        <v>0.80420471654886316</v>
      </c>
      <c r="R257" s="32">
        <f>+'2017 Hourly Load - RC2016'!R258/'2017 Hourly Load - RC2016'!$C$8</f>
        <v>0.81142635230360904</v>
      </c>
      <c r="S257" s="32">
        <f>+'2017 Hourly Load - RC2016'!S258/'2017 Hourly Load - RC2016'!$C$8</f>
        <v>0.80050992616271399</v>
      </c>
      <c r="T257" s="32">
        <f>+'2017 Hourly Load - RC2016'!T258/'2017 Hourly Load - RC2016'!$C$8</f>
        <v>0.78069241409155055</v>
      </c>
      <c r="U257" s="32">
        <f>+'2017 Hourly Load - RC2016'!U258/'2017 Hourly Load - RC2016'!$C$8</f>
        <v>0.76247037968713349</v>
      </c>
      <c r="V257" s="32">
        <f>+'2017 Hourly Load - RC2016'!V258/'2017 Hourly Load - RC2016'!$C$8</f>
        <v>0.75726408414301427</v>
      </c>
      <c r="W257" s="32">
        <f>+'2017 Hourly Load - RC2016'!W258/'2017 Hourly Load - RC2016'!$C$8</f>
        <v>0.71229680569340414</v>
      </c>
      <c r="X257" s="32">
        <f>+'2017 Hourly Load - RC2016'!X258/'2017 Hourly Load - RC2016'!$C$8</f>
        <v>0.65040906672540655</v>
      </c>
      <c r="Y257" s="32">
        <f>+'2017 Hourly Load - RC2016'!Y258/'2017 Hourly Load - RC2016'!$C$8</f>
        <v>0.59154433807334927</v>
      </c>
      <c r="AA257" s="33">
        <f t="shared" si="3"/>
        <v>0.81142635230360904</v>
      </c>
    </row>
    <row r="258" spans="1:27" x14ac:dyDescent="0.2">
      <c r="A258" s="29">
        <v>42983</v>
      </c>
      <c r="B258" s="32">
        <f>+'2017 Hourly Load - RC2016'!B259/'2017 Hourly Load - RC2016'!$C$8</f>
        <v>0.5378019324566351</v>
      </c>
      <c r="C258" s="32">
        <f>+'2017 Hourly Load - RC2016'!C259/'2017 Hourly Load - RC2016'!$C$8</f>
        <v>0.50127389113902454</v>
      </c>
      <c r="D258" s="32">
        <f>+'2017 Hourly Load - RC2016'!D259/'2017 Hourly Load - RC2016'!$C$8</f>
        <v>0.4780135062080404</v>
      </c>
      <c r="E258" s="32">
        <f>+'2017 Hourly Load - RC2016'!E259/'2017 Hourly Load - RC2016'!$C$8</f>
        <v>0.46344427593538429</v>
      </c>
      <c r="F258" s="32">
        <f>+'2017 Hourly Load - RC2016'!F259/'2017 Hourly Load - RC2016'!$C$8</f>
        <v>0.4611350319440411</v>
      </c>
      <c r="G258" s="32">
        <f>+'2017 Hourly Load - RC2016'!G259/'2017 Hourly Load - RC2016'!$C$8</f>
        <v>0.48145637906786121</v>
      </c>
      <c r="H258" s="32">
        <f>+'2017 Hourly Load - RC2016'!H259/'2017 Hourly Load - RC2016'!$C$8</f>
        <v>0.5310001592457696</v>
      </c>
      <c r="I258" s="32">
        <f>+'2017 Hourly Load - RC2016'!I259/'2017 Hourly Load - RC2016'!$C$8</f>
        <v>0.54829849605364955</v>
      </c>
      <c r="J258" s="32">
        <f>+'2017 Hourly Load - RC2016'!J259/'2017 Hourly Load - RC2016'!$C$8</f>
        <v>0.58470057860809588</v>
      </c>
      <c r="K258" s="32">
        <f>+'2017 Hourly Load - RC2016'!K259/'2017 Hourly Load - RC2016'!$C$8</f>
        <v>0.65112283305000362</v>
      </c>
      <c r="L258" s="32">
        <f>+'2017 Hourly Load - RC2016'!L259/'2017 Hourly Load - RC2016'!$C$8</f>
        <v>0.71456406343035928</v>
      </c>
      <c r="M258" s="32">
        <f>+'2017 Hourly Load - RC2016'!M259/'2017 Hourly Load - RC2016'!$C$8</f>
        <v>0.77078365805596893</v>
      </c>
      <c r="N258" s="32">
        <f>+'2017 Hourly Load - RC2016'!N259/'2017 Hourly Load - RC2016'!$C$8</f>
        <v>0.81780826297059384</v>
      </c>
      <c r="O258" s="32">
        <f>+'2017 Hourly Load - RC2016'!O259/'2017 Hourly Load - RC2016'!$C$8</f>
        <v>0.85311870291095071</v>
      </c>
      <c r="P258" s="32">
        <f>+'2017 Hourly Load - RC2016'!P259/'2017 Hourly Load - RC2016'!$C$8</f>
        <v>0.87302018749089016</v>
      </c>
      <c r="Q258" s="32">
        <f>+'2017 Hourly Load - RC2016'!Q259/'2017 Hourly Load - RC2016'!$C$8</f>
        <v>0.87423778886814396</v>
      </c>
      <c r="R258" s="32">
        <f>+'2017 Hourly Load - RC2016'!R259/'2017 Hourly Load - RC2016'!$C$8</f>
        <v>0.85500808435841325</v>
      </c>
      <c r="S258" s="32">
        <f>+'2017 Hourly Load - RC2016'!S259/'2017 Hourly Load - RC2016'!$C$8</f>
        <v>0.81621278530384767</v>
      </c>
      <c r="T258" s="32">
        <f>+'2017 Hourly Load - RC2016'!T259/'2017 Hourly Load - RC2016'!$C$8</f>
        <v>0.77502426974916283</v>
      </c>
      <c r="U258" s="32">
        <f>+'2017 Hourly Load - RC2016'!U259/'2017 Hourly Load - RC2016'!$C$8</f>
        <v>0.74693546556355195</v>
      </c>
      <c r="V258" s="32">
        <f>+'2017 Hourly Load - RC2016'!V259/'2017 Hourly Load - RC2016'!$C$8</f>
        <v>0.73043486758904508</v>
      </c>
      <c r="W258" s="32">
        <f>+'2017 Hourly Load - RC2016'!W259/'2017 Hourly Load - RC2016'!$C$8</f>
        <v>0.68874251698170352</v>
      </c>
      <c r="X258" s="32">
        <f>+'2017 Hourly Load - RC2016'!X259/'2017 Hourly Load - RC2016'!$C$8</f>
        <v>0.64276756842678007</v>
      </c>
      <c r="Y258" s="32">
        <f>+'2017 Hourly Load - RC2016'!Y259/'2017 Hourly Load - RC2016'!$C$8</f>
        <v>0.59738042743328934</v>
      </c>
      <c r="AA258" s="33">
        <f t="shared" si="3"/>
        <v>0.87423778886814396</v>
      </c>
    </row>
    <row r="259" spans="1:27" x14ac:dyDescent="0.2">
      <c r="A259" s="29">
        <v>42984</v>
      </c>
      <c r="B259" s="32">
        <f>+'2017 Hourly Load - RC2016'!B260/'2017 Hourly Load - RC2016'!$C$8</f>
        <v>0.54955808368529124</v>
      </c>
      <c r="C259" s="32">
        <f>+'2017 Hourly Load - RC2016'!C260/'2017 Hourly Load - RC2016'!$C$8</f>
        <v>0.51798442038547166</v>
      </c>
      <c r="D259" s="32">
        <f>+'2017 Hourly Load - RC2016'!D260/'2017 Hourly Load - RC2016'!$C$8</f>
        <v>0.4934224615684577</v>
      </c>
      <c r="E259" s="32">
        <f>+'2017 Hourly Load - RC2016'!E260/'2017 Hourly Load - RC2016'!$C$8</f>
        <v>0.47646001479568223</v>
      </c>
      <c r="F259" s="32">
        <f>+'2017 Hourly Load - RC2016'!F260/'2017 Hourly Load - RC2016'!$C$8</f>
        <v>0.46827269519001097</v>
      </c>
      <c r="G259" s="32">
        <f>+'2017 Hourly Load - RC2016'!G260/'2017 Hourly Load - RC2016'!$C$8</f>
        <v>0.46814673642684679</v>
      </c>
      <c r="H259" s="32">
        <f>+'2017 Hourly Load - RC2016'!H260/'2017 Hourly Load - RC2016'!$C$8</f>
        <v>0.47834939624314488</v>
      </c>
      <c r="I259" s="32">
        <f>+'2017 Hourly Load - RC2016'!I260/'2017 Hourly Load - RC2016'!$C$8</f>
        <v>0.49497595298081587</v>
      </c>
      <c r="J259" s="32">
        <f>+'2017 Hourly Load - RC2016'!J260/'2017 Hourly Load - RC2016'!$C$8</f>
        <v>0.54737479845711223</v>
      </c>
      <c r="K259" s="32">
        <f>+'2017 Hourly Load - RC2016'!K260/'2017 Hourly Load - RC2016'!$C$8</f>
        <v>0.61577040685525875</v>
      </c>
      <c r="L259" s="32">
        <f>+'2017 Hourly Load - RC2016'!L260/'2017 Hourly Load - RC2016'!$C$8</f>
        <v>0.6681272660771671</v>
      </c>
      <c r="M259" s="32">
        <f>+'2017 Hourly Load - RC2016'!M260/'2017 Hourly Load - RC2016'!$C$8</f>
        <v>0.70759434520194164</v>
      </c>
      <c r="N259" s="32">
        <f>+'2017 Hourly Load - RC2016'!N260/'2017 Hourly Load - RC2016'!$C$8</f>
        <v>0.7305188400978212</v>
      </c>
      <c r="O259" s="32">
        <f>+'2017 Hourly Load - RC2016'!O260/'2017 Hourly Load - RC2016'!$C$8</f>
        <v>0.72753781603626921</v>
      </c>
      <c r="P259" s="32">
        <f>+'2017 Hourly Load - RC2016'!P260/'2017 Hourly Load - RC2016'!$C$8</f>
        <v>0.72031618028152322</v>
      </c>
      <c r="Q259" s="32">
        <f>+'2017 Hourly Load - RC2016'!Q260/'2017 Hourly Load - RC2016'!$C$8</f>
        <v>0.71082728678982199</v>
      </c>
      <c r="R259" s="32">
        <f>+'2017 Hourly Load - RC2016'!R260/'2017 Hourly Load - RC2016'!$C$8</f>
        <v>0.69239532111346458</v>
      </c>
      <c r="S259" s="32">
        <f>+'2017 Hourly Load - RC2016'!S260/'2017 Hourly Load - RC2016'!$C$8</f>
        <v>0.67757417331448011</v>
      </c>
      <c r="T259" s="32">
        <f>+'2017 Hourly Load - RC2016'!T260/'2017 Hourly Load - RC2016'!$C$8</f>
        <v>0.66023385025221226</v>
      </c>
      <c r="U259" s="32">
        <f>+'2017 Hourly Load - RC2016'!U260/'2017 Hourly Load - RC2016'!$C$8</f>
        <v>0.65124879181316775</v>
      </c>
      <c r="V259" s="32">
        <f>+'2017 Hourly Load - RC2016'!V260/'2017 Hourly Load - RC2016'!$C$8</f>
        <v>0.65133276432194387</v>
      </c>
      <c r="W259" s="32">
        <f>+'2017 Hourly Load - RC2016'!W260/'2017 Hourly Load - RC2016'!$C$8</f>
        <v>0.62601505292594495</v>
      </c>
      <c r="X259" s="32">
        <f>+'2017 Hourly Load - RC2016'!X260/'2017 Hourly Load - RC2016'!$C$8</f>
        <v>0.59473529340684161</v>
      </c>
      <c r="Y259" s="32">
        <f>+'2017 Hourly Load - RC2016'!Y260/'2017 Hourly Load - RC2016'!$C$8</f>
        <v>0.55921492219454461</v>
      </c>
      <c r="AA259" s="33">
        <f t="shared" si="3"/>
        <v>0.7305188400978212</v>
      </c>
    </row>
    <row r="260" spans="1:27" x14ac:dyDescent="0.2">
      <c r="A260" s="29">
        <v>42985</v>
      </c>
      <c r="B260" s="32">
        <f>+'2017 Hourly Load - RC2016'!B261/'2017 Hourly Load - RC2016'!$C$8</f>
        <v>0.51949592554344171</v>
      </c>
      <c r="C260" s="32">
        <f>+'2017 Hourly Load - RC2016'!C261/'2017 Hourly Load - RC2016'!$C$8</f>
        <v>0.48389158182236858</v>
      </c>
      <c r="D260" s="32">
        <f>+'2017 Hourly Load - RC2016'!D261/'2017 Hourly Load - RC2016'!$C$8</f>
        <v>0.45953955427729487</v>
      </c>
      <c r="E260" s="32">
        <f>+'2017 Hourly Load - RC2016'!E261/'2017 Hourly Load - RC2016'!$C$8</f>
        <v>0.44261909375890751</v>
      </c>
      <c r="F260" s="32">
        <f>+'2017 Hourly Load - RC2016'!F261/'2017 Hourly Load - RC2016'!$C$8</f>
        <v>0.43619519683753466</v>
      </c>
      <c r="G260" s="32">
        <f>+'2017 Hourly Load - RC2016'!G261/'2017 Hourly Load - RC2016'!$C$8</f>
        <v>0.43732882570601223</v>
      </c>
      <c r="H260" s="32">
        <f>+'2017 Hourly Load - RC2016'!H261/'2017 Hourly Load - RC2016'!$C$8</f>
        <v>0.44610395287311633</v>
      </c>
      <c r="I260" s="32">
        <f>+'2017 Hourly Load - RC2016'!I261/'2017 Hourly Load - RC2016'!$C$8</f>
        <v>0.45744024155789198</v>
      </c>
      <c r="J260" s="32">
        <f>+'2017 Hourly Load - RC2016'!J261/'2017 Hourly Load - RC2016'!$C$8</f>
        <v>0.50744587053406909</v>
      </c>
      <c r="K260" s="32">
        <f>+'2017 Hourly Load - RC2016'!K261/'2017 Hourly Load - RC2016'!$C$8</f>
        <v>0.5719787435285143</v>
      </c>
      <c r="L260" s="32">
        <f>+'2017 Hourly Load - RC2016'!L261/'2017 Hourly Load - RC2016'!$C$8</f>
        <v>0.62958388454892977</v>
      </c>
      <c r="M260" s="32">
        <f>+'2017 Hourly Load - RC2016'!M261/'2017 Hourly Load - RC2016'!$C$8</f>
        <v>0.6864332729903605</v>
      </c>
      <c r="N260" s="32">
        <f>+'2017 Hourly Load - RC2016'!N261/'2017 Hourly Load - RC2016'!$C$8</f>
        <v>0.73245020779967196</v>
      </c>
      <c r="O260" s="32">
        <f>+'2017 Hourly Load - RC2016'!O261/'2017 Hourly Load - RC2016'!$C$8</f>
        <v>0.76377195357316319</v>
      </c>
      <c r="P260" s="32">
        <f>+'2017 Hourly Load - RC2016'!P261/'2017 Hourly Load - RC2016'!$C$8</f>
        <v>0.77829919759143129</v>
      </c>
      <c r="Q260" s="32">
        <f>+'2017 Hourly Load - RC2016'!Q261/'2017 Hourly Load - RC2016'!$C$8</f>
        <v>0.76839044155584957</v>
      </c>
      <c r="R260" s="32">
        <f>+'2017 Hourly Load - RC2016'!R261/'2017 Hourly Load - RC2016'!$C$8</f>
        <v>0.75092415973041748</v>
      </c>
      <c r="S260" s="32">
        <f>+'2017 Hourly Load - RC2016'!S261/'2017 Hourly Load - RC2016'!$C$8</f>
        <v>0.72669809094850801</v>
      </c>
      <c r="T260" s="32">
        <f>+'2017 Hourly Load - RC2016'!T261/'2017 Hourly Load - RC2016'!$C$8</f>
        <v>0.69042196715722592</v>
      </c>
      <c r="U260" s="32">
        <f>+'2017 Hourly Load - RC2016'!U261/'2017 Hourly Load - RC2016'!$C$8</f>
        <v>0.67853985716540555</v>
      </c>
      <c r="V260" s="32">
        <f>+'2017 Hourly Load - RC2016'!V261/'2017 Hourly Load - RC2016'!$C$8</f>
        <v>0.67799403585836071</v>
      </c>
      <c r="W260" s="32">
        <f>+'2017 Hourly Load - RC2016'!W261/'2017 Hourly Load - RC2016'!$C$8</f>
        <v>0.64293551344433231</v>
      </c>
      <c r="X260" s="32">
        <f>+'2017 Hourly Load - RC2016'!X261/'2017 Hourly Load - RC2016'!$C$8</f>
        <v>0.59334974701203569</v>
      </c>
      <c r="Y260" s="32">
        <f>+'2017 Hourly Load - RC2016'!Y261/'2017 Hourly Load - RC2016'!$C$8</f>
        <v>0.5407829565181872</v>
      </c>
      <c r="AA260" s="33">
        <f t="shared" si="3"/>
        <v>0.77829919759143129</v>
      </c>
    </row>
    <row r="261" spans="1:27" x14ac:dyDescent="0.2">
      <c r="A261" s="29">
        <v>42986</v>
      </c>
      <c r="B261" s="32">
        <f>+'2017 Hourly Load - RC2016'!B262/'2017 Hourly Load - RC2016'!$C$8</f>
        <v>0.49749512824409936</v>
      </c>
      <c r="C261" s="32">
        <f>+'2017 Hourly Load - RC2016'!C262/'2017 Hourly Load - RC2016'!$C$8</f>
        <v>0.46802077766368261</v>
      </c>
      <c r="D261" s="32">
        <f>+'2017 Hourly Load - RC2016'!D262/'2017 Hourly Load - RC2016'!$C$8</f>
        <v>0.44509628276780294</v>
      </c>
      <c r="E261" s="32">
        <f>+'2017 Hourly Load - RC2016'!E262/'2017 Hourly Load - RC2016'!$C$8</f>
        <v>0.43128280507413186</v>
      </c>
      <c r="F261" s="32">
        <f>+'2017 Hourly Load - RC2016'!F262/'2017 Hourly Load - RC2016'!$C$8</f>
        <v>0.43040109373198265</v>
      </c>
      <c r="G261" s="32">
        <f>+'2017 Hourly Load - RC2016'!G262/'2017 Hourly Load - RC2016'!$C$8</f>
        <v>0.45508901131216078</v>
      </c>
      <c r="H261" s="32">
        <f>+'2017 Hourly Load - RC2016'!H262/'2017 Hourly Load - RC2016'!$C$8</f>
        <v>0.50232354749872599</v>
      </c>
      <c r="I261" s="32">
        <f>+'2017 Hourly Load - RC2016'!I262/'2017 Hourly Load - RC2016'!$C$8</f>
        <v>0.51983181557854619</v>
      </c>
      <c r="J261" s="32">
        <f>+'2017 Hourly Load - RC2016'!J262/'2017 Hourly Load - RC2016'!$C$8</f>
        <v>0.54821452354487343</v>
      </c>
      <c r="K261" s="32">
        <f>+'2017 Hourly Load - RC2016'!K262/'2017 Hourly Load - RC2016'!$C$8</f>
        <v>0.6147207504955573</v>
      </c>
      <c r="L261" s="32">
        <f>+'2017 Hourly Load - RC2016'!L262/'2017 Hourly Load - RC2016'!$C$8</f>
        <v>0.68139492246379352</v>
      </c>
      <c r="M261" s="32">
        <f>+'2017 Hourly Load - RC2016'!M262/'2017 Hourly Load - RC2016'!$C$8</f>
        <v>0.73920999475614935</v>
      </c>
      <c r="N261" s="32">
        <f>+'2017 Hourly Load - RC2016'!N262/'2017 Hourly Load - RC2016'!$C$8</f>
        <v>0.78459713574964007</v>
      </c>
      <c r="O261" s="32">
        <f>+'2017 Hourly Load - RC2016'!O262/'2017 Hourly Load - RC2016'!$C$8</f>
        <v>0.81877394682151927</v>
      </c>
      <c r="P261" s="32">
        <f>+'2017 Hourly Load - RC2016'!P262/'2017 Hourly Load - RC2016'!$C$8</f>
        <v>0.84367179567363759</v>
      </c>
      <c r="Q261" s="32">
        <f>+'2017 Hourly Load - RC2016'!Q262/'2017 Hourly Load - RC2016'!$C$8</f>
        <v>0.85408438676187592</v>
      </c>
      <c r="R261" s="32">
        <f>+'2017 Hourly Load - RC2016'!R262/'2017 Hourly Load - RC2016'!$C$8</f>
        <v>0.85295075789339847</v>
      </c>
      <c r="S261" s="32">
        <f>+'2017 Hourly Load - RC2016'!S262/'2017 Hourly Load - RC2016'!$C$8</f>
        <v>0.84358782316486147</v>
      </c>
      <c r="T261" s="32">
        <f>+'2017 Hourly Load - RC2016'!T262/'2017 Hourly Load - RC2016'!$C$8</f>
        <v>0.80907512205787779</v>
      </c>
      <c r="U261" s="32">
        <f>+'2017 Hourly Load - RC2016'!U262/'2017 Hourly Load - RC2016'!$C$8</f>
        <v>0.78938356874987869</v>
      </c>
      <c r="V261" s="32">
        <f>+'2017 Hourly Load - RC2016'!V262/'2017 Hourly Load - RC2016'!$C$8</f>
        <v>0.77565406356498356</v>
      </c>
      <c r="W261" s="32">
        <f>+'2017 Hourly Load - RC2016'!W262/'2017 Hourly Load - RC2016'!$C$8</f>
        <v>0.72573240709758258</v>
      </c>
      <c r="X261" s="32">
        <f>+'2017 Hourly Load - RC2016'!X262/'2017 Hourly Load - RC2016'!$C$8</f>
        <v>0.66371870936642097</v>
      </c>
      <c r="Y261" s="32">
        <f>+'2017 Hourly Load - RC2016'!Y262/'2017 Hourly Load - RC2016'!$C$8</f>
        <v>0.60157905287209512</v>
      </c>
      <c r="AA261" s="33">
        <f t="shared" si="3"/>
        <v>0.85408438676187592</v>
      </c>
    </row>
    <row r="262" spans="1:27" x14ac:dyDescent="0.2">
      <c r="A262" s="29">
        <v>42987</v>
      </c>
      <c r="B262" s="32">
        <f>+'2017 Hourly Load - RC2016'!B263/'2017 Hourly Load - RC2016'!$C$8</f>
        <v>0.54737479845711223</v>
      </c>
      <c r="C262" s="32">
        <f>+'2017 Hourly Load - RC2016'!C263/'2017 Hourly Load - RC2016'!$C$8</f>
        <v>0.50820162311305406</v>
      </c>
      <c r="D262" s="32">
        <f>+'2017 Hourly Load - RC2016'!D263/'2017 Hourly Load - RC2016'!$C$8</f>
        <v>0.48347171927848798</v>
      </c>
      <c r="E262" s="32">
        <f>+'2017 Hourly Load - RC2016'!E263/'2017 Hourly Load - RC2016'!$C$8</f>
        <v>0.46768488762857818</v>
      </c>
      <c r="F262" s="32">
        <f>+'2017 Hourly Load - RC2016'!F263/'2017 Hourly Load - RC2016'!$C$8</f>
        <v>0.46117701819842916</v>
      </c>
      <c r="G262" s="32">
        <f>+'2017 Hourly Load - RC2016'!G263/'2017 Hourly Load - RC2016'!$C$8</f>
        <v>0.48011281892744334</v>
      </c>
      <c r="H262" s="32">
        <f>+'2017 Hourly Load - RC2016'!H263/'2017 Hourly Load - RC2016'!$C$8</f>
        <v>0.52608776748236685</v>
      </c>
      <c r="I262" s="32">
        <f>+'2017 Hourly Load - RC2016'!I263/'2017 Hourly Load - RC2016'!$C$8</f>
        <v>0.5425463792024855</v>
      </c>
      <c r="J262" s="32">
        <f>+'2017 Hourly Load - RC2016'!J263/'2017 Hourly Load - RC2016'!$C$8</f>
        <v>0.5711390184407531</v>
      </c>
      <c r="K262" s="32">
        <f>+'2017 Hourly Load - RC2016'!K263/'2017 Hourly Load - RC2016'!$C$8</f>
        <v>0.63092744468934769</v>
      </c>
      <c r="L262" s="32">
        <f>+'2017 Hourly Load - RC2016'!L263/'2017 Hourly Load - RC2016'!$C$8</f>
        <v>0.69277319740295717</v>
      </c>
      <c r="M262" s="32">
        <f>+'2017 Hourly Load - RC2016'!M263/'2017 Hourly Load - RC2016'!$C$8</f>
        <v>0.74760724563376091</v>
      </c>
      <c r="N262" s="32">
        <f>+'2017 Hourly Load - RC2016'!N263/'2017 Hourly Load - RC2016'!$C$8</f>
        <v>0.79320431789919188</v>
      </c>
      <c r="O262" s="32">
        <f>+'2017 Hourly Load - RC2016'!O263/'2017 Hourly Load - RC2016'!$C$8</f>
        <v>0.8325874245151903</v>
      </c>
      <c r="P262" s="32">
        <f>+'2017 Hourly Load - RC2016'!P263/'2017 Hourly Load - RC2016'!$C$8</f>
        <v>0.85043158263011498</v>
      </c>
      <c r="Q262" s="32">
        <f>+'2017 Hourly Load - RC2016'!Q263/'2017 Hourly Load - RC2016'!$C$8</f>
        <v>0.86924142459596487</v>
      </c>
      <c r="R262" s="32">
        <f>+'2017 Hourly Load - RC2016'!R263/'2017 Hourly Load - RC2016'!$C$8</f>
        <v>0.86466492286766661</v>
      </c>
      <c r="S262" s="32">
        <f>+'2017 Hourly Load - RC2016'!S263/'2017 Hourly Load - RC2016'!$C$8</f>
        <v>0.84472145203333904</v>
      </c>
      <c r="T262" s="32">
        <f>+'2017 Hourly Load - RC2016'!T263/'2017 Hourly Load - RC2016'!$C$8</f>
        <v>0.81214011862820612</v>
      </c>
      <c r="U262" s="32">
        <f>+'2017 Hourly Load - RC2016'!U263/'2017 Hourly Load - RC2016'!$C$8</f>
        <v>0.78564679210934141</v>
      </c>
      <c r="V262" s="32">
        <f>+'2017 Hourly Load - RC2016'!V263/'2017 Hourly Load - RC2016'!$C$8</f>
        <v>0.76713085392420788</v>
      </c>
      <c r="W262" s="32">
        <f>+'2017 Hourly Load - RC2016'!W263/'2017 Hourly Load - RC2016'!$C$8</f>
        <v>0.71179297064074742</v>
      </c>
      <c r="X262" s="32">
        <f>+'2017 Hourly Load - RC2016'!X263/'2017 Hourly Load - RC2016'!$C$8</f>
        <v>0.64738605640946645</v>
      </c>
      <c r="Y262" s="32">
        <f>+'2017 Hourly Load - RC2016'!Y263/'2017 Hourly Load - RC2016'!$C$8</f>
        <v>0.58596016623973757</v>
      </c>
      <c r="AA262" s="33">
        <f t="shared" si="3"/>
        <v>0.86924142459596487</v>
      </c>
    </row>
    <row r="263" spans="1:27" x14ac:dyDescent="0.2">
      <c r="A263" s="29">
        <v>42988</v>
      </c>
      <c r="B263" s="32">
        <f>+'2017 Hourly Load - RC2016'!B264/'2017 Hourly Load - RC2016'!$C$8</f>
        <v>0.53540871595651574</v>
      </c>
      <c r="C263" s="32">
        <f>+'2017 Hourly Load - RC2016'!C264/'2017 Hourly Load - RC2016'!$C$8</f>
        <v>0.50202964371800962</v>
      </c>
      <c r="D263" s="32">
        <f>+'2017 Hourly Load - RC2016'!D264/'2017 Hourly Load - RC2016'!$C$8</f>
        <v>0.47956699762039856</v>
      </c>
      <c r="E263" s="32">
        <f>+'2017 Hourly Load - RC2016'!E264/'2017 Hourly Load - RC2016'!$C$8</f>
        <v>0.46357023469854847</v>
      </c>
      <c r="F263" s="32">
        <f>+'2017 Hourly Load - RC2016'!F264/'2017 Hourly Load - RC2016'!$C$8</f>
        <v>0.46012736183872771</v>
      </c>
      <c r="G263" s="32">
        <f>+'2017 Hourly Load - RC2016'!G264/'2017 Hourly Load - RC2016'!$C$8</f>
        <v>0.48187624161174175</v>
      </c>
      <c r="H263" s="32">
        <f>+'2017 Hourly Load - RC2016'!H264/'2017 Hourly Load - RC2016'!$C$8</f>
        <v>0.52873290150881447</v>
      </c>
      <c r="I263" s="32">
        <f>+'2017 Hourly Load - RC2016'!I264/'2017 Hourly Load - RC2016'!$C$8</f>
        <v>0.54401589810606754</v>
      </c>
      <c r="J263" s="32">
        <f>+'2017 Hourly Load - RC2016'!J264/'2017 Hourly Load - RC2016'!$C$8</f>
        <v>0.57214668854606654</v>
      </c>
      <c r="K263" s="32">
        <f>+'2017 Hourly Load - RC2016'!K264/'2017 Hourly Load - RC2016'!$C$8</f>
        <v>0.62513334158379574</v>
      </c>
      <c r="L263" s="32">
        <f>+'2017 Hourly Load - RC2016'!L264/'2017 Hourly Load - RC2016'!$C$8</f>
        <v>0.68542560288504706</v>
      </c>
      <c r="M263" s="32">
        <f>+'2017 Hourly Load - RC2016'!M264/'2017 Hourly Load - RC2016'!$C$8</f>
        <v>0.73387774044886589</v>
      </c>
      <c r="N263" s="32">
        <f>+'2017 Hourly Load - RC2016'!N264/'2017 Hourly Load - RC2016'!$C$8</f>
        <v>0.7761998848720284</v>
      </c>
      <c r="O263" s="32">
        <f>+'2017 Hourly Load - RC2016'!O264/'2017 Hourly Load - RC2016'!$C$8</f>
        <v>0.81243402240892237</v>
      </c>
      <c r="P263" s="32">
        <f>+'2017 Hourly Load - RC2016'!P264/'2017 Hourly Load - RC2016'!$C$8</f>
        <v>0.83334317709417538</v>
      </c>
      <c r="Q263" s="32">
        <f>+'2017 Hourly Load - RC2016'!Q264/'2017 Hourly Load - RC2016'!$C$8</f>
        <v>0.84300001560342863</v>
      </c>
      <c r="R263" s="32">
        <f>+'2017 Hourly Load - RC2016'!R264/'2017 Hourly Load - RC2016'!$C$8</f>
        <v>0.83922125270850356</v>
      </c>
      <c r="S263" s="32">
        <f>+'2017 Hourly Load - RC2016'!S264/'2017 Hourly Load - RC2016'!$C$8</f>
        <v>0.8218809296462356</v>
      </c>
      <c r="T263" s="32">
        <f>+'2017 Hourly Load - RC2016'!T264/'2017 Hourly Load - RC2016'!$C$8</f>
        <v>0.7929104141184754</v>
      </c>
      <c r="U263" s="32">
        <f>+'2017 Hourly Load - RC2016'!U264/'2017 Hourly Load - RC2016'!$C$8</f>
        <v>0.77099358932790918</v>
      </c>
      <c r="V263" s="32">
        <f>+'2017 Hourly Load - RC2016'!V264/'2017 Hourly Load - RC2016'!$C$8</f>
        <v>0.75780990545005888</v>
      </c>
      <c r="W263" s="32">
        <f>+'2017 Hourly Load - RC2016'!W264/'2017 Hourly Load - RC2016'!$C$8</f>
        <v>0.70326976099997174</v>
      </c>
      <c r="X263" s="32">
        <f>+'2017 Hourly Load - RC2016'!X264/'2017 Hourly Load - RC2016'!$C$8</f>
        <v>0.64167592581269062</v>
      </c>
      <c r="Y263" s="32">
        <f>+'2017 Hourly Load - RC2016'!Y264/'2017 Hourly Load - RC2016'!$C$8</f>
        <v>0.57920037928326018</v>
      </c>
      <c r="AA263" s="33">
        <f t="shared" si="3"/>
        <v>0.84300001560342863</v>
      </c>
    </row>
    <row r="264" spans="1:27" x14ac:dyDescent="0.2">
      <c r="A264" s="29">
        <v>42989</v>
      </c>
      <c r="B264" s="32">
        <f>+'2017 Hourly Load - RC2016'!B265/'2017 Hourly Load - RC2016'!$C$8</f>
        <v>0.5267175612981877</v>
      </c>
      <c r="C264" s="32">
        <f>+'2017 Hourly Load - RC2016'!C265/'2017 Hourly Load - RC2016'!$C$8</f>
        <v>0.49237280520875626</v>
      </c>
      <c r="D264" s="32">
        <f>+'2017 Hourly Load - RC2016'!D265/'2017 Hourly Load - RC2016'!$C$8</f>
        <v>0.4677688601373543</v>
      </c>
      <c r="E264" s="32">
        <f>+'2017 Hourly Load - RC2016'!E265/'2017 Hourly Load - RC2016'!$C$8</f>
        <v>0.45227593226816087</v>
      </c>
      <c r="F264" s="32">
        <f>+'2017 Hourly Load - RC2016'!F265/'2017 Hourly Load - RC2016'!$C$8</f>
        <v>0.448749086899564</v>
      </c>
      <c r="G264" s="32">
        <f>+'2017 Hourly Load - RC2016'!G265/'2017 Hourly Load - RC2016'!$C$8</f>
        <v>0.46936433780410047</v>
      </c>
      <c r="H264" s="32">
        <f>+'2017 Hourly Load - RC2016'!H265/'2017 Hourly Load - RC2016'!$C$8</f>
        <v>0.51701873653454633</v>
      </c>
      <c r="I264" s="32">
        <f>+'2017 Hourly Load - RC2016'!I265/'2017 Hourly Load - RC2016'!$C$8</f>
        <v>0.53406515581609781</v>
      </c>
      <c r="J264" s="32">
        <f>+'2017 Hourly Load - RC2016'!J265/'2017 Hourly Load - RC2016'!$C$8</f>
        <v>0.55988670226475346</v>
      </c>
      <c r="K264" s="32">
        <f>+'2017 Hourly Load - RC2016'!K265/'2017 Hourly Load - RC2016'!$C$8</f>
        <v>0.61715595325006467</v>
      </c>
      <c r="L264" s="32">
        <f>+'2017 Hourly Load - RC2016'!L265/'2017 Hourly Load - RC2016'!$C$8</f>
        <v>0.66900897741931631</v>
      </c>
      <c r="M264" s="32">
        <f>+'2017 Hourly Load - RC2016'!M265/'2017 Hourly Load - RC2016'!$C$8</f>
        <v>0.71305255827238923</v>
      </c>
      <c r="N264" s="32">
        <f>+'2017 Hourly Load - RC2016'!N265/'2017 Hourly Load - RC2016'!$C$8</f>
        <v>0.74517204287925343</v>
      </c>
      <c r="O264" s="32">
        <f>+'2017 Hourly Load - RC2016'!O265/'2017 Hourly Load - RC2016'!$C$8</f>
        <v>0.76788660650319285</v>
      </c>
      <c r="P264" s="32">
        <f>+'2017 Hourly Load - RC2016'!P265/'2017 Hourly Load - RC2016'!$C$8</f>
        <v>0.77565406356498356</v>
      </c>
      <c r="Q264" s="32">
        <f>+'2017 Hourly Load - RC2016'!Q265/'2017 Hourly Load - RC2016'!$C$8</f>
        <v>0.77804728006510293</v>
      </c>
      <c r="R264" s="32">
        <f>+'2017 Hourly Load - RC2016'!R265/'2017 Hourly Load - RC2016'!$C$8</f>
        <v>0.76347804979244682</v>
      </c>
      <c r="S264" s="32">
        <f>+'2017 Hourly Load - RC2016'!S265/'2017 Hourly Load - RC2016'!$C$8</f>
        <v>0.73463349302785097</v>
      </c>
      <c r="T264" s="32">
        <f>+'2017 Hourly Load - RC2016'!T265/'2017 Hourly Load - RC2016'!$C$8</f>
        <v>0.70809818025459836</v>
      </c>
      <c r="U264" s="32">
        <f>+'2017 Hourly Load - RC2016'!U265/'2017 Hourly Load - RC2016'!$C$8</f>
        <v>0.69306710118367354</v>
      </c>
      <c r="V264" s="32">
        <f>+'2017 Hourly Load - RC2016'!V265/'2017 Hourly Load - RC2016'!$C$8</f>
        <v>0.68550957539382318</v>
      </c>
      <c r="W264" s="32">
        <f>+'2017 Hourly Load - RC2016'!W265/'2017 Hourly Load - RC2016'!$C$8</f>
        <v>0.64553866121639181</v>
      </c>
      <c r="X264" s="32">
        <f>+'2017 Hourly Load - RC2016'!X265/'2017 Hourly Load - RC2016'!$C$8</f>
        <v>0.60010953396851308</v>
      </c>
      <c r="Y264" s="32">
        <f>+'2017 Hourly Load - RC2016'!Y265/'2017 Hourly Load - RC2016'!$C$8</f>
        <v>0.54535945824648546</v>
      </c>
      <c r="AA264" s="33">
        <f t="shared" si="3"/>
        <v>0.77804728006510293</v>
      </c>
    </row>
    <row r="265" spans="1:27" x14ac:dyDescent="0.2">
      <c r="A265" s="29">
        <v>42990</v>
      </c>
      <c r="B265" s="32">
        <f>+'2017 Hourly Load - RC2016'!B266/'2017 Hourly Load - RC2016'!$C$8</f>
        <v>0.4897696574366967</v>
      </c>
      <c r="C265" s="32">
        <f>+'2017 Hourly Load - RC2016'!C266/'2017 Hourly Load - RC2016'!$C$8</f>
        <v>0.46151290823353364</v>
      </c>
      <c r="D265" s="32">
        <f>+'2017 Hourly Load - RC2016'!D266/'2017 Hourly Load - RC2016'!$C$8</f>
        <v>0.44127553361848965</v>
      </c>
      <c r="E265" s="32">
        <f>+'2017 Hourly Load - RC2016'!E266/'2017 Hourly Load - RC2016'!$C$8</f>
        <v>0.43094691503902738</v>
      </c>
      <c r="F265" s="32">
        <f>+'2017 Hourly Load - RC2016'!F266/'2017 Hourly Load - RC2016'!$C$8</f>
        <v>0.43094691503902738</v>
      </c>
      <c r="G265" s="32">
        <f>+'2017 Hourly Load - RC2016'!G266/'2017 Hourly Load - RC2016'!$C$8</f>
        <v>0.45424928622439964</v>
      </c>
      <c r="H265" s="32">
        <f>+'2017 Hourly Load - RC2016'!H266/'2017 Hourly Load - RC2016'!$C$8</f>
        <v>0.50606032413926316</v>
      </c>
      <c r="I265" s="32">
        <f>+'2017 Hourly Load - RC2016'!I266/'2017 Hourly Load - RC2016'!$C$8</f>
        <v>0.52092345819263575</v>
      </c>
      <c r="J265" s="32">
        <f>+'2017 Hourly Load - RC2016'!J266/'2017 Hourly Load - RC2016'!$C$8</f>
        <v>0.55136349262397777</v>
      </c>
      <c r="K265" s="32">
        <f>+'2017 Hourly Load - RC2016'!K266/'2017 Hourly Load - RC2016'!$C$8</f>
        <v>0.60153706661770712</v>
      </c>
      <c r="L265" s="32">
        <f>+'2017 Hourly Load - RC2016'!L266/'2017 Hourly Load - RC2016'!$C$8</f>
        <v>0.64717612513752609</v>
      </c>
      <c r="M265" s="32">
        <f>+'2017 Hourly Load - RC2016'!M266/'2017 Hourly Load - RC2016'!$C$8</f>
        <v>0.6852156716131067</v>
      </c>
      <c r="N265" s="32">
        <f>+'2017 Hourly Load - RC2016'!N266/'2017 Hourly Load - RC2016'!$C$8</f>
        <v>0.722373506746538</v>
      </c>
      <c r="O265" s="32">
        <f>+'2017 Hourly Load - RC2016'!O266/'2017 Hourly Load - RC2016'!$C$8</f>
        <v>0.75734805665179039</v>
      </c>
      <c r="P265" s="32">
        <f>+'2017 Hourly Load - RC2016'!P266/'2017 Hourly Load - RC2016'!$C$8</f>
        <v>0.76599722505573031</v>
      </c>
      <c r="Q265" s="32">
        <f>+'2017 Hourly Load - RC2016'!Q266/'2017 Hourly Load - RC2016'!$C$8</f>
        <v>0.76268031095907363</v>
      </c>
      <c r="R265" s="32">
        <f>+'2017 Hourly Load - RC2016'!R266/'2017 Hourly Load - RC2016'!$C$8</f>
        <v>0.7650735274591931</v>
      </c>
      <c r="S265" s="32">
        <f>+'2017 Hourly Load - RC2016'!S266/'2017 Hourly Load - RC2016'!$C$8</f>
        <v>0.76792859275758107</v>
      </c>
      <c r="T265" s="32">
        <f>+'2017 Hourly Load - RC2016'!T266/'2017 Hourly Load - RC2016'!$C$8</f>
        <v>0.74151923874749248</v>
      </c>
      <c r="U265" s="32">
        <f>+'2017 Hourly Load - RC2016'!U266/'2017 Hourly Load - RC2016'!$C$8</f>
        <v>0.71162502562319518</v>
      </c>
      <c r="V265" s="32">
        <f>+'2017 Hourly Load - RC2016'!V266/'2017 Hourly Load - RC2016'!$C$8</f>
        <v>0.69953298435943445</v>
      </c>
      <c r="W265" s="32">
        <f>+'2017 Hourly Load - RC2016'!W266/'2017 Hourly Load - RC2016'!$C$8</f>
        <v>0.66350877809448072</v>
      </c>
      <c r="X265" s="32">
        <f>+'2017 Hourly Load - RC2016'!X266/'2017 Hourly Load - RC2016'!$C$8</f>
        <v>0.62303402886439285</v>
      </c>
      <c r="Y265" s="32">
        <f>+'2017 Hourly Load - RC2016'!Y266/'2017 Hourly Load - RC2016'!$C$8</f>
        <v>0.57349024868648435</v>
      </c>
      <c r="AA265" s="33">
        <f t="shared" si="3"/>
        <v>0.76792859275758107</v>
      </c>
    </row>
    <row r="266" spans="1:27" x14ac:dyDescent="0.2">
      <c r="A266" s="29">
        <v>42991</v>
      </c>
      <c r="B266" s="32">
        <f>+'2017 Hourly Load - RC2016'!B267/'2017 Hourly Load - RC2016'!$C$8</f>
        <v>0.51924400801711346</v>
      </c>
      <c r="C266" s="32">
        <f>+'2017 Hourly Load - RC2016'!C267/'2017 Hourly Load - RC2016'!$C$8</f>
        <v>0.48300987048021932</v>
      </c>
      <c r="D266" s="32">
        <f>+'2017 Hourly Load - RC2016'!D267/'2017 Hourly Load - RC2016'!$C$8</f>
        <v>0.4573142827947278</v>
      </c>
      <c r="E266" s="32">
        <f>+'2017 Hourly Load - RC2016'!E267/'2017 Hourly Load - RC2016'!$C$8</f>
        <v>0.43653108687263914</v>
      </c>
      <c r="F266" s="32">
        <f>+'2017 Hourly Load - RC2016'!F267/'2017 Hourly Load - RC2016'!$C$8</f>
        <v>0.4280498634862514</v>
      </c>
      <c r="G266" s="32">
        <f>+'2017 Hourly Load - RC2016'!G267/'2017 Hourly Load - RC2016'!$C$8</f>
        <v>0.42725212465287826</v>
      </c>
      <c r="H266" s="32">
        <f>+'2017 Hourly Load - RC2016'!H267/'2017 Hourly Load - RC2016'!$C$8</f>
        <v>0.43875635835520616</v>
      </c>
      <c r="I266" s="32">
        <f>+'2017 Hourly Load - RC2016'!I267/'2017 Hourly Load - RC2016'!$C$8</f>
        <v>0.45437524498756382</v>
      </c>
      <c r="J266" s="32">
        <f>+'2017 Hourly Load - RC2016'!J267/'2017 Hourly Load - RC2016'!$C$8</f>
        <v>0.50118991863024842</v>
      </c>
      <c r="K266" s="32">
        <f>+'2017 Hourly Load - RC2016'!K267/'2017 Hourly Load - RC2016'!$C$8</f>
        <v>0.56794806310726065</v>
      </c>
      <c r="L266" s="32">
        <f>+'2017 Hourly Load - RC2016'!L267/'2017 Hourly Load - RC2016'!$C$8</f>
        <v>0.63739332786510861</v>
      </c>
      <c r="M266" s="32">
        <f>+'2017 Hourly Load - RC2016'!M267/'2017 Hourly Load - RC2016'!$C$8</f>
        <v>0.69877723178044937</v>
      </c>
      <c r="N266" s="32">
        <f>+'2017 Hourly Load - RC2016'!N267/'2017 Hourly Load - RC2016'!$C$8</f>
        <v>0.74529800164241777</v>
      </c>
      <c r="O266" s="32">
        <f>+'2017 Hourly Load - RC2016'!O267/'2017 Hourly Load - RC2016'!$C$8</f>
        <v>0.77389064088068527</v>
      </c>
      <c r="P266" s="32">
        <f>+'2017 Hourly Load - RC2016'!P267/'2017 Hourly Load - RC2016'!$C$8</f>
        <v>0.78535288832862504</v>
      </c>
      <c r="Q266" s="32">
        <f>+'2017 Hourly Load - RC2016'!Q267/'2017 Hourly Load - RC2016'!$C$8</f>
        <v>0.78405131444259524</v>
      </c>
      <c r="R266" s="32">
        <f>+'2017 Hourly Load - RC2016'!R267/'2017 Hourly Load - RC2016'!$C$8</f>
        <v>0.76776064774002883</v>
      </c>
      <c r="S266" s="32">
        <f>+'2017 Hourly Load - RC2016'!S267/'2017 Hourly Load - RC2016'!$C$8</f>
        <v>0.74445827655465657</v>
      </c>
      <c r="T266" s="32">
        <f>+'2017 Hourly Load - RC2016'!T267/'2017 Hourly Load - RC2016'!$C$8</f>
        <v>0.70490722492110591</v>
      </c>
      <c r="U266" s="32">
        <f>+'2017 Hourly Load - RC2016'!U267/'2017 Hourly Load - RC2016'!$C$8</f>
        <v>0.68462786405167386</v>
      </c>
      <c r="V266" s="32">
        <f>+'2017 Hourly Load - RC2016'!V267/'2017 Hourly Load - RC2016'!$C$8</f>
        <v>0.67186404271770428</v>
      </c>
      <c r="W266" s="32">
        <f>+'2017 Hourly Load - RC2016'!W267/'2017 Hourly Load - RC2016'!$C$8</f>
        <v>0.63159922475955654</v>
      </c>
      <c r="X266" s="32">
        <f>+'2017 Hourly Load - RC2016'!X267/'2017 Hourly Load - RC2016'!$C$8</f>
        <v>0.58348297723084208</v>
      </c>
      <c r="Y266" s="32">
        <f>+'2017 Hourly Load - RC2016'!Y267/'2017 Hourly Load - RC2016'!$C$8</f>
        <v>0.53347734825466508</v>
      </c>
      <c r="AA266" s="33">
        <f t="shared" si="3"/>
        <v>0.78535288832862504</v>
      </c>
    </row>
    <row r="267" spans="1:27" x14ac:dyDescent="0.2">
      <c r="A267" s="29">
        <v>42992</v>
      </c>
      <c r="B267" s="32">
        <f>+'2017 Hourly Load - RC2016'!B268/'2017 Hourly Load - RC2016'!$C$8</f>
        <v>0.4930025990245771</v>
      </c>
      <c r="C267" s="32">
        <f>+'2017 Hourly Load - RC2016'!C268/'2017 Hourly Load - RC2016'!$C$8</f>
        <v>0.46004338932995159</v>
      </c>
      <c r="D267" s="32">
        <f>+'2017 Hourly Load - RC2016'!D268/'2017 Hourly Load - RC2016'!$C$8</f>
        <v>0.43627916934631078</v>
      </c>
      <c r="E267" s="32">
        <f>+'2017 Hourly Load - RC2016'!E268/'2017 Hourly Load - RC2016'!$C$8</f>
        <v>0.42019843391568457</v>
      </c>
      <c r="F267" s="32">
        <f>+'2017 Hourly Load - RC2016'!F268/'2017 Hourly Load - RC2016'!$C$8</f>
        <v>0.41062556791520732</v>
      </c>
      <c r="G267" s="32">
        <f>+'2017 Hourly Load - RC2016'!G268/'2017 Hourly Load - RC2016'!$C$8</f>
        <v>0.4090300902484611</v>
      </c>
      <c r="H267" s="32">
        <f>+'2017 Hourly Load - RC2016'!H268/'2017 Hourly Load - RC2016'!$C$8</f>
        <v>0.41553795967861012</v>
      </c>
      <c r="I267" s="32">
        <f>+'2017 Hourly Load - RC2016'!I268/'2017 Hourly Load - RC2016'!$C$8</f>
        <v>0.42456500437204253</v>
      </c>
      <c r="J267" s="32">
        <f>+'2017 Hourly Load - RC2016'!J268/'2017 Hourly Load - RC2016'!$C$8</f>
        <v>0.48128843405030897</v>
      </c>
      <c r="K267" s="32">
        <f>+'2017 Hourly Load - RC2016'!K268/'2017 Hourly Load - RC2016'!$C$8</f>
        <v>0.55648581565932087</v>
      </c>
      <c r="L267" s="32">
        <f>+'2017 Hourly Load - RC2016'!L268/'2017 Hourly Load - RC2016'!$C$8</f>
        <v>0.62597306667155683</v>
      </c>
      <c r="M267" s="32">
        <f>+'2017 Hourly Load - RC2016'!M268/'2017 Hourly Load - RC2016'!$C$8</f>
        <v>0.68962422832385273</v>
      </c>
      <c r="N267" s="32">
        <f>+'2017 Hourly Load - RC2016'!N268/'2017 Hourly Load - RC2016'!$C$8</f>
        <v>0.7364808882209255</v>
      </c>
      <c r="O267" s="32">
        <f>+'2017 Hourly Load - RC2016'!O268/'2017 Hourly Load - RC2016'!$C$8</f>
        <v>0.76742475770492435</v>
      </c>
      <c r="P267" s="32">
        <f>+'2017 Hourly Load - RC2016'!P268/'2017 Hourly Load - RC2016'!$C$8</f>
        <v>0.78300165808289379</v>
      </c>
      <c r="Q267" s="32">
        <f>+'2017 Hourly Load - RC2016'!Q268/'2017 Hourly Load - RC2016'!$C$8</f>
        <v>0.78820795362701301</v>
      </c>
      <c r="R267" s="32">
        <f>+'2017 Hourly Load - RC2016'!R268/'2017 Hourly Load - RC2016'!$C$8</f>
        <v>0.7890056924603861</v>
      </c>
      <c r="S267" s="32">
        <f>+'2017 Hourly Load - RC2016'!S268/'2017 Hourly Load - RC2016'!$C$8</f>
        <v>0.76876831784534216</v>
      </c>
      <c r="T267" s="32">
        <f>+'2017 Hourly Load - RC2016'!T268/'2017 Hourly Load - RC2016'!$C$8</f>
        <v>0.7326181528172242</v>
      </c>
      <c r="U267" s="32">
        <f>+'2017 Hourly Load - RC2016'!U268/'2017 Hourly Load - RC2016'!$C$8</f>
        <v>0.7112891355880907</v>
      </c>
      <c r="V267" s="32">
        <f>+'2017 Hourly Load - RC2016'!V268/'2017 Hourly Load - RC2016'!$C$8</f>
        <v>0.69982688814015093</v>
      </c>
      <c r="W267" s="32">
        <f>+'2017 Hourly Load - RC2016'!W268/'2017 Hourly Load - RC2016'!$C$8</f>
        <v>0.65708488117310782</v>
      </c>
      <c r="X267" s="32">
        <f>+'2017 Hourly Load - RC2016'!X268/'2017 Hourly Load - RC2016'!$C$8</f>
        <v>0.60527384325824429</v>
      </c>
      <c r="Y267" s="32">
        <f>+'2017 Hourly Load - RC2016'!Y268/'2017 Hourly Load - RC2016'!$C$8</f>
        <v>0.54565336202720183</v>
      </c>
      <c r="AA267" s="33">
        <f t="shared" si="3"/>
        <v>0.7890056924603861</v>
      </c>
    </row>
    <row r="268" spans="1:27" x14ac:dyDescent="0.2">
      <c r="A268" s="29">
        <v>42993</v>
      </c>
      <c r="B268" s="32">
        <f>+'2017 Hourly Load - RC2016'!B269/'2017 Hourly Load - RC2016'!$C$8</f>
        <v>0.5002242347793231</v>
      </c>
      <c r="C268" s="32">
        <f>+'2017 Hourly Load - RC2016'!C269/'2017 Hourly Load - RC2016'!$C$8</f>
        <v>0.4666772175232648</v>
      </c>
      <c r="D268" s="32">
        <f>+'2017 Hourly Load - RC2016'!D269/'2017 Hourly Load - RC2016'!$C$8</f>
        <v>0.44581004909239991</v>
      </c>
      <c r="E268" s="32">
        <f>+'2017 Hourly Load - RC2016'!E269/'2017 Hourly Load - RC2016'!$C$8</f>
        <v>0.43405389786374371</v>
      </c>
      <c r="F268" s="32">
        <f>+'2017 Hourly Load - RC2016'!F269/'2017 Hourly Load - RC2016'!$C$8</f>
        <v>0.43359204906547505</v>
      </c>
      <c r="G268" s="32">
        <f>+'2017 Hourly Load - RC2016'!G269/'2017 Hourly Load - RC2016'!$C$8</f>
        <v>0.45622264018063829</v>
      </c>
      <c r="H268" s="32">
        <f>+'2017 Hourly Load - RC2016'!H269/'2017 Hourly Load - RC2016'!$C$8</f>
        <v>0.5032052588408753</v>
      </c>
      <c r="I268" s="32">
        <f>+'2017 Hourly Load - RC2016'!I269/'2017 Hourly Load - RC2016'!$C$8</f>
        <v>0.52176318328039695</v>
      </c>
      <c r="J268" s="32">
        <f>+'2017 Hourly Load - RC2016'!J269/'2017 Hourly Load - RC2016'!$C$8</f>
        <v>0.5532108878170523</v>
      </c>
      <c r="K268" s="32">
        <f>+'2017 Hourly Load - RC2016'!K269/'2017 Hourly Load - RC2016'!$C$8</f>
        <v>0.61736588452200492</v>
      </c>
      <c r="L268" s="32">
        <f>+'2017 Hourly Load - RC2016'!L269/'2017 Hourly Load - RC2016'!$C$8</f>
        <v>0.69344497747316614</v>
      </c>
      <c r="M268" s="32">
        <f>+'2017 Hourly Load - RC2016'!M269/'2017 Hourly Load - RC2016'!$C$8</f>
        <v>0.74987450337071604</v>
      </c>
      <c r="N268" s="32">
        <f>+'2017 Hourly Load - RC2016'!N269/'2017 Hourly Load - RC2016'!$C$8</f>
        <v>0.79610136945196786</v>
      </c>
      <c r="O268" s="32">
        <f>+'2017 Hourly Load - RC2016'!O269/'2017 Hourly Load - RC2016'!$C$8</f>
        <v>0.83590433861184688</v>
      </c>
      <c r="P268" s="32">
        <f>+'2017 Hourly Load - RC2016'!P269/'2017 Hourly Load - RC2016'!$C$8</f>
        <v>0.86361526650796516</v>
      </c>
      <c r="Q268" s="32">
        <f>+'2017 Hourly Load - RC2016'!Q269/'2017 Hourly Load - RC2016'!$C$8</f>
        <v>0.88200524592993457</v>
      </c>
      <c r="R268" s="32">
        <f>+'2017 Hourly Load - RC2016'!R269/'2017 Hourly Load - RC2016'!$C$8</f>
        <v>0.88528017377220314</v>
      </c>
      <c r="S268" s="32">
        <f>+'2017 Hourly Load - RC2016'!S269/'2017 Hourly Load - RC2016'!$C$8</f>
        <v>0.87318813250844241</v>
      </c>
      <c r="T268" s="32">
        <f>+'2017 Hourly Load - RC2016'!T269/'2017 Hourly Load - RC2016'!$C$8</f>
        <v>0.84237022178760779</v>
      </c>
      <c r="U268" s="32">
        <f>+'2017 Hourly Load - RC2016'!U269/'2017 Hourly Load - RC2016'!$C$8</f>
        <v>0.81881593307590728</v>
      </c>
      <c r="V268" s="32">
        <f>+'2017 Hourly Load - RC2016'!V269/'2017 Hourly Load - RC2016'!$C$8</f>
        <v>0.80126567874169907</v>
      </c>
      <c r="W268" s="32">
        <f>+'2017 Hourly Load - RC2016'!W269/'2017 Hourly Load - RC2016'!$C$8</f>
        <v>0.74567587793191015</v>
      </c>
      <c r="X268" s="32">
        <f>+'2017 Hourly Load - RC2016'!X269/'2017 Hourly Load - RC2016'!$C$8</f>
        <v>0.68332629016564417</v>
      </c>
      <c r="Y268" s="32">
        <f>+'2017 Hourly Load - RC2016'!Y269/'2017 Hourly Load - RC2016'!$C$8</f>
        <v>0.60905260615316947</v>
      </c>
      <c r="AA268" s="33">
        <f t="shared" ref="AA268:AA331" si="4">MAX(B268:Y268)</f>
        <v>0.88528017377220314</v>
      </c>
    </row>
    <row r="269" spans="1:27" x14ac:dyDescent="0.2">
      <c r="A269" s="29">
        <v>42994</v>
      </c>
      <c r="B269" s="32">
        <f>+'2017 Hourly Load - RC2016'!B270/'2017 Hourly Load - RC2016'!$C$8</f>
        <v>0.55077568506254493</v>
      </c>
      <c r="C269" s="32">
        <f>+'2017 Hourly Load - RC2016'!C270/'2017 Hourly Load - RC2016'!$C$8</f>
        <v>0.51391175370983</v>
      </c>
      <c r="D269" s="32">
        <f>+'2017 Hourly Load - RC2016'!D270/'2017 Hourly Load - RC2016'!$C$8</f>
        <v>0.48531911447156251</v>
      </c>
      <c r="E269" s="32">
        <f>+'2017 Hourly Load - RC2016'!E270/'2017 Hourly Load - RC2016'!$C$8</f>
        <v>0.46709708006714534</v>
      </c>
      <c r="F269" s="32">
        <f>+'2017 Hourly Load - RC2016'!F270/'2017 Hourly Load - RC2016'!$C$8</f>
        <v>0.46197475703180224</v>
      </c>
      <c r="G269" s="32">
        <f>+'2017 Hourly Load - RC2016'!G270/'2017 Hourly Load - RC2016'!$C$8</f>
        <v>0.48040672270815971</v>
      </c>
      <c r="H269" s="32">
        <f>+'2017 Hourly Load - RC2016'!H270/'2017 Hourly Load - RC2016'!$C$8</f>
        <v>0.5267175612981877</v>
      </c>
      <c r="I269" s="32">
        <f>+'2017 Hourly Load - RC2016'!I270/'2017 Hourly Load - RC2016'!$C$8</f>
        <v>0.54330213178147058</v>
      </c>
      <c r="J269" s="32">
        <f>+'2017 Hourly Load - RC2016'!J270/'2017 Hourly Load - RC2016'!$C$8</f>
        <v>0.57298641363382763</v>
      </c>
      <c r="K269" s="32">
        <f>+'2017 Hourly Load - RC2016'!K270/'2017 Hourly Load - RC2016'!$C$8</f>
        <v>0.63189312854027302</v>
      </c>
      <c r="L269" s="32">
        <f>+'2017 Hourly Load - RC2016'!L270/'2017 Hourly Load - RC2016'!$C$8</f>
        <v>0.69558627644695703</v>
      </c>
      <c r="M269" s="32">
        <f>+'2017 Hourly Load - RC2016'!M270/'2017 Hourly Load - RC2016'!$C$8</f>
        <v>0.7531494312129845</v>
      </c>
      <c r="N269" s="32">
        <f>+'2017 Hourly Load - RC2016'!N270/'2017 Hourly Load - RC2016'!$C$8</f>
        <v>0.79631130072390821</v>
      </c>
      <c r="O269" s="32">
        <f>+'2017 Hourly Load - RC2016'!O270/'2017 Hourly Load - RC2016'!$C$8</f>
        <v>0.82809489529566804</v>
      </c>
      <c r="P269" s="32">
        <f>+'2017 Hourly Load - RC2016'!P270/'2017 Hourly Load - RC2016'!$C$8</f>
        <v>0.82246873720766833</v>
      </c>
      <c r="Q269" s="32">
        <f>+'2017 Hourly Load - RC2016'!Q270/'2017 Hourly Load - RC2016'!$C$8</f>
        <v>0.80508642789101226</v>
      </c>
      <c r="R269" s="32">
        <f>+'2017 Hourly Load - RC2016'!R270/'2017 Hourly Load - RC2016'!$C$8</f>
        <v>0.79081110139907262</v>
      </c>
      <c r="S269" s="32">
        <f>+'2017 Hourly Load - RC2016'!S270/'2017 Hourly Load - RC2016'!$C$8</f>
        <v>0.77405858589823739</v>
      </c>
      <c r="T269" s="32">
        <f>+'2017 Hourly Load - RC2016'!T270/'2017 Hourly Load - RC2016'!$C$8</f>
        <v>0.75503881266044726</v>
      </c>
      <c r="U269" s="32">
        <f>+'2017 Hourly Load - RC2016'!U270/'2017 Hourly Load - RC2016'!$C$8</f>
        <v>0.74752327312498479</v>
      </c>
      <c r="V269" s="32">
        <f>+'2017 Hourly Load - RC2016'!V270/'2017 Hourly Load - RC2016'!$C$8</f>
        <v>0.73266013907161232</v>
      </c>
      <c r="W269" s="32">
        <f>+'2017 Hourly Load - RC2016'!W270/'2017 Hourly Load - RC2016'!$C$8</f>
        <v>0.68345224892880829</v>
      </c>
      <c r="X269" s="32">
        <f>+'2017 Hourly Load - RC2016'!X270/'2017 Hourly Load - RC2016'!$C$8</f>
        <v>0.62689676426809415</v>
      </c>
      <c r="Y269" s="32">
        <f>+'2017 Hourly Load - RC2016'!Y270/'2017 Hourly Load - RC2016'!$C$8</f>
        <v>0.56723429678266368</v>
      </c>
      <c r="AA269" s="33">
        <f t="shared" si="4"/>
        <v>0.82809489529566804</v>
      </c>
    </row>
    <row r="270" spans="1:27" x14ac:dyDescent="0.2">
      <c r="A270" s="29">
        <v>42995</v>
      </c>
      <c r="B270" s="32">
        <f>+'2017 Hourly Load - RC2016'!B271/'2017 Hourly Load - RC2016'!$C$8</f>
        <v>0.51172846848165099</v>
      </c>
      <c r="C270" s="32">
        <f>+'2017 Hourly Load - RC2016'!C271/'2017 Hourly Load - RC2016'!$C$8</f>
        <v>0.47734172613783149</v>
      </c>
      <c r="D270" s="32">
        <f>+'2017 Hourly Load - RC2016'!D271/'2017 Hourly Load - RC2016'!$C$8</f>
        <v>0.45298969859275789</v>
      </c>
      <c r="E270" s="32">
        <f>+'2017 Hourly Load - RC2016'!E271/'2017 Hourly Load - RC2016'!$C$8</f>
        <v>0.43762272948672865</v>
      </c>
      <c r="F270" s="32">
        <f>+'2017 Hourly Load - RC2016'!F271/'2017 Hourly Load - RC2016'!$C$8</f>
        <v>0.4363631418550869</v>
      </c>
      <c r="G270" s="32">
        <f>+'2017 Hourly Load - RC2016'!G271/'2017 Hourly Load - RC2016'!$C$8</f>
        <v>0.45958154053168293</v>
      </c>
      <c r="H270" s="32">
        <f>+'2017 Hourly Load - RC2016'!H271/'2017 Hourly Load - RC2016'!$C$8</f>
        <v>0.50971312827102422</v>
      </c>
      <c r="I270" s="32">
        <f>+'2017 Hourly Load - RC2016'!I271/'2017 Hourly Load - RC2016'!$C$8</f>
        <v>0.52650763002624734</v>
      </c>
      <c r="J270" s="32">
        <f>+'2017 Hourly Load - RC2016'!J271/'2017 Hourly Load - RC2016'!$C$8</f>
        <v>0.55165739640469413</v>
      </c>
      <c r="K270" s="32">
        <f>+'2017 Hourly Load - RC2016'!K271/'2017 Hourly Load - RC2016'!$C$8</f>
        <v>0.59859802881054303</v>
      </c>
      <c r="L270" s="32">
        <f>+'2017 Hourly Load - RC2016'!L271/'2017 Hourly Load - RC2016'!$C$8</f>
        <v>0.65729481244504817</v>
      </c>
      <c r="M270" s="32">
        <f>+'2017 Hourly Load - RC2016'!M271/'2017 Hourly Load - RC2016'!$C$8</f>
        <v>0.70150633831567322</v>
      </c>
      <c r="N270" s="32">
        <f>+'2017 Hourly Load - RC2016'!N271/'2017 Hourly Load - RC2016'!$C$8</f>
        <v>0.73324794663304516</v>
      </c>
      <c r="O270" s="32">
        <f>+'2017 Hourly Load - RC2016'!O271/'2017 Hourly Load - RC2016'!$C$8</f>
        <v>0.75004244838826828</v>
      </c>
      <c r="P270" s="32">
        <f>+'2017 Hourly Load - RC2016'!P271/'2017 Hourly Load - RC2016'!$C$8</f>
        <v>0.76843242781023768</v>
      </c>
      <c r="Q270" s="32">
        <f>+'2017 Hourly Load - RC2016'!Q271/'2017 Hourly Load - RC2016'!$C$8</f>
        <v>0.76734078519614823</v>
      </c>
      <c r="R270" s="32">
        <f>+'2017 Hourly Load - RC2016'!R271/'2017 Hourly Load - RC2016'!$C$8</f>
        <v>0.74126732122116412</v>
      </c>
      <c r="S270" s="32">
        <f>+'2017 Hourly Load - RC2016'!S271/'2017 Hourly Load - RC2016'!$C$8</f>
        <v>0.71112119057053846</v>
      </c>
      <c r="T270" s="32">
        <f>+'2017 Hourly Load - RC2016'!T271/'2017 Hourly Load - RC2016'!$C$8</f>
        <v>0.69025402213967368</v>
      </c>
      <c r="U270" s="32">
        <f>+'2017 Hourly Load - RC2016'!U271/'2017 Hourly Load - RC2016'!$C$8</f>
        <v>0.6937808675082705</v>
      </c>
      <c r="V270" s="32">
        <f>+'2017 Hourly Load - RC2016'!V271/'2017 Hourly Load - RC2016'!$C$8</f>
        <v>0.68781881938516631</v>
      </c>
      <c r="W270" s="32">
        <f>+'2017 Hourly Load - RC2016'!W271/'2017 Hourly Load - RC2016'!$C$8</f>
        <v>0.64982125916397382</v>
      </c>
      <c r="X270" s="32">
        <f>+'2017 Hourly Load - RC2016'!X271/'2017 Hourly Load - RC2016'!$C$8</f>
        <v>0.59511316969633421</v>
      </c>
      <c r="Y270" s="32">
        <f>+'2017 Hourly Load - RC2016'!Y271/'2017 Hourly Load - RC2016'!$C$8</f>
        <v>0.53519878468457549</v>
      </c>
      <c r="AA270" s="33">
        <f t="shared" si="4"/>
        <v>0.76843242781023768</v>
      </c>
    </row>
    <row r="271" spans="1:27" x14ac:dyDescent="0.2">
      <c r="A271" s="29">
        <v>42996</v>
      </c>
      <c r="B271" s="32">
        <f>+'2017 Hourly Load - RC2016'!B272/'2017 Hourly Load - RC2016'!$C$8</f>
        <v>0.48897191860332362</v>
      </c>
      <c r="C271" s="32">
        <f>+'2017 Hourly Load - RC2016'!C272/'2017 Hourly Load - RC2016'!$C$8</f>
        <v>0.45403935495245934</v>
      </c>
      <c r="D271" s="32">
        <f>+'2017 Hourly Load - RC2016'!D272/'2017 Hourly Load - RC2016'!$C$8</f>
        <v>0.43560738927610188</v>
      </c>
      <c r="E271" s="32">
        <f>+'2017 Hourly Load - RC2016'!E272/'2017 Hourly Load - RC2016'!$C$8</f>
        <v>0.42288555419652024</v>
      </c>
      <c r="F271" s="32">
        <f>+'2017 Hourly Load - RC2016'!F272/'2017 Hourly Load - RC2016'!$C$8</f>
        <v>0.42179391158243074</v>
      </c>
      <c r="G271" s="32">
        <f>+'2017 Hourly Load - RC2016'!G272/'2017 Hourly Load - RC2016'!$C$8</f>
        <v>0.4447184064783104</v>
      </c>
      <c r="H271" s="32">
        <f>+'2017 Hourly Load - RC2016'!H272/'2017 Hourly Load - RC2016'!$C$8</f>
        <v>0.49539581552469641</v>
      </c>
      <c r="I271" s="32">
        <f>+'2017 Hourly Load - RC2016'!I272/'2017 Hourly Load - RC2016'!$C$8</f>
        <v>0.51244223480624795</v>
      </c>
      <c r="J271" s="32">
        <f>+'2017 Hourly Load - RC2016'!J272/'2017 Hourly Load - RC2016'!$C$8</f>
        <v>0.53855768503562007</v>
      </c>
      <c r="K271" s="32">
        <f>+'2017 Hourly Load - RC2016'!K272/'2017 Hourly Load - RC2016'!$C$8</f>
        <v>0.58919310782761802</v>
      </c>
      <c r="L271" s="32">
        <f>+'2017 Hourly Load - RC2016'!L272/'2017 Hourly Load - RC2016'!$C$8</f>
        <v>0.63743531411949672</v>
      </c>
      <c r="M271" s="32">
        <f>+'2017 Hourly Load - RC2016'!M272/'2017 Hourly Load - RC2016'!$C$8</f>
        <v>0.68689512178862899</v>
      </c>
      <c r="N271" s="32">
        <f>+'2017 Hourly Load - RC2016'!N272/'2017 Hourly Load - RC2016'!$C$8</f>
        <v>0.73366780917692564</v>
      </c>
      <c r="O271" s="32">
        <f>+'2017 Hourly Load - RC2016'!O272/'2017 Hourly Load - RC2016'!$C$8</f>
        <v>0.77603193985447616</v>
      </c>
      <c r="P271" s="32">
        <f>+'2017 Hourly Load - RC2016'!P272/'2017 Hourly Load - RC2016'!$C$8</f>
        <v>0.80575820796122122</v>
      </c>
      <c r="Q271" s="32">
        <f>+'2017 Hourly Load - RC2016'!Q272/'2017 Hourly Load - RC2016'!$C$8</f>
        <v>0.82238476469889232</v>
      </c>
      <c r="R271" s="32">
        <f>+'2017 Hourly Load - RC2016'!R272/'2017 Hourly Load - RC2016'!$C$8</f>
        <v>0.81680059286528051</v>
      </c>
      <c r="S271" s="32">
        <f>+'2017 Hourly Load - RC2016'!S272/'2017 Hourly Load - RC2016'!$C$8</f>
        <v>0.819319768128564</v>
      </c>
      <c r="T271" s="32">
        <f>+'2017 Hourly Load - RC2016'!T272/'2017 Hourly Load - RC2016'!$C$8</f>
        <v>0.78333754811799827</v>
      </c>
      <c r="U271" s="32">
        <f>+'2017 Hourly Load - RC2016'!U272/'2017 Hourly Load - RC2016'!$C$8</f>
        <v>0.76188257212570065</v>
      </c>
      <c r="V271" s="32">
        <f>+'2017 Hourly Load - RC2016'!V272/'2017 Hourly Load - RC2016'!$C$8</f>
        <v>0.74282081263352218</v>
      </c>
      <c r="W271" s="32">
        <f>+'2017 Hourly Load - RC2016'!W272/'2017 Hourly Load - RC2016'!$C$8</f>
        <v>0.69361292249071838</v>
      </c>
      <c r="X271" s="32">
        <f>+'2017 Hourly Load - RC2016'!X272/'2017 Hourly Load - RC2016'!$C$8</f>
        <v>0.6335305924614073</v>
      </c>
      <c r="Y271" s="32">
        <f>+'2017 Hourly Load - RC2016'!Y272/'2017 Hourly Load - RC2016'!$C$8</f>
        <v>0.57021532084421578</v>
      </c>
      <c r="AA271" s="33">
        <f t="shared" si="4"/>
        <v>0.82238476469889232</v>
      </c>
    </row>
    <row r="272" spans="1:27" x14ac:dyDescent="0.2">
      <c r="A272" s="29">
        <v>42997</v>
      </c>
      <c r="B272" s="32">
        <f>+'2017 Hourly Load - RC2016'!B273/'2017 Hourly Load - RC2016'!$C$8</f>
        <v>0.51798442038547166</v>
      </c>
      <c r="C272" s="32">
        <f>+'2017 Hourly Load - RC2016'!C273/'2017 Hourly Load - RC2016'!$C$8</f>
        <v>0.48036473645377165</v>
      </c>
      <c r="D272" s="32">
        <f>+'2017 Hourly Load - RC2016'!D273/'2017 Hourly Load - RC2016'!$C$8</f>
        <v>0.45744024155789198</v>
      </c>
      <c r="E272" s="32">
        <f>+'2017 Hourly Load - RC2016'!E273/'2017 Hourly Load - RC2016'!$C$8</f>
        <v>0.44270306626768363</v>
      </c>
      <c r="F272" s="32">
        <f>+'2017 Hourly Load - RC2016'!F273/'2017 Hourly Load - RC2016'!$C$8</f>
        <v>0.4400159459868479</v>
      </c>
      <c r="G272" s="32">
        <f>+'2017 Hourly Load - RC2016'!G273/'2017 Hourly Load - RC2016'!$C$8</f>
        <v>0.46121900445281722</v>
      </c>
      <c r="H272" s="32">
        <f>+'2017 Hourly Load - RC2016'!H273/'2017 Hourly Load - RC2016'!$C$8</f>
        <v>0.51080477088511367</v>
      </c>
      <c r="I272" s="32">
        <f>+'2017 Hourly Load - RC2016'!I273/'2017 Hourly Load - RC2016'!$C$8</f>
        <v>0.53158796680720244</v>
      </c>
      <c r="J272" s="32">
        <f>+'2017 Hourly Load - RC2016'!J273/'2017 Hourly Load - RC2016'!$C$8</f>
        <v>0.55778738954535068</v>
      </c>
      <c r="K272" s="32">
        <f>+'2017 Hourly Load - RC2016'!K273/'2017 Hourly Load - RC2016'!$C$8</f>
        <v>0.61274739653931853</v>
      </c>
      <c r="L272" s="32">
        <f>+'2017 Hourly Load - RC2016'!L273/'2017 Hourly Load - RC2016'!$C$8</f>
        <v>0.65813453753280926</v>
      </c>
      <c r="M272" s="32">
        <f>+'2017 Hourly Load - RC2016'!M273/'2017 Hourly Load - RC2016'!$C$8</f>
        <v>0.68618135546403214</v>
      </c>
      <c r="N272" s="32">
        <f>+'2017 Hourly Load - RC2016'!N273/'2017 Hourly Load - RC2016'!$C$8</f>
        <v>0.69449463383286747</v>
      </c>
      <c r="O272" s="32">
        <f>+'2017 Hourly Load - RC2016'!O273/'2017 Hourly Load - RC2016'!$C$8</f>
        <v>0.68080711490236068</v>
      </c>
      <c r="P272" s="32">
        <f>+'2017 Hourly Load - RC2016'!P273/'2017 Hourly Load - RC2016'!$C$8</f>
        <v>0.65750474371698842</v>
      </c>
      <c r="Q272" s="32">
        <f>+'2017 Hourly Load - RC2016'!Q273/'2017 Hourly Load - RC2016'!$C$8</f>
        <v>0.64658831757609325</v>
      </c>
      <c r="R272" s="32">
        <f>+'2017 Hourly Load - RC2016'!R273/'2017 Hourly Load - RC2016'!$C$8</f>
        <v>0.63659558903173552</v>
      </c>
      <c r="S272" s="32">
        <f>+'2017 Hourly Load - RC2016'!S273/'2017 Hourly Load - RC2016'!$C$8</f>
        <v>0.62672881925054191</v>
      </c>
      <c r="T272" s="32">
        <f>+'2017 Hourly Load - RC2016'!T273/'2017 Hourly Load - RC2016'!$C$8</f>
        <v>0.61497266802188566</v>
      </c>
      <c r="U272" s="32">
        <f>+'2017 Hourly Load - RC2016'!U273/'2017 Hourly Load - RC2016'!$C$8</f>
        <v>0.6194232109870198</v>
      </c>
      <c r="V272" s="32">
        <f>+'2017 Hourly Load - RC2016'!V273/'2017 Hourly Load - RC2016'!$C$8</f>
        <v>0.6143428742060647</v>
      </c>
      <c r="W272" s="32">
        <f>+'2017 Hourly Load - RC2016'!W273/'2017 Hourly Load - RC2016'!$C$8</f>
        <v>0.58826941023108081</v>
      </c>
      <c r="X272" s="32">
        <f>+'2017 Hourly Load - RC2016'!X273/'2017 Hourly Load - RC2016'!$C$8</f>
        <v>0.55085965757132105</v>
      </c>
      <c r="Y272" s="32">
        <f>+'2017 Hourly Load - RC2016'!Y273/'2017 Hourly Load - RC2016'!$C$8</f>
        <v>0.50904134820081526</v>
      </c>
      <c r="AA272" s="33">
        <f t="shared" si="4"/>
        <v>0.69449463383286747</v>
      </c>
    </row>
    <row r="273" spans="1:27" x14ac:dyDescent="0.2">
      <c r="A273" s="29">
        <v>42998</v>
      </c>
      <c r="B273" s="32">
        <f>+'2017 Hourly Load - RC2016'!B274/'2017 Hourly Load - RC2016'!$C$8</f>
        <v>0.46671920377765286</v>
      </c>
      <c r="C273" s="32">
        <f>+'2017 Hourly Load - RC2016'!C274/'2017 Hourly Load - RC2016'!$C$8</f>
        <v>0.43779067450428089</v>
      </c>
      <c r="D273" s="32">
        <f>+'2017 Hourly Load - RC2016'!D274/'2017 Hourly Load - RC2016'!$C$8</f>
        <v>0.41860295624893834</v>
      </c>
      <c r="E273" s="32">
        <f>+'2017 Hourly Load - RC2016'!E274/'2017 Hourly Load - RC2016'!$C$8</f>
        <v>0.40798043388875965</v>
      </c>
      <c r="F273" s="32">
        <f>+'2017 Hourly Load - RC2016'!F274/'2017 Hourly Load - RC2016'!$C$8</f>
        <v>0.40256420707270019</v>
      </c>
      <c r="G273" s="32">
        <f>+'2017 Hourly Load - RC2016'!G274/'2017 Hourly Load - RC2016'!$C$8</f>
        <v>0.40793844763437159</v>
      </c>
      <c r="H273" s="32">
        <f>+'2017 Hourly Load - RC2016'!H274/'2017 Hourly Load - RC2016'!$C$8</f>
        <v>0.42422911433693811</v>
      </c>
      <c r="I273" s="32">
        <f>+'2017 Hourly Load - RC2016'!I274/'2017 Hourly Load - RC2016'!$C$8</f>
        <v>0.44530621403974324</v>
      </c>
      <c r="J273" s="32">
        <f>+'2017 Hourly Load - RC2016'!J274/'2017 Hourly Load - RC2016'!$C$8</f>
        <v>0.48468932065574166</v>
      </c>
      <c r="K273" s="32">
        <f>+'2017 Hourly Load - RC2016'!K274/'2017 Hourly Load - RC2016'!$C$8</f>
        <v>0.54435178814117202</v>
      </c>
      <c r="L273" s="32">
        <f>+'2017 Hourly Load - RC2016'!L274/'2017 Hourly Load - RC2016'!$C$8</f>
        <v>0.59700255114379674</v>
      </c>
      <c r="M273" s="32">
        <f>+'2017 Hourly Load - RC2016'!M274/'2017 Hourly Load - RC2016'!$C$8</f>
        <v>0.63831702546164593</v>
      </c>
      <c r="N273" s="32">
        <f>+'2017 Hourly Load - RC2016'!N274/'2017 Hourly Load - RC2016'!$C$8</f>
        <v>0.66867308738421183</v>
      </c>
      <c r="O273" s="32">
        <f>+'2017 Hourly Load - RC2016'!O274/'2017 Hourly Load - RC2016'!$C$8</f>
        <v>0.68849059945537527</v>
      </c>
      <c r="P273" s="32">
        <f>+'2017 Hourly Load - RC2016'!P274/'2017 Hourly Load - RC2016'!$C$8</f>
        <v>0.6907578571923304</v>
      </c>
      <c r="Q273" s="32">
        <f>+'2017 Hourly Load - RC2016'!Q274/'2017 Hourly Load - RC2016'!$C$8</f>
        <v>0.66006590523466002</v>
      </c>
      <c r="R273" s="32">
        <f>+'2017 Hourly Load - RC2016'!R274/'2017 Hourly Load - RC2016'!$C$8</f>
        <v>0.63441230380355651</v>
      </c>
      <c r="S273" s="32">
        <f>+'2017 Hourly Load - RC2016'!S274/'2017 Hourly Load - RC2016'!$C$8</f>
        <v>0.62156450996081081</v>
      </c>
      <c r="T273" s="32">
        <f>+'2017 Hourly Load - RC2016'!T274/'2017 Hourly Load - RC2016'!$C$8</f>
        <v>0.60128514909137876</v>
      </c>
      <c r="U273" s="32">
        <f>+'2017 Hourly Load - RC2016'!U274/'2017 Hourly Load - RC2016'!$C$8</f>
        <v>0.6057356920565129</v>
      </c>
      <c r="V273" s="32">
        <f>+'2017 Hourly Load - RC2016'!V274/'2017 Hourly Load - RC2016'!$C$8</f>
        <v>0.60128514909137876</v>
      </c>
      <c r="W273" s="32">
        <f>+'2017 Hourly Load - RC2016'!W274/'2017 Hourly Load - RC2016'!$C$8</f>
        <v>0.57063518338809638</v>
      </c>
      <c r="X273" s="32">
        <f>+'2017 Hourly Load - RC2016'!X274/'2017 Hourly Load - RC2016'!$C$8</f>
        <v>0.53330940323711284</v>
      </c>
      <c r="Y273" s="32">
        <f>+'2017 Hourly Load - RC2016'!Y274/'2017 Hourly Load - RC2016'!$C$8</f>
        <v>0.493632392840398</v>
      </c>
      <c r="AA273" s="33">
        <f t="shared" si="4"/>
        <v>0.6907578571923304</v>
      </c>
    </row>
    <row r="274" spans="1:27" x14ac:dyDescent="0.2">
      <c r="A274" s="29">
        <v>42999</v>
      </c>
      <c r="B274" s="32">
        <f>+'2017 Hourly Load - RC2016'!B275/'2017 Hourly Load - RC2016'!$C$8</f>
        <v>0.45584476389114575</v>
      </c>
      <c r="C274" s="32">
        <f>+'2017 Hourly Load - RC2016'!C275/'2017 Hourly Load - RC2016'!$C$8</f>
        <v>0.42448103186326647</v>
      </c>
      <c r="D274" s="32">
        <f>+'2017 Hourly Load - RC2016'!D275/'2017 Hourly Load - RC2016'!$C$8</f>
        <v>0.40390776721311805</v>
      </c>
      <c r="E274" s="32">
        <f>+'2017 Hourly Load - RC2016'!E275/'2017 Hourly Load - RC2016'!$C$8</f>
        <v>0.39055613831771557</v>
      </c>
      <c r="F274" s="32">
        <f>+'2017 Hourly Load - RC2016'!F275/'2017 Hourly Load - RC2016'!$C$8</f>
        <v>0.38480402146655168</v>
      </c>
      <c r="G274" s="32">
        <f>+'2017 Hourly Load - RC2016'!G275/'2017 Hourly Load - RC2016'!$C$8</f>
        <v>0.38627354037013373</v>
      </c>
      <c r="H274" s="32">
        <f>+'2017 Hourly Load - RC2016'!H275/'2017 Hourly Load - RC2016'!$C$8</f>
        <v>0.39693804898470042</v>
      </c>
      <c r="I274" s="32">
        <f>+'2017 Hourly Load - RC2016'!I275/'2017 Hourly Load - RC2016'!$C$8</f>
        <v>0.40907207650284916</v>
      </c>
      <c r="J274" s="32">
        <f>+'2017 Hourly Load - RC2016'!J275/'2017 Hourly Load - RC2016'!$C$8</f>
        <v>0.45542490134726527</v>
      </c>
      <c r="K274" s="32">
        <f>+'2017 Hourly Load - RC2016'!K275/'2017 Hourly Load - RC2016'!$C$8</f>
        <v>0.52625571249991909</v>
      </c>
      <c r="L274" s="32">
        <f>+'2017 Hourly Load - RC2016'!L275/'2017 Hourly Load - RC2016'!$C$8</f>
        <v>0.59066262673120007</v>
      </c>
      <c r="M274" s="32">
        <f>+'2017 Hourly Load - RC2016'!M275/'2017 Hourly Load - RC2016'!$C$8</f>
        <v>0.65003119043591406</v>
      </c>
      <c r="N274" s="32">
        <f>+'2017 Hourly Load - RC2016'!N275/'2017 Hourly Load - RC2016'!$C$8</f>
        <v>0.69743367164003156</v>
      </c>
      <c r="O274" s="32">
        <f>+'2017 Hourly Load - RC2016'!O275/'2017 Hourly Load - RC2016'!$C$8</f>
        <v>0.73043486758904508</v>
      </c>
      <c r="P274" s="32">
        <f>+'2017 Hourly Load - RC2016'!P275/'2017 Hourly Load - RC2016'!$C$8</f>
        <v>0.75260360990593989</v>
      </c>
      <c r="Q274" s="32">
        <f>+'2017 Hourly Load - RC2016'!Q275/'2017 Hourly Load - RC2016'!$C$8</f>
        <v>0.76095887452916333</v>
      </c>
      <c r="R274" s="32">
        <f>+'2017 Hourly Load - RC2016'!R275/'2017 Hourly Load - RC2016'!$C$8</f>
        <v>0.75978325940629776</v>
      </c>
      <c r="S274" s="32">
        <f>+'2017 Hourly Load - RC2016'!S275/'2017 Hourly Load - RC2016'!$C$8</f>
        <v>0.74420635902832821</v>
      </c>
      <c r="T274" s="32">
        <f>+'2017 Hourly Load - RC2016'!T275/'2017 Hourly Load - RC2016'!$C$8</f>
        <v>0.7091478366142997</v>
      </c>
      <c r="U274" s="32">
        <f>+'2017 Hourly Load - RC2016'!U275/'2017 Hourly Load - RC2016'!$C$8</f>
        <v>0.69294114242050941</v>
      </c>
      <c r="V274" s="32">
        <f>+'2017 Hourly Load - RC2016'!V275/'2017 Hourly Load - RC2016'!$C$8</f>
        <v>0.67509698430558474</v>
      </c>
      <c r="W274" s="32">
        <f>+'2017 Hourly Load - RC2016'!W275/'2017 Hourly Load - RC2016'!$C$8</f>
        <v>0.62731662681197475</v>
      </c>
      <c r="X274" s="32">
        <f>+'2017 Hourly Load - RC2016'!X275/'2017 Hourly Load - RC2016'!$C$8</f>
        <v>0.57575750642343948</v>
      </c>
      <c r="Y274" s="32">
        <f>+'2017 Hourly Load - RC2016'!Y275/'2017 Hourly Load - RC2016'!$C$8</f>
        <v>0.51710270904332245</v>
      </c>
      <c r="AA274" s="33">
        <f t="shared" si="4"/>
        <v>0.76095887452916333</v>
      </c>
    </row>
    <row r="275" spans="1:27" x14ac:dyDescent="0.2">
      <c r="A275" s="29">
        <v>43000</v>
      </c>
      <c r="B275" s="32">
        <f>+'2017 Hourly Load - RC2016'!B276/'2017 Hourly Load - RC2016'!$C$8</f>
        <v>0.46986817285675719</v>
      </c>
      <c r="C275" s="32">
        <f>+'2017 Hourly Load - RC2016'!C276/'2017 Hourly Load - RC2016'!$C$8</f>
        <v>0.43720286694284805</v>
      </c>
      <c r="D275" s="32">
        <f>+'2017 Hourly Load - RC2016'!D276/'2017 Hourly Load - RC2016'!$C$8</f>
        <v>0.41553795967861012</v>
      </c>
      <c r="E275" s="32">
        <f>+'2017 Hourly Load - RC2016'!E276/'2017 Hourly Load - RC2016'!$C$8</f>
        <v>0.40651091498517761</v>
      </c>
      <c r="F275" s="32">
        <f>+'2017 Hourly Load - RC2016'!F276/'2017 Hourly Load - RC2016'!$C$8</f>
        <v>0.40873618646774468</v>
      </c>
      <c r="G275" s="32">
        <f>+'2017 Hourly Load - RC2016'!G276/'2017 Hourly Load - RC2016'!$C$8</f>
        <v>0.4363631418550869</v>
      </c>
      <c r="H275" s="32">
        <f>+'2017 Hourly Load - RC2016'!H276/'2017 Hourly Load - RC2016'!$C$8</f>
        <v>0.48586493577860729</v>
      </c>
      <c r="I275" s="32">
        <f>+'2017 Hourly Load - RC2016'!I276/'2017 Hourly Load - RC2016'!$C$8</f>
        <v>0.50828559562183018</v>
      </c>
      <c r="J275" s="32">
        <f>+'2017 Hourly Load - RC2016'!J276/'2017 Hourly Load - RC2016'!$C$8</f>
        <v>0.53708816613203803</v>
      </c>
      <c r="K275" s="32">
        <f>+'2017 Hourly Load - RC2016'!K276/'2017 Hourly Load - RC2016'!$C$8</f>
        <v>0.5886892727749613</v>
      </c>
      <c r="L275" s="32">
        <f>+'2017 Hourly Load - RC2016'!L276/'2017 Hourly Load - RC2016'!$C$8</f>
        <v>0.64020640690910857</v>
      </c>
      <c r="M275" s="32">
        <f>+'2017 Hourly Load - RC2016'!M276/'2017 Hourly Load - RC2016'!$C$8</f>
        <v>0.68534163037627094</v>
      </c>
      <c r="N275" s="32">
        <f>+'2017 Hourly Load - RC2016'!N276/'2017 Hourly Load - RC2016'!$C$8</f>
        <v>0.71909857890426954</v>
      </c>
      <c r="O275" s="32">
        <f>+'2017 Hourly Load - RC2016'!O276/'2017 Hourly Load - RC2016'!$C$8</f>
        <v>0.72611028338707517</v>
      </c>
      <c r="P275" s="32">
        <f>+'2017 Hourly Load - RC2016'!P276/'2017 Hourly Load - RC2016'!$C$8</f>
        <v>0.71725118371119501</v>
      </c>
      <c r="Q275" s="32">
        <f>+'2017 Hourly Load - RC2016'!Q276/'2017 Hourly Load - RC2016'!$C$8</f>
        <v>0.70595688128080725</v>
      </c>
      <c r="R275" s="32">
        <f>+'2017 Hourly Load - RC2016'!R276/'2017 Hourly Load - RC2016'!$C$8</f>
        <v>0.69953298435943445</v>
      </c>
      <c r="S275" s="32">
        <f>+'2017 Hourly Load - RC2016'!S276/'2017 Hourly Load - RC2016'!$C$8</f>
        <v>0.68693710804301711</v>
      </c>
      <c r="T275" s="32">
        <f>+'2017 Hourly Load - RC2016'!T276/'2017 Hourly Load - RC2016'!$C$8</f>
        <v>0.67908567847245016</v>
      </c>
      <c r="U275" s="32">
        <f>+'2017 Hourly Load - RC2016'!U276/'2017 Hourly Load - RC2016'!$C$8</f>
        <v>0.68383012521830089</v>
      </c>
      <c r="V275" s="32">
        <f>+'2017 Hourly Load - RC2016'!V276/'2017 Hourly Load - RC2016'!$C$8</f>
        <v>0.6677074035332865</v>
      </c>
      <c r="W275" s="32">
        <f>+'2017 Hourly Load - RC2016'!W276/'2017 Hourly Load - RC2016'!$C$8</f>
        <v>0.62303402886439285</v>
      </c>
      <c r="X275" s="32">
        <f>+'2017 Hourly Load - RC2016'!X276/'2017 Hourly Load - RC2016'!$C$8</f>
        <v>0.56803203561603677</v>
      </c>
      <c r="Y275" s="32">
        <f>+'2017 Hourly Load - RC2016'!Y276/'2017 Hourly Load - RC2016'!$C$8</f>
        <v>0.51193839975359123</v>
      </c>
      <c r="AA275" s="33">
        <f t="shared" si="4"/>
        <v>0.72611028338707517</v>
      </c>
    </row>
    <row r="276" spans="1:27" x14ac:dyDescent="0.2">
      <c r="A276" s="29">
        <v>43001</v>
      </c>
      <c r="B276" s="32">
        <f>+'2017 Hourly Load - RC2016'!B277/'2017 Hourly Load - RC2016'!$C$8</f>
        <v>0.46453591854947379</v>
      </c>
      <c r="C276" s="32">
        <f>+'2017 Hourly Load - RC2016'!C277/'2017 Hourly Load - RC2016'!$C$8</f>
        <v>0.43199657139872888</v>
      </c>
      <c r="D276" s="32">
        <f>+'2017 Hourly Load - RC2016'!D277/'2017 Hourly Load - RC2016'!$C$8</f>
        <v>0.41016371911693866</v>
      </c>
      <c r="E276" s="32">
        <f>+'2017 Hourly Load - RC2016'!E277/'2017 Hourly Load - RC2016'!$C$8</f>
        <v>0.39878544417777495</v>
      </c>
      <c r="F276" s="32">
        <f>+'2017 Hourly Load - RC2016'!F277/'2017 Hourly Load - RC2016'!$C$8</f>
        <v>0.40000304555502869</v>
      </c>
      <c r="G276" s="32">
        <f>+'2017 Hourly Load - RC2016'!G277/'2017 Hourly Load - RC2016'!$C$8</f>
        <v>0.42918349235472897</v>
      </c>
      <c r="H276" s="32">
        <f>+'2017 Hourly Load - RC2016'!H277/'2017 Hourly Load - RC2016'!$C$8</f>
        <v>0.48477329316451778</v>
      </c>
      <c r="I276" s="32">
        <f>+'2017 Hourly Load - RC2016'!I277/'2017 Hourly Load - RC2016'!$C$8</f>
        <v>0.50862148565693466</v>
      </c>
      <c r="J276" s="32">
        <f>+'2017 Hourly Load - RC2016'!J277/'2017 Hourly Load - RC2016'!$C$8</f>
        <v>0.52058756815753127</v>
      </c>
      <c r="K276" s="32">
        <f>+'2017 Hourly Load - RC2016'!K277/'2017 Hourly Load - RC2016'!$C$8</f>
        <v>0.55480636548379858</v>
      </c>
      <c r="L276" s="32">
        <f>+'2017 Hourly Load - RC2016'!L277/'2017 Hourly Load - RC2016'!$C$8</f>
        <v>0.57941031055520054</v>
      </c>
      <c r="M276" s="32">
        <f>+'2017 Hourly Load - RC2016'!M277/'2017 Hourly Load - RC2016'!$C$8</f>
        <v>0.60863274360928887</v>
      </c>
      <c r="N276" s="32">
        <f>+'2017 Hourly Load - RC2016'!N277/'2017 Hourly Load - RC2016'!$C$8</f>
        <v>0.62975182956648201</v>
      </c>
      <c r="O276" s="32">
        <f>+'2017 Hourly Load - RC2016'!O277/'2017 Hourly Load - RC2016'!$C$8</f>
        <v>0.63428634504039227</v>
      </c>
      <c r="P276" s="32">
        <f>+'2017 Hourly Load - RC2016'!P277/'2017 Hourly Load - RC2016'!$C$8</f>
        <v>0.63659558903173552</v>
      </c>
      <c r="Q276" s="32">
        <f>+'2017 Hourly Load - RC2016'!Q277/'2017 Hourly Load - RC2016'!$C$8</f>
        <v>0.64171791206707862</v>
      </c>
      <c r="R276" s="32">
        <f>+'2017 Hourly Load - RC2016'!R277/'2017 Hourly Load - RC2016'!$C$8</f>
        <v>0.64864564404110814</v>
      </c>
      <c r="S276" s="32">
        <f>+'2017 Hourly Load - RC2016'!S277/'2017 Hourly Load - RC2016'!$C$8</f>
        <v>0.65985597396271967</v>
      </c>
      <c r="T276" s="32">
        <f>+'2017 Hourly Load - RC2016'!T277/'2017 Hourly Load - RC2016'!$C$8</f>
        <v>0.65250837944480955</v>
      </c>
      <c r="U276" s="32">
        <f>+'2017 Hourly Load - RC2016'!U277/'2017 Hourly Load - RC2016'!$C$8</f>
        <v>0.66224919046283892</v>
      </c>
      <c r="V276" s="32">
        <f>+'2017 Hourly Load - RC2016'!V277/'2017 Hourly Load - RC2016'!$C$8</f>
        <v>0.65372598082206324</v>
      </c>
      <c r="W276" s="32">
        <f>+'2017 Hourly Load - RC2016'!W277/'2017 Hourly Load - RC2016'!$C$8</f>
        <v>0.61333520410075137</v>
      </c>
      <c r="X276" s="32">
        <f>+'2017 Hourly Load - RC2016'!X277/'2017 Hourly Load - RC2016'!$C$8</f>
        <v>0.56286772632630566</v>
      </c>
      <c r="Y276" s="32">
        <f>+'2017 Hourly Load - RC2016'!Y277/'2017 Hourly Load - RC2016'!$C$8</f>
        <v>0.50606032413926316</v>
      </c>
      <c r="AA276" s="33">
        <f t="shared" si="4"/>
        <v>0.66224919046283892</v>
      </c>
    </row>
    <row r="277" spans="1:27" x14ac:dyDescent="0.2">
      <c r="A277" s="29">
        <v>43002</v>
      </c>
      <c r="B277" s="32">
        <f>+'2017 Hourly Load - RC2016'!B278/'2017 Hourly Load - RC2016'!$C$8</f>
        <v>0.45802804911932476</v>
      </c>
      <c r="C277" s="32">
        <f>+'2017 Hourly Load - RC2016'!C278/'2017 Hourly Load - RC2016'!$C$8</f>
        <v>0.4265383583282813</v>
      </c>
      <c r="D277" s="32">
        <f>+'2017 Hourly Load - RC2016'!D278/'2017 Hourly Load - RC2016'!$C$8</f>
        <v>0.4109614579503118</v>
      </c>
      <c r="E277" s="32">
        <f>+'2017 Hourly Load - RC2016'!E278/'2017 Hourly Load - RC2016'!$C$8</f>
        <v>0.39874345792338695</v>
      </c>
      <c r="F277" s="32">
        <f>+'2017 Hourly Load - RC2016'!F278/'2017 Hourly Load - RC2016'!$C$8</f>
        <v>0.3974838702917452</v>
      </c>
      <c r="G277" s="32">
        <f>+'2017 Hourly Load - RC2016'!G278/'2017 Hourly Load - RC2016'!$C$8</f>
        <v>0.42599253702123652</v>
      </c>
      <c r="H277" s="32">
        <f>+'2017 Hourly Load - RC2016'!H278/'2017 Hourly Load - RC2016'!$C$8</f>
        <v>0.48044870896254777</v>
      </c>
      <c r="I277" s="32">
        <f>+'2017 Hourly Load - RC2016'!I278/'2017 Hourly Load - RC2016'!$C$8</f>
        <v>0.50383505265669615</v>
      </c>
      <c r="J277" s="32">
        <f>+'2017 Hourly Load - RC2016'!J278/'2017 Hourly Load - RC2016'!$C$8</f>
        <v>0.52264489462254615</v>
      </c>
      <c r="K277" s="32">
        <f>+'2017 Hourly Load - RC2016'!K278/'2017 Hourly Load - RC2016'!$C$8</f>
        <v>0.55728355449269396</v>
      </c>
      <c r="L277" s="32">
        <f>+'2017 Hourly Load - RC2016'!L278/'2017 Hourly Load - RC2016'!$C$8</f>
        <v>0.59028475044170758</v>
      </c>
      <c r="M277" s="32">
        <f>+'2017 Hourly Load - RC2016'!M278/'2017 Hourly Load - RC2016'!$C$8</f>
        <v>0.62295005635561673</v>
      </c>
      <c r="N277" s="32">
        <f>+'2017 Hourly Load - RC2016'!N278/'2017 Hourly Load - RC2016'!$C$8</f>
        <v>0.64478290863740684</v>
      </c>
      <c r="O277" s="32">
        <f>+'2017 Hourly Load - RC2016'!O278/'2017 Hourly Load - RC2016'!$C$8</f>
        <v>0.67131822141065944</v>
      </c>
      <c r="P277" s="32">
        <f>+'2017 Hourly Load - RC2016'!P278/'2017 Hourly Load - RC2016'!$C$8</f>
        <v>0.70125442078934497</v>
      </c>
      <c r="Q277" s="32">
        <f>+'2017 Hourly Load - RC2016'!Q278/'2017 Hourly Load - RC2016'!$C$8</f>
        <v>0.72480870950104537</v>
      </c>
      <c r="R277" s="32">
        <f>+'2017 Hourly Load - RC2016'!R278/'2017 Hourly Load - RC2016'!$C$8</f>
        <v>0.72699199472922438</v>
      </c>
      <c r="S277" s="32">
        <f>+'2017 Hourly Load - RC2016'!S278/'2017 Hourly Load - RC2016'!$C$8</f>
        <v>0.71746111498313525</v>
      </c>
      <c r="T277" s="32">
        <f>+'2017 Hourly Load - RC2016'!T278/'2017 Hourly Load - RC2016'!$C$8</f>
        <v>0.70070859948230013</v>
      </c>
      <c r="U277" s="32">
        <f>+'2017 Hourly Load - RC2016'!U278/'2017 Hourly Load - RC2016'!$C$8</f>
        <v>0.70041469570158377</v>
      </c>
      <c r="V277" s="32">
        <f>+'2017 Hourly Load - RC2016'!V278/'2017 Hourly Load - RC2016'!$C$8</f>
        <v>0.69088381595549442</v>
      </c>
      <c r="W277" s="32">
        <f>+'2017 Hourly Load - RC2016'!W278/'2017 Hourly Load - RC2016'!$C$8</f>
        <v>0.65141673683071999</v>
      </c>
      <c r="X277" s="32">
        <f>+'2017 Hourly Load - RC2016'!X278/'2017 Hourly Load - RC2016'!$C$8</f>
        <v>0.59427344460857301</v>
      </c>
      <c r="Y277" s="32">
        <f>+'2017 Hourly Load - RC2016'!Y278/'2017 Hourly Load - RC2016'!$C$8</f>
        <v>0.54032110771991859</v>
      </c>
      <c r="AA277" s="33">
        <f t="shared" si="4"/>
        <v>0.72699199472922438</v>
      </c>
    </row>
    <row r="278" spans="1:27" x14ac:dyDescent="0.2">
      <c r="A278" s="29">
        <v>43003</v>
      </c>
      <c r="B278" s="32">
        <f>+'2017 Hourly Load - RC2016'!B279/'2017 Hourly Load - RC2016'!$C$8</f>
        <v>0.49367437909478606</v>
      </c>
      <c r="C278" s="32">
        <f>+'2017 Hourly Load - RC2016'!C279/'2017 Hourly Load - RC2016'!$C$8</f>
        <v>0.45949756802290681</v>
      </c>
      <c r="D278" s="32">
        <f>+'2017 Hourly Load - RC2016'!D279/'2017 Hourly Load - RC2016'!$C$8</f>
        <v>0.43720286694284805</v>
      </c>
      <c r="E278" s="32">
        <f>+'2017 Hourly Load - RC2016'!E279/'2017 Hourly Load - RC2016'!$C$8</f>
        <v>0.42317945797723666</v>
      </c>
      <c r="F278" s="32">
        <f>+'2017 Hourly Load - RC2016'!F279/'2017 Hourly Load - RC2016'!$C$8</f>
        <v>0.42233973288947546</v>
      </c>
      <c r="G278" s="32">
        <f>+'2017 Hourly Load - RC2016'!G279/'2017 Hourly Load - RC2016'!$C$8</f>
        <v>0.44119156110971353</v>
      </c>
      <c r="H278" s="32">
        <f>+'2017 Hourly Load - RC2016'!H279/'2017 Hourly Load - RC2016'!$C$8</f>
        <v>0.48259000793633877</v>
      </c>
      <c r="I278" s="32">
        <f>+'2017 Hourly Load - RC2016'!I279/'2017 Hourly Load - RC2016'!$C$8</f>
        <v>0.50832758187621829</v>
      </c>
      <c r="J278" s="32">
        <f>+'2017 Hourly Load - RC2016'!J279/'2017 Hourly Load - RC2016'!$C$8</f>
        <v>0.53889357507072455</v>
      </c>
      <c r="K278" s="32">
        <f>+'2017 Hourly Load - RC2016'!K279/'2017 Hourly Load - RC2016'!$C$8</f>
        <v>0.59343371952081181</v>
      </c>
      <c r="L278" s="32">
        <f>+'2017 Hourly Load - RC2016'!L279/'2017 Hourly Load - RC2016'!$C$8</f>
        <v>0.64675626259364549</v>
      </c>
      <c r="M278" s="32">
        <f>+'2017 Hourly Load - RC2016'!M279/'2017 Hourly Load - RC2016'!$C$8</f>
        <v>0.68173081249889789</v>
      </c>
      <c r="N278" s="32">
        <f>+'2017 Hourly Load - RC2016'!N279/'2017 Hourly Load - RC2016'!$C$8</f>
        <v>0.70041469570158377</v>
      </c>
      <c r="O278" s="32">
        <f>+'2017 Hourly Load - RC2016'!O279/'2017 Hourly Load - RC2016'!$C$8</f>
        <v>0.71691529367609053</v>
      </c>
      <c r="P278" s="32">
        <f>+'2017 Hourly Load - RC2016'!P279/'2017 Hourly Load - RC2016'!$C$8</f>
        <v>0.73887410472104487</v>
      </c>
      <c r="Q278" s="32">
        <f>+'2017 Hourly Load - RC2016'!Q279/'2017 Hourly Load - RC2016'!$C$8</f>
        <v>0.75676024909035755</v>
      </c>
      <c r="R278" s="32">
        <f>+'2017 Hourly Load - RC2016'!R279/'2017 Hourly Load - RC2016'!$C$8</f>
        <v>0.74391245524761174</v>
      </c>
      <c r="S278" s="32">
        <f>+'2017 Hourly Load - RC2016'!S279/'2017 Hourly Load - RC2016'!$C$8</f>
        <v>0.70944174039501617</v>
      </c>
      <c r="T278" s="32">
        <f>+'2017 Hourly Load - RC2016'!T279/'2017 Hourly Load - RC2016'!$C$8</f>
        <v>0.68588745168331566</v>
      </c>
      <c r="U278" s="32">
        <f>+'2017 Hourly Load - RC2016'!U279/'2017 Hourly Load - RC2016'!$C$8</f>
        <v>0.68215067504277849</v>
      </c>
      <c r="V278" s="32">
        <f>+'2017 Hourly Load - RC2016'!V279/'2017 Hourly Load - RC2016'!$C$8</f>
        <v>0.66921890869125655</v>
      </c>
      <c r="W278" s="32">
        <f>+'2017 Hourly Load - RC2016'!W279/'2017 Hourly Load - RC2016'!$C$8</f>
        <v>0.62815635189973584</v>
      </c>
      <c r="X278" s="32">
        <f>+'2017 Hourly Load - RC2016'!X279/'2017 Hourly Load - RC2016'!$C$8</f>
        <v>0.57621935522170808</v>
      </c>
      <c r="Y278" s="32">
        <f>+'2017 Hourly Load - RC2016'!Y279/'2017 Hourly Load - RC2016'!$C$8</f>
        <v>0.52680153380696382</v>
      </c>
      <c r="AA278" s="33">
        <f t="shared" si="4"/>
        <v>0.75676024909035755</v>
      </c>
    </row>
    <row r="279" spans="1:27" x14ac:dyDescent="0.2">
      <c r="A279" s="29">
        <v>43004</v>
      </c>
      <c r="B279" s="32">
        <f>+'2017 Hourly Load - RC2016'!B280/'2017 Hourly Load - RC2016'!$C$8</f>
        <v>0.48137240655908509</v>
      </c>
      <c r="C279" s="32">
        <f>+'2017 Hourly Load - RC2016'!C280/'2017 Hourly Load - RC2016'!$C$8</f>
        <v>0.45084839961896689</v>
      </c>
      <c r="D279" s="32">
        <f>+'2017 Hourly Load - RC2016'!D280/'2017 Hourly Load - RC2016'!$C$8</f>
        <v>0.43094691503902738</v>
      </c>
      <c r="E279" s="32">
        <f>+'2017 Hourly Load - RC2016'!E280/'2017 Hourly Load - RC2016'!$C$8</f>
        <v>0.41910679130159506</v>
      </c>
      <c r="F279" s="32">
        <f>+'2017 Hourly Load - RC2016'!F280/'2017 Hourly Load - RC2016'!$C$8</f>
        <v>0.4188548737752667</v>
      </c>
      <c r="G279" s="32">
        <f>+'2017 Hourly Load - RC2016'!G280/'2017 Hourly Load - RC2016'!$C$8</f>
        <v>0.44429854393442986</v>
      </c>
      <c r="H279" s="32">
        <f>+'2017 Hourly Load - RC2016'!H280/'2017 Hourly Load - RC2016'!$C$8</f>
        <v>0.49505992548959193</v>
      </c>
      <c r="I279" s="32">
        <f>+'2017 Hourly Load - RC2016'!I280/'2017 Hourly Load - RC2016'!$C$8</f>
        <v>0.51966387056099395</v>
      </c>
      <c r="J279" s="32">
        <f>+'2017 Hourly Load - RC2016'!J280/'2017 Hourly Load - RC2016'!$C$8</f>
        <v>0.53990124517603799</v>
      </c>
      <c r="K279" s="32">
        <f>+'2017 Hourly Load - RC2016'!K280/'2017 Hourly Load - RC2016'!$C$8</f>
        <v>0.57806675041478262</v>
      </c>
      <c r="L279" s="32">
        <f>+'2017 Hourly Load - RC2016'!L280/'2017 Hourly Load - RC2016'!$C$8</f>
        <v>0.62689676426809415</v>
      </c>
      <c r="M279" s="32">
        <f>+'2017 Hourly Load - RC2016'!M280/'2017 Hourly Load - RC2016'!$C$8</f>
        <v>0.68173081249889789</v>
      </c>
      <c r="N279" s="32">
        <f>+'2017 Hourly Load - RC2016'!N280/'2017 Hourly Load - RC2016'!$C$8</f>
        <v>0.72287734179919461</v>
      </c>
      <c r="O279" s="32">
        <f>+'2017 Hourly Load - RC2016'!O280/'2017 Hourly Load - RC2016'!$C$8</f>
        <v>0.76314215975734234</v>
      </c>
      <c r="P279" s="32">
        <f>+'2017 Hourly Load - RC2016'!P280/'2017 Hourly Load - RC2016'!$C$8</f>
        <v>0.77708159621417761</v>
      </c>
      <c r="Q279" s="32">
        <f>+'2017 Hourly Load - RC2016'!Q280/'2017 Hourly Load - RC2016'!$C$8</f>
        <v>0.77838317010020741</v>
      </c>
      <c r="R279" s="32">
        <f>+'2017 Hourly Load - RC2016'!R280/'2017 Hourly Load - RC2016'!$C$8</f>
        <v>0.7642338023714319</v>
      </c>
      <c r="S279" s="32">
        <f>+'2017 Hourly Load - RC2016'!S280/'2017 Hourly Load - RC2016'!$C$8</f>
        <v>0.73664883323847774</v>
      </c>
      <c r="T279" s="32">
        <f>+'2017 Hourly Load - RC2016'!T280/'2017 Hourly Load - RC2016'!$C$8</f>
        <v>0.70793023523704612</v>
      </c>
      <c r="U279" s="32">
        <f>+'2017 Hourly Load - RC2016'!U280/'2017 Hourly Load - RC2016'!$C$8</f>
        <v>0.70347969227191187</v>
      </c>
      <c r="V279" s="32">
        <f>+'2017 Hourly Load - RC2016'!V280/'2017 Hourly Load - RC2016'!$C$8</f>
        <v>0.68681114927985287</v>
      </c>
      <c r="W279" s="32">
        <f>+'2017 Hourly Load - RC2016'!W280/'2017 Hourly Load - RC2016'!$C$8</f>
        <v>0.65150070933949611</v>
      </c>
      <c r="X279" s="32">
        <f>+'2017 Hourly Load - RC2016'!X280/'2017 Hourly Load - RC2016'!$C$8</f>
        <v>0.6053158295126323</v>
      </c>
      <c r="Y279" s="32">
        <f>+'2017 Hourly Load - RC2016'!Y280/'2017 Hourly Load - RC2016'!$C$8</f>
        <v>0.59045269545925982</v>
      </c>
      <c r="AA279" s="33">
        <f t="shared" si="4"/>
        <v>0.77838317010020741</v>
      </c>
    </row>
    <row r="280" spans="1:27" x14ac:dyDescent="0.2">
      <c r="A280" s="29">
        <v>43005</v>
      </c>
      <c r="B280" s="32">
        <f>+'2017 Hourly Load - RC2016'!B281/'2017 Hourly Load - RC2016'!$C$8</f>
        <v>0.53549268846529186</v>
      </c>
      <c r="C280" s="32">
        <f>+'2017 Hourly Load - RC2016'!C281/'2017 Hourly Load - RC2016'!$C$8</f>
        <v>0.48477329316451778</v>
      </c>
      <c r="D280" s="32">
        <f>+'2017 Hourly Load - RC2016'!D281/'2017 Hourly Load - RC2016'!$C$8</f>
        <v>0.46428400102314543</v>
      </c>
      <c r="E280" s="32">
        <f>+'2017 Hourly Load - RC2016'!E281/'2017 Hourly Load - RC2016'!$C$8</f>
        <v>0.44950483947854902</v>
      </c>
      <c r="F280" s="32">
        <f>+'2017 Hourly Load - RC2016'!F281/'2017 Hourly Load - RC2016'!$C$8</f>
        <v>0.44375272262738508</v>
      </c>
      <c r="G280" s="32">
        <f>+'2017 Hourly Load - RC2016'!G281/'2017 Hourly Load - RC2016'!$C$8</f>
        <v>0.44627189789066857</v>
      </c>
      <c r="H280" s="32">
        <f>+'2017 Hourly Load - RC2016'!H281/'2017 Hourly Load - RC2016'!$C$8</f>
        <v>0.45907770547902627</v>
      </c>
      <c r="I280" s="32">
        <f>+'2017 Hourly Load - RC2016'!I281/'2017 Hourly Load - RC2016'!$C$8</f>
        <v>0.47499049589210024</v>
      </c>
      <c r="J280" s="32">
        <f>+'2017 Hourly Load - RC2016'!J281/'2017 Hourly Load - RC2016'!$C$8</f>
        <v>0.52617173999114297</v>
      </c>
      <c r="K280" s="32">
        <f>+'2017 Hourly Load - RC2016'!K281/'2017 Hourly Load - RC2016'!$C$8</f>
        <v>0.60027747898606532</v>
      </c>
      <c r="L280" s="32">
        <f>+'2017 Hourly Load - RC2016'!L281/'2017 Hourly Load - RC2016'!$C$8</f>
        <v>0.66250110798916728</v>
      </c>
      <c r="M280" s="32">
        <f>+'2017 Hourly Load - RC2016'!M281/'2017 Hourly Load - RC2016'!$C$8</f>
        <v>0.72027419402713522</v>
      </c>
      <c r="N280" s="32">
        <f>+'2017 Hourly Load - RC2016'!N281/'2017 Hourly Load - RC2016'!$C$8</f>
        <v>0.76540941749429758</v>
      </c>
      <c r="O280" s="32">
        <f>+'2017 Hourly Load - RC2016'!O281/'2017 Hourly Load - RC2016'!$C$8</f>
        <v>0.79597541068880373</v>
      </c>
      <c r="P280" s="32">
        <f>+'2017 Hourly Load - RC2016'!P281/'2017 Hourly Load - RC2016'!$C$8</f>
        <v>0.817220455409161</v>
      </c>
      <c r="Q280" s="32">
        <f>+'2017 Hourly Load - RC2016'!Q281/'2017 Hourly Load - RC2016'!$C$8</f>
        <v>0.81827011176886255</v>
      </c>
      <c r="R280" s="32">
        <f>+'2017 Hourly Load - RC2016'!R281/'2017 Hourly Load - RC2016'!$C$8</f>
        <v>0.79160884023244571</v>
      </c>
      <c r="S280" s="32">
        <f>+'2017 Hourly Load - RC2016'!S281/'2017 Hourly Load - RC2016'!$C$8</f>
        <v>0.76347804979244682</v>
      </c>
      <c r="T280" s="32">
        <f>+'2017 Hourly Load - RC2016'!T281/'2017 Hourly Load - RC2016'!$C$8</f>
        <v>0.7253965170624781</v>
      </c>
      <c r="U280" s="32">
        <f>+'2017 Hourly Load - RC2016'!U281/'2017 Hourly Load - RC2016'!$C$8</f>
        <v>0.71582365106200108</v>
      </c>
      <c r="V280" s="32">
        <f>+'2017 Hourly Load - RC2016'!V281/'2017 Hourly Load - RC2016'!$C$8</f>
        <v>0.69319305994683778</v>
      </c>
      <c r="W280" s="32">
        <f>+'2017 Hourly Load - RC2016'!W281/'2017 Hourly Load - RC2016'!$C$8</f>
        <v>0.65821851004158538</v>
      </c>
      <c r="X280" s="32">
        <f>+'2017 Hourly Load - RC2016'!X281/'2017 Hourly Load - RC2016'!$C$8</f>
        <v>0.61283136904809465</v>
      </c>
      <c r="Y280" s="32">
        <f>+'2017 Hourly Load - RC2016'!Y281/'2017 Hourly Load - RC2016'!$C$8</f>
        <v>0.56211197374732058</v>
      </c>
      <c r="AA280" s="33">
        <f t="shared" si="4"/>
        <v>0.81827011176886255</v>
      </c>
    </row>
    <row r="281" spans="1:27" x14ac:dyDescent="0.2">
      <c r="A281" s="29">
        <v>43006</v>
      </c>
      <c r="B281" s="32">
        <f>+'2017 Hourly Load - RC2016'!B282/'2017 Hourly Load - RC2016'!$C$8</f>
        <v>0.51701873653454633</v>
      </c>
      <c r="C281" s="32">
        <f>+'2017 Hourly Load - RC2016'!C282/'2017 Hourly Load - RC2016'!$C$8</f>
        <v>0.484227471857473</v>
      </c>
      <c r="D281" s="32">
        <f>+'2017 Hourly Load - RC2016'!D282/'2017 Hourly Load - RC2016'!$C$8</f>
        <v>0.46008537558433965</v>
      </c>
      <c r="E281" s="32">
        <f>+'2017 Hourly Load - RC2016'!E282/'2017 Hourly Load - RC2016'!$C$8</f>
        <v>0.44333286008350448</v>
      </c>
      <c r="F281" s="32">
        <f>+'2017 Hourly Load - RC2016'!F282/'2017 Hourly Load - RC2016'!$C$8</f>
        <v>0.43556540302171382</v>
      </c>
      <c r="G281" s="32">
        <f>+'2017 Hourly Load - RC2016'!G282/'2017 Hourly Load - RC2016'!$C$8</f>
        <v>0.43661505938141526</v>
      </c>
      <c r="H281" s="32">
        <f>+'2017 Hourly Load - RC2016'!H282/'2017 Hourly Load - RC2016'!$C$8</f>
        <v>0.44530621403974324</v>
      </c>
      <c r="I281" s="32">
        <f>+'2017 Hourly Load - RC2016'!I282/'2017 Hourly Load - RC2016'!$C$8</f>
        <v>0.46016934809311577</v>
      </c>
      <c r="J281" s="32">
        <f>+'2017 Hourly Load - RC2016'!J282/'2017 Hourly Load - RC2016'!$C$8</f>
        <v>0.506606145446308</v>
      </c>
      <c r="K281" s="32">
        <f>+'2017 Hourly Load - RC2016'!K282/'2017 Hourly Load - RC2016'!$C$8</f>
        <v>0.5801240768797975</v>
      </c>
      <c r="L281" s="32">
        <f>+'2017 Hourly Load - RC2016'!L282/'2017 Hourly Load - RC2016'!$C$8</f>
        <v>0.64608448252343664</v>
      </c>
      <c r="M281" s="32">
        <f>+'2017 Hourly Load - RC2016'!M282/'2017 Hourly Load - RC2016'!$C$8</f>
        <v>0.70570496375447889</v>
      </c>
      <c r="N281" s="32">
        <f>+'2017 Hourly Load - RC2016'!N282/'2017 Hourly Load - RC2016'!$C$8</f>
        <v>0.75558463396749187</v>
      </c>
      <c r="O281" s="32">
        <f>+'2017 Hourly Load - RC2016'!O282/'2017 Hourly Load - RC2016'!$C$8</f>
        <v>0.79076911514468451</v>
      </c>
      <c r="P281" s="32">
        <f>+'2017 Hourly Load - RC2016'!P282/'2017 Hourly Load - RC2016'!$C$8</f>
        <v>0.81268593993525073</v>
      </c>
      <c r="Q281" s="32">
        <f>+'2017 Hourly Load - RC2016'!Q282/'2017 Hourly Load - RC2016'!$C$8</f>
        <v>0.81944572689172823</v>
      </c>
      <c r="R281" s="32">
        <f>+'2017 Hourly Load - RC2016'!R282/'2017 Hourly Load - RC2016'!$C$8</f>
        <v>0.81012477841757924</v>
      </c>
      <c r="S281" s="32">
        <f>+'2017 Hourly Load - RC2016'!S282/'2017 Hourly Load - RC2016'!$C$8</f>
        <v>0.78291768557411767</v>
      </c>
      <c r="T281" s="32">
        <f>+'2017 Hourly Load - RC2016'!T282/'2017 Hourly Load - RC2016'!$C$8</f>
        <v>0.74172917001943273</v>
      </c>
      <c r="U281" s="32">
        <f>+'2017 Hourly Load - RC2016'!U282/'2017 Hourly Load - RC2016'!$C$8</f>
        <v>0.74088944493167153</v>
      </c>
      <c r="V281" s="32">
        <f>+'2017 Hourly Load - RC2016'!V282/'2017 Hourly Load - RC2016'!$C$8</f>
        <v>0.72476672324665736</v>
      </c>
      <c r="W281" s="32">
        <f>+'2017 Hourly Load - RC2016'!W282/'2017 Hourly Load - RC2016'!$C$8</f>
        <v>0.67992540356021136</v>
      </c>
      <c r="X281" s="32">
        <f>+'2017 Hourly Load - RC2016'!X282/'2017 Hourly Load - RC2016'!$C$8</f>
        <v>0.62219430377663165</v>
      </c>
      <c r="Y281" s="32">
        <f>+'2017 Hourly Load - RC2016'!Y282/'2017 Hourly Load - RC2016'!$C$8</f>
        <v>0.56123026240517138</v>
      </c>
      <c r="AA281" s="33">
        <f t="shared" si="4"/>
        <v>0.81944572689172823</v>
      </c>
    </row>
    <row r="282" spans="1:27" x14ac:dyDescent="0.2">
      <c r="A282" s="29">
        <v>43007</v>
      </c>
      <c r="B282" s="32">
        <f>+'2017 Hourly Load - RC2016'!B283/'2017 Hourly Load - RC2016'!$C$8</f>
        <v>0.5152133275958598</v>
      </c>
      <c r="C282" s="32">
        <f>+'2017 Hourly Load - RC2016'!C283/'2017 Hourly Load - RC2016'!$C$8</f>
        <v>0.47826542373436876</v>
      </c>
      <c r="D282" s="32">
        <f>+'2017 Hourly Load - RC2016'!D283/'2017 Hourly Load - RC2016'!$C$8</f>
        <v>0.4568944202508472</v>
      </c>
      <c r="E282" s="32">
        <f>+'2017 Hourly Load - RC2016'!E283/'2017 Hourly Load - RC2016'!$C$8</f>
        <v>0.44333286008350448</v>
      </c>
      <c r="F282" s="32">
        <f>+'2017 Hourly Load - RC2016'!F283/'2017 Hourly Load - RC2016'!$C$8</f>
        <v>0.44337484633789254</v>
      </c>
      <c r="G282" s="32">
        <f>+'2017 Hourly Load - RC2016'!G283/'2017 Hourly Load - RC2016'!$C$8</f>
        <v>0.46613139621622002</v>
      </c>
      <c r="H282" s="32">
        <f>+'2017 Hourly Load - RC2016'!H283/'2017 Hourly Load - RC2016'!$C$8</f>
        <v>0.51508736883269568</v>
      </c>
      <c r="I282" s="32">
        <f>+'2017 Hourly Load - RC2016'!I283/'2017 Hourly Load - RC2016'!$C$8</f>
        <v>0.53591255100917246</v>
      </c>
      <c r="J282" s="32">
        <f>+'2017 Hourly Load - RC2016'!J283/'2017 Hourly Load - RC2016'!$C$8</f>
        <v>0.56190204247538034</v>
      </c>
      <c r="K282" s="32">
        <f>+'2017 Hourly Load - RC2016'!K283/'2017 Hourly Load - RC2016'!$C$8</f>
        <v>0.62101868865376597</v>
      </c>
      <c r="L282" s="32">
        <f>+'2017 Hourly Load - RC2016'!L283/'2017 Hourly Load - RC2016'!$C$8</f>
        <v>0.68370416645513654</v>
      </c>
      <c r="M282" s="32">
        <f>+'2017 Hourly Load - RC2016'!M283/'2017 Hourly Load - RC2016'!$C$8</f>
        <v>0.74466820782659682</v>
      </c>
      <c r="N282" s="32">
        <f>+'2017 Hourly Load - RC2016'!N283/'2017 Hourly Load - RC2016'!$C$8</f>
        <v>0.78186802921441623</v>
      </c>
      <c r="O282" s="32">
        <f>+'2017 Hourly Load - RC2016'!O283/'2017 Hourly Load - RC2016'!$C$8</f>
        <v>0.81289587120719109</v>
      </c>
      <c r="P282" s="32">
        <f>+'2017 Hourly Load - RC2016'!P283/'2017 Hourly Load - RC2016'!$C$8</f>
        <v>0.82838879907638452</v>
      </c>
      <c r="Q282" s="32">
        <f>+'2017 Hourly Load - RC2016'!Q283/'2017 Hourly Load - RC2016'!$C$8</f>
        <v>0.82826284031322028</v>
      </c>
      <c r="R282" s="32">
        <f>+'2017 Hourly Load - RC2016'!R283/'2017 Hourly Load - RC2016'!$C$8</f>
        <v>0.81772429046181772</v>
      </c>
      <c r="S282" s="32">
        <f>+'2017 Hourly Load - RC2016'!S283/'2017 Hourly Load - RC2016'!$C$8</f>
        <v>0.78921562373232645</v>
      </c>
      <c r="T282" s="32">
        <f>+'2017 Hourly Load - RC2016'!T283/'2017 Hourly Load - RC2016'!$C$8</f>
        <v>0.75734805665179039</v>
      </c>
      <c r="U282" s="32">
        <f>+'2017 Hourly Load - RC2016'!U283/'2017 Hourly Load - RC2016'!$C$8</f>
        <v>0.74424834528271622</v>
      </c>
      <c r="V282" s="32">
        <f>+'2017 Hourly Load - RC2016'!V283/'2017 Hourly Load - RC2016'!$C$8</f>
        <v>0.70490722492110591</v>
      </c>
      <c r="W282" s="32">
        <f>+'2017 Hourly Load - RC2016'!W283/'2017 Hourly Load - RC2016'!$C$8</f>
        <v>0.65716885368188394</v>
      </c>
      <c r="X282" s="32">
        <f>+'2017 Hourly Load - RC2016'!X283/'2017 Hourly Load - RC2016'!$C$8</f>
        <v>0.59754837245084158</v>
      </c>
      <c r="Y282" s="32">
        <f>+'2017 Hourly Load - RC2016'!Y283/'2017 Hourly Load - RC2016'!$C$8</f>
        <v>0.54006919019359023</v>
      </c>
      <c r="AA282" s="33">
        <f t="shared" si="4"/>
        <v>0.82838879907638452</v>
      </c>
    </row>
    <row r="283" spans="1:27" x14ac:dyDescent="0.2">
      <c r="A283" s="29">
        <v>43008</v>
      </c>
      <c r="B283" s="32">
        <f>+'2017 Hourly Load - RC2016'!B284/'2017 Hourly Load - RC2016'!$C$8</f>
        <v>0.49014753372618913</v>
      </c>
      <c r="C283" s="32">
        <f>+'2017 Hourly Load - RC2016'!C284/'2017 Hourly Load - RC2016'!$C$8</f>
        <v>0.45718832403156362</v>
      </c>
      <c r="D283" s="32">
        <f>+'2017 Hourly Load - RC2016'!D284/'2017 Hourly Load - RC2016'!$C$8</f>
        <v>0.43674101814457944</v>
      </c>
      <c r="E283" s="32">
        <f>+'2017 Hourly Load - RC2016'!E284/'2017 Hourly Load - RC2016'!$C$8</f>
        <v>0.42452301811765447</v>
      </c>
      <c r="F283" s="32">
        <f>+'2017 Hourly Load - RC2016'!F284/'2017 Hourly Load - RC2016'!$C$8</f>
        <v>0.42439705935449035</v>
      </c>
      <c r="G283" s="32">
        <f>+'2017 Hourly Load - RC2016'!G284/'2017 Hourly Load - RC2016'!$C$8</f>
        <v>0.4489590181715043</v>
      </c>
      <c r="H283" s="32">
        <f>+'2017 Hourly Load - RC2016'!H284/'2017 Hourly Load - RC2016'!$C$8</f>
        <v>0.50463279149006923</v>
      </c>
      <c r="I283" s="32">
        <f>+'2017 Hourly Load - RC2016'!I284/'2017 Hourly Load - RC2016'!$C$8</f>
        <v>0.523316674692755</v>
      </c>
      <c r="J283" s="32">
        <f>+'2017 Hourly Load - RC2016'!J284/'2017 Hourly Load - RC2016'!$C$8</f>
        <v>0.55375670912409714</v>
      </c>
      <c r="K283" s="32">
        <f>+'2017 Hourly Load - RC2016'!K284/'2017 Hourly Load - RC2016'!$C$8</f>
        <v>0.61169774017961709</v>
      </c>
      <c r="L283" s="32">
        <f>+'2017 Hourly Load - RC2016'!L284/'2017 Hourly Load - RC2016'!$C$8</f>
        <v>0.66846315611227158</v>
      </c>
      <c r="M283" s="32">
        <f>+'2017 Hourly Load - RC2016'!M284/'2017 Hourly Load - RC2016'!$C$8</f>
        <v>0.71649543113220993</v>
      </c>
      <c r="N283" s="32">
        <f>+'2017 Hourly Load - RC2016'!N284/'2017 Hourly Load - RC2016'!$C$8</f>
        <v>0.75470292262534278</v>
      </c>
      <c r="O283" s="32">
        <f>+'2017 Hourly Load - RC2016'!O284/'2017 Hourly Load - RC2016'!$C$8</f>
        <v>0.76734078519614823</v>
      </c>
      <c r="P283" s="32">
        <f>+'2017 Hourly Load - RC2016'!P284/'2017 Hourly Load - RC2016'!$C$8</f>
        <v>0.77884501889847602</v>
      </c>
      <c r="Q283" s="32">
        <f>+'2017 Hourly Load - RC2016'!Q284/'2017 Hourly Load - RC2016'!$C$8</f>
        <v>0.76079092951161109</v>
      </c>
      <c r="R283" s="32">
        <f>+'2017 Hourly Load - RC2016'!R284/'2017 Hourly Load - RC2016'!$C$8</f>
        <v>0.75831374050271561</v>
      </c>
      <c r="S283" s="32">
        <f>+'2017 Hourly Load - RC2016'!S284/'2017 Hourly Load - RC2016'!$C$8</f>
        <v>0.75281354117788002</v>
      </c>
      <c r="T283" s="32">
        <f>+'2017 Hourly Load - RC2016'!T284/'2017 Hourly Load - RC2016'!$C$8</f>
        <v>0.73211431776456748</v>
      </c>
      <c r="U283" s="32">
        <f>+'2017 Hourly Load - RC2016'!U284/'2017 Hourly Load - RC2016'!$C$8</f>
        <v>0.73463349302785097</v>
      </c>
      <c r="V283" s="32">
        <f>+'2017 Hourly Load - RC2016'!V284/'2017 Hourly Load - RC2016'!$C$8</f>
        <v>0.71825885381650845</v>
      </c>
      <c r="W283" s="32">
        <f>+'2017 Hourly Load - RC2016'!W284/'2017 Hourly Load - RC2016'!$C$8</f>
        <v>0.67518095681436086</v>
      </c>
      <c r="X283" s="32">
        <f>+'2017 Hourly Load - RC2016'!X284/'2017 Hourly Load - RC2016'!$C$8</f>
        <v>0.61711396699567655</v>
      </c>
      <c r="Y283" s="32">
        <f>+'2017 Hourly Load - RC2016'!Y284/'2017 Hourly Load - RC2016'!$C$8</f>
        <v>0.55640184315054475</v>
      </c>
      <c r="AA283" s="33">
        <f t="shared" si="4"/>
        <v>0.77884501889847602</v>
      </c>
    </row>
    <row r="284" spans="1:27" x14ac:dyDescent="0.2">
      <c r="A284" s="29">
        <v>43009</v>
      </c>
      <c r="B284" s="32">
        <f>+'2017 Hourly Load - RC2016'!B285/'2017 Hourly Load - RC2016'!$C$8</f>
        <v>0.50740388427968097</v>
      </c>
      <c r="C284" s="32">
        <f>+'2017 Hourly Load - RC2016'!C285/'2017 Hourly Load - RC2016'!$C$8</f>
        <v>0.47272323815514516</v>
      </c>
      <c r="D284" s="32">
        <f>+'2017 Hourly Load - RC2016'!D285/'2017 Hourly Load - RC2016'!$C$8</f>
        <v>0.45286373982959371</v>
      </c>
      <c r="E284" s="32">
        <f>+'2017 Hourly Load - RC2016'!E285/'2017 Hourly Load - RC2016'!$C$8</f>
        <v>0.44072971231144487</v>
      </c>
      <c r="F284" s="32">
        <f>+'2017 Hourly Load - RC2016'!F285/'2017 Hourly Load - RC2016'!$C$8</f>
        <v>0.4387143721008181</v>
      </c>
      <c r="G284" s="32">
        <f>+'2017 Hourly Load - RC2016'!G285/'2017 Hourly Load - RC2016'!$C$8</f>
        <v>0.46420002851436931</v>
      </c>
      <c r="H284" s="32">
        <f>+'2017 Hourly Load - RC2016'!H285/'2017 Hourly Load - RC2016'!$C$8</f>
        <v>0.51827832416618802</v>
      </c>
      <c r="I284" s="32">
        <f>+'2017 Hourly Load - RC2016'!I285/'2017 Hourly Load - RC2016'!$C$8</f>
        <v>0.53683624860570966</v>
      </c>
      <c r="J284" s="32">
        <f>+'2017 Hourly Load - RC2016'!J285/'2017 Hourly Load - RC2016'!$C$8</f>
        <v>0.56807402187042488</v>
      </c>
      <c r="K284" s="32">
        <f>+'2017 Hourly Load - RC2016'!K285/'2017 Hourly Load - RC2016'!$C$8</f>
        <v>0.62588909416278071</v>
      </c>
      <c r="L284" s="32">
        <f>+'2017 Hourly Load - RC2016'!L285/'2017 Hourly Load - RC2016'!$C$8</f>
        <v>0.67912766472683828</v>
      </c>
      <c r="M284" s="32">
        <f>+'2017 Hourly Load - RC2016'!M285/'2017 Hourly Load - RC2016'!$C$8</f>
        <v>0.73098068889608991</v>
      </c>
      <c r="N284" s="32">
        <f>+'2017 Hourly Load - RC2016'!N285/'2017 Hourly Load - RC2016'!$C$8</f>
        <v>0.77221119070516298</v>
      </c>
      <c r="O284" s="32">
        <f>+'2017 Hourly Load - RC2016'!O285/'2017 Hourly Load - RC2016'!$C$8</f>
        <v>0.80256725262772877</v>
      </c>
      <c r="P284" s="32">
        <f>+'2017 Hourly Load - RC2016'!P285/'2017 Hourly Load - RC2016'!$C$8</f>
        <v>0.81558299148802682</v>
      </c>
      <c r="Q284" s="32">
        <f>+'2017 Hourly Load - RC2016'!Q285/'2017 Hourly Load - RC2016'!$C$8</f>
        <v>0.83775173380492141</v>
      </c>
      <c r="R284" s="32">
        <f>+'2017 Hourly Load - RC2016'!R285/'2017 Hourly Load - RC2016'!$C$8</f>
        <v>0.85076747266521946</v>
      </c>
      <c r="S284" s="32">
        <f>+'2017 Hourly Load - RC2016'!S285/'2017 Hourly Load - RC2016'!$C$8</f>
        <v>0.83762577504175728</v>
      </c>
      <c r="T284" s="32">
        <f>+'2017 Hourly Load - RC2016'!T285/'2017 Hourly Load - RC2016'!$C$8</f>
        <v>0.80596813923316157</v>
      </c>
      <c r="U284" s="32">
        <f>+'2017 Hourly Load - RC2016'!U285/'2017 Hourly Load - RC2016'!$C$8</f>
        <v>0.79013932132886378</v>
      </c>
      <c r="V284" s="32">
        <f>+'2017 Hourly Load - RC2016'!V285/'2017 Hourly Load - RC2016'!$C$8</f>
        <v>0.76864235908217793</v>
      </c>
      <c r="W284" s="32">
        <f>+'2017 Hourly Load - RC2016'!W285/'2017 Hourly Load - RC2016'!$C$8</f>
        <v>0.71851077134283681</v>
      </c>
      <c r="X284" s="32">
        <f>+'2017 Hourly Load - RC2016'!X285/'2017 Hourly Load - RC2016'!$C$8</f>
        <v>0.65158468184827223</v>
      </c>
      <c r="Y284" s="32">
        <f>+'2017 Hourly Load - RC2016'!Y285/'2017 Hourly Load - RC2016'!$C$8</f>
        <v>0.61694602197812431</v>
      </c>
      <c r="AA284" s="33">
        <f t="shared" si="4"/>
        <v>0.85076747266521946</v>
      </c>
    </row>
    <row r="285" spans="1:27" x14ac:dyDescent="0.2">
      <c r="A285" s="29">
        <v>43010</v>
      </c>
      <c r="B285" s="32">
        <f>+'2017 Hourly Load - RC2016'!B286/'2017 Hourly Load - RC2016'!$C$8</f>
        <v>0.54535945824648546</v>
      </c>
      <c r="C285" s="32">
        <f>+'2017 Hourly Load - RC2016'!C286/'2017 Hourly Load - RC2016'!$C$8</f>
        <v>0.50001430350738285</v>
      </c>
      <c r="D285" s="32">
        <f>+'2017 Hourly Load - RC2016'!D286/'2017 Hourly Load - RC2016'!$C$8</f>
        <v>0.4757042622166972</v>
      </c>
      <c r="E285" s="32">
        <f>+'2017 Hourly Load - RC2016'!E286/'2017 Hourly Load - RC2016'!$C$8</f>
        <v>0.46021133434750383</v>
      </c>
      <c r="F285" s="32">
        <f>+'2017 Hourly Load - RC2016'!F286/'2017 Hourly Load - RC2016'!$C$8</f>
        <v>0.45622264018063829</v>
      </c>
      <c r="G285" s="32">
        <f>+'2017 Hourly Load - RC2016'!G286/'2017 Hourly Load - RC2016'!$C$8</f>
        <v>0.47717378112027925</v>
      </c>
      <c r="H285" s="32">
        <f>+'2017 Hourly Load - RC2016'!H286/'2017 Hourly Load - RC2016'!$C$8</f>
        <v>0.52667557504379958</v>
      </c>
      <c r="I285" s="32">
        <f>+'2017 Hourly Load - RC2016'!I286/'2017 Hourly Load - RC2016'!$C$8</f>
        <v>0.54414185686923178</v>
      </c>
      <c r="J285" s="32">
        <f>+'2017 Hourly Load - RC2016'!J286/'2017 Hourly Load - RC2016'!$C$8</f>
        <v>0.57634531398487221</v>
      </c>
      <c r="K285" s="32">
        <f>+'2017 Hourly Load - RC2016'!K286/'2017 Hourly Load - RC2016'!$C$8</f>
        <v>0.63848497047919817</v>
      </c>
      <c r="L285" s="32">
        <f>+'2017 Hourly Load - RC2016'!L286/'2017 Hourly Load - RC2016'!$C$8</f>
        <v>0.70087654449985226</v>
      </c>
      <c r="M285" s="32">
        <f>+'2017 Hourly Load - RC2016'!M286/'2017 Hourly Load - RC2016'!$C$8</f>
        <v>0.75214176110767117</v>
      </c>
      <c r="N285" s="32">
        <f>+'2017 Hourly Load - RC2016'!N286/'2017 Hourly Load - RC2016'!$C$8</f>
        <v>0.7937081529518486</v>
      </c>
      <c r="O285" s="32">
        <f>+'2017 Hourly Load - RC2016'!O286/'2017 Hourly Load - RC2016'!$C$8</f>
        <v>0.83603029737501111</v>
      </c>
      <c r="P285" s="32">
        <f>+'2017 Hourly Load - RC2016'!P286/'2017 Hourly Load - RC2016'!$C$8</f>
        <v>0.85887081976211466</v>
      </c>
      <c r="Q285" s="32">
        <f>+'2017 Hourly Load - RC2016'!Q286/'2017 Hourly Load - RC2016'!$C$8</f>
        <v>0.87490956893835281</v>
      </c>
      <c r="R285" s="32">
        <f>+'2017 Hourly Load - RC2016'!R286/'2017 Hourly Load - RC2016'!$C$8</f>
        <v>0.8842725036668897</v>
      </c>
      <c r="S285" s="32">
        <f>+'2017 Hourly Load - RC2016'!S286/'2017 Hourly Load - RC2016'!$C$8</f>
        <v>0.8684436857625919</v>
      </c>
      <c r="T285" s="32">
        <f>+'2017 Hourly Load - RC2016'!T286/'2017 Hourly Load - RC2016'!$C$8</f>
        <v>0.8322095482256977</v>
      </c>
      <c r="U285" s="32">
        <f>+'2017 Hourly Load - RC2016'!U286/'2017 Hourly Load - RC2016'!$C$8</f>
        <v>0.81373559629495229</v>
      </c>
      <c r="V285" s="32">
        <f>+'2017 Hourly Load - RC2016'!V286/'2017 Hourly Load - RC2016'!$C$8</f>
        <v>0.78955151376743093</v>
      </c>
      <c r="W285" s="32">
        <f>+'2017 Hourly Load - RC2016'!W286/'2017 Hourly Load - RC2016'!$C$8</f>
        <v>0.73417164422958237</v>
      </c>
      <c r="X285" s="32">
        <f>+'2017 Hourly Load - RC2016'!X286/'2017 Hourly Load - RC2016'!$C$8</f>
        <v>0.67228390526158488</v>
      </c>
      <c r="Y285" s="32">
        <f>+'2017 Hourly Load - RC2016'!Y286/'2017 Hourly Load - RC2016'!$C$8</f>
        <v>0.60418220064415473</v>
      </c>
      <c r="AA285" s="33">
        <f t="shared" si="4"/>
        <v>0.8842725036668897</v>
      </c>
    </row>
    <row r="286" spans="1:27" x14ac:dyDescent="0.2">
      <c r="A286" s="29">
        <v>43011</v>
      </c>
      <c r="B286" s="32">
        <f>+'2017 Hourly Load - RC2016'!B287/'2017 Hourly Load - RC2016'!$C$8</f>
        <v>0.54997794622917184</v>
      </c>
      <c r="C286" s="32">
        <f>+'2017 Hourly Load - RC2016'!C287/'2017 Hourly Load - RC2016'!$C$8</f>
        <v>0.51244223480624795</v>
      </c>
      <c r="D286" s="32">
        <f>+'2017 Hourly Load - RC2016'!D287/'2017 Hourly Load - RC2016'!$C$8</f>
        <v>0.48347171927848798</v>
      </c>
      <c r="E286" s="32">
        <f>+'2017 Hourly Load - RC2016'!E287/'2017 Hourly Load - RC2016'!$C$8</f>
        <v>0.46680317628642892</v>
      </c>
      <c r="F286" s="32">
        <f>+'2017 Hourly Load - RC2016'!F287/'2017 Hourly Load - RC2016'!$C$8</f>
        <v>0.46029530685627995</v>
      </c>
      <c r="G286" s="32">
        <f>+'2017 Hourly Load - RC2016'!G287/'2017 Hourly Load - RC2016'!$C$8</f>
        <v>0.47902117631335378</v>
      </c>
      <c r="H286" s="32">
        <f>+'2017 Hourly Load - RC2016'!H287/'2017 Hourly Load - RC2016'!$C$8</f>
        <v>0.52667557504379958</v>
      </c>
      <c r="I286" s="32">
        <f>+'2017 Hourly Load - RC2016'!I287/'2017 Hourly Load - RC2016'!$C$8</f>
        <v>0.54729082594833611</v>
      </c>
      <c r="J286" s="32">
        <f>+'2017 Hourly Load - RC2016'!J287/'2017 Hourly Load - RC2016'!$C$8</f>
        <v>0.5831051009413496</v>
      </c>
      <c r="K286" s="32">
        <f>+'2017 Hourly Load - RC2016'!K287/'2017 Hourly Load - RC2016'!$C$8</f>
        <v>0.64898153407621262</v>
      </c>
      <c r="L286" s="32">
        <f>+'2017 Hourly Load - RC2016'!L287/'2017 Hourly Load - RC2016'!$C$8</f>
        <v>0.71305255827238923</v>
      </c>
      <c r="M286" s="32">
        <f>+'2017 Hourly Load - RC2016'!M287/'2017 Hourly Load - RC2016'!$C$8</f>
        <v>0.77137146561740177</v>
      </c>
      <c r="N286" s="32">
        <f>+'2017 Hourly Load - RC2016'!N287/'2017 Hourly Load - RC2016'!$C$8</f>
        <v>0.81075457223340008</v>
      </c>
      <c r="O286" s="32">
        <f>+'2017 Hourly Load - RC2016'!O287/'2017 Hourly Load - RC2016'!$C$8</f>
        <v>0.85324466167411483</v>
      </c>
      <c r="P286" s="32">
        <f>+'2017 Hourly Load - RC2016'!P287/'2017 Hourly Load - RC2016'!$C$8</f>
        <v>0.87474162392080057</v>
      </c>
      <c r="Q286" s="32">
        <f>+'2017 Hourly Load - RC2016'!Q287/'2017 Hourly Load - RC2016'!$C$8</f>
        <v>0.88628784387751658</v>
      </c>
      <c r="R286" s="32">
        <f>+'2017 Hourly Load - RC2016'!R287/'2017 Hourly Load - RC2016'!$C$8</f>
        <v>0.88574202257047174</v>
      </c>
      <c r="S286" s="32">
        <f>+'2017 Hourly Load - RC2016'!S287/'2017 Hourly Load - RC2016'!$C$8</f>
        <v>0.84975980255990602</v>
      </c>
      <c r="T286" s="32">
        <f>+'2017 Hourly Load - RC2016'!T287/'2017 Hourly Load - RC2016'!$C$8</f>
        <v>0.79786479213626627</v>
      </c>
      <c r="U286" s="32">
        <f>+'2017 Hourly Load - RC2016'!U287/'2017 Hourly Load - RC2016'!$C$8</f>
        <v>0.76914619413483465</v>
      </c>
      <c r="V286" s="32">
        <f>+'2017 Hourly Load - RC2016'!V287/'2017 Hourly Load - RC2016'!$C$8</f>
        <v>0.73140055143997051</v>
      </c>
      <c r="W286" s="32">
        <f>+'2017 Hourly Load - RC2016'!W287/'2017 Hourly Load - RC2016'!$C$8</f>
        <v>0.68529964412188282</v>
      </c>
      <c r="X286" s="32">
        <f>+'2017 Hourly Load - RC2016'!X287/'2017 Hourly Load - RC2016'!$C$8</f>
        <v>0.6331107299175267</v>
      </c>
      <c r="Y286" s="32">
        <f>+'2017 Hourly Load - RC2016'!Y287/'2017 Hourly Load - RC2016'!$C$8</f>
        <v>0.58075387069561835</v>
      </c>
      <c r="AA286" s="33">
        <f t="shared" si="4"/>
        <v>0.88628784387751658</v>
      </c>
    </row>
    <row r="287" spans="1:27" x14ac:dyDescent="0.2">
      <c r="A287" s="29">
        <v>43012</v>
      </c>
      <c r="B287" s="32">
        <f>+'2017 Hourly Load - RC2016'!B288/'2017 Hourly Load - RC2016'!$C$8</f>
        <v>0.5314200217896502</v>
      </c>
      <c r="C287" s="32">
        <f>+'2017 Hourly Load - RC2016'!C288/'2017 Hourly Load - RC2016'!$C$8</f>
        <v>0.49245677771753238</v>
      </c>
      <c r="D287" s="32">
        <f>+'2017 Hourly Load - RC2016'!D288/'2017 Hourly Load - RC2016'!$C$8</f>
        <v>0.46760091511980206</v>
      </c>
      <c r="E287" s="32">
        <f>+'2017 Hourly Load - RC2016'!E288/'2017 Hourly Load - RC2016'!$C$8</f>
        <v>0.4502605920575341</v>
      </c>
      <c r="F287" s="32">
        <f>+'2017 Hourly Load - RC2016'!F288/'2017 Hourly Load - RC2016'!$C$8</f>
        <v>0.44182135492553437</v>
      </c>
      <c r="G287" s="32">
        <f>+'2017 Hourly Load - RC2016'!G288/'2017 Hourly Load - RC2016'!$C$8</f>
        <v>0.44476039273269846</v>
      </c>
      <c r="H287" s="32">
        <f>+'2017 Hourly Load - RC2016'!H288/'2017 Hourly Load - RC2016'!$C$8</f>
        <v>0.45781811784738452</v>
      </c>
      <c r="I287" s="32">
        <f>+'2017 Hourly Load - RC2016'!I288/'2017 Hourly Load - RC2016'!$C$8</f>
        <v>0.4741927570587271</v>
      </c>
      <c r="J287" s="32">
        <f>+'2017 Hourly Load - RC2016'!J288/'2017 Hourly Load - RC2016'!$C$8</f>
        <v>0.5288588602719787</v>
      </c>
      <c r="K287" s="32">
        <f>+'2017 Hourly Load - RC2016'!K288/'2017 Hourly Load - RC2016'!$C$8</f>
        <v>0.60044542400361756</v>
      </c>
      <c r="L287" s="32">
        <f>+'2017 Hourly Load - RC2016'!L288/'2017 Hourly Load - RC2016'!$C$8</f>
        <v>0.65481762343615268</v>
      </c>
      <c r="M287" s="32">
        <f>+'2017 Hourly Load - RC2016'!M288/'2017 Hourly Load - RC2016'!$C$8</f>
        <v>0.70222010464027018</v>
      </c>
      <c r="N287" s="32">
        <f>+'2017 Hourly Load - RC2016'!N288/'2017 Hourly Load - RC2016'!$C$8</f>
        <v>0.74219101881770144</v>
      </c>
      <c r="O287" s="32">
        <f>+'2017 Hourly Load - RC2016'!O288/'2017 Hourly Load - RC2016'!$C$8</f>
        <v>0.76608119756450643</v>
      </c>
      <c r="P287" s="32">
        <f>+'2017 Hourly Load - RC2016'!P288/'2017 Hourly Load - RC2016'!$C$8</f>
        <v>0.77481433847722236</v>
      </c>
      <c r="Q287" s="32">
        <f>+'2017 Hourly Load - RC2016'!Q288/'2017 Hourly Load - RC2016'!$C$8</f>
        <v>0.76960804293310336</v>
      </c>
      <c r="R287" s="32">
        <f>+'2017 Hourly Load - RC2016'!R288/'2017 Hourly Load - RC2016'!$C$8</f>
        <v>0.75138600852868609</v>
      </c>
      <c r="S287" s="32">
        <f>+'2017 Hourly Load - RC2016'!S288/'2017 Hourly Load - RC2016'!$C$8</f>
        <v>0.72392699815889616</v>
      </c>
      <c r="T287" s="32">
        <f>+'2017 Hourly Load - RC2016'!T288/'2017 Hourly Load - RC2016'!$C$8</f>
        <v>0.68823868192904691</v>
      </c>
      <c r="U287" s="32">
        <f>+'2017 Hourly Load - RC2016'!U288/'2017 Hourly Load - RC2016'!$C$8</f>
        <v>0.68206670253400237</v>
      </c>
      <c r="V287" s="32">
        <f>+'2017 Hourly Load - RC2016'!V288/'2017 Hourly Load - RC2016'!$C$8</f>
        <v>0.66187131417334644</v>
      </c>
      <c r="W287" s="32">
        <f>+'2017 Hourly Load - RC2016'!W288/'2017 Hourly Load - RC2016'!$C$8</f>
        <v>0.62341190515388534</v>
      </c>
      <c r="X287" s="32">
        <f>+'2017 Hourly Load - RC2016'!X288/'2017 Hourly Load - RC2016'!$C$8</f>
        <v>0.57630332773048421</v>
      </c>
      <c r="Y287" s="32">
        <f>+'2017 Hourly Load - RC2016'!Y288/'2017 Hourly Load - RC2016'!$C$8</f>
        <v>0.5271374238420683</v>
      </c>
      <c r="AA287" s="33">
        <f t="shared" si="4"/>
        <v>0.77481433847722236</v>
      </c>
    </row>
    <row r="288" spans="1:27" x14ac:dyDescent="0.2">
      <c r="A288" s="29">
        <v>43013</v>
      </c>
      <c r="B288" s="32">
        <f>+'2017 Hourly Load - RC2016'!B289/'2017 Hourly Load - RC2016'!$C$8</f>
        <v>0.47641802854129423</v>
      </c>
      <c r="C288" s="32">
        <f>+'2017 Hourly Load - RC2016'!C289/'2017 Hourly Load - RC2016'!$C$8</f>
        <v>0.43422184288129595</v>
      </c>
      <c r="D288" s="32">
        <f>+'2017 Hourly Load - RC2016'!D289/'2017 Hourly Load - RC2016'!$C$8</f>
        <v>0.40256420707270019</v>
      </c>
      <c r="E288" s="32">
        <f>+'2017 Hourly Load - RC2016'!E289/'2017 Hourly Load - RC2016'!$C$8</f>
        <v>0.37770834447496981</v>
      </c>
      <c r="F288" s="32">
        <f>+'2017 Hourly Load - RC2016'!F289/'2017 Hourly Load - RC2016'!$C$8</f>
        <v>0.36397883929007491</v>
      </c>
      <c r="G288" s="32">
        <f>+'2017 Hourly Load - RC2016'!G289/'2017 Hourly Load - RC2016'!$C$8</f>
        <v>0.36032603515831385</v>
      </c>
      <c r="H288" s="32">
        <f>+'2017 Hourly Load - RC2016'!H289/'2017 Hourly Load - RC2016'!$C$8</f>
        <v>0.36658198706213452</v>
      </c>
      <c r="I288" s="32">
        <f>+'2017 Hourly Load - RC2016'!I289/'2017 Hourly Load - RC2016'!$C$8</f>
        <v>0.37258602143962671</v>
      </c>
      <c r="J288" s="32">
        <f>+'2017 Hourly Load - RC2016'!J289/'2017 Hourly Load - RC2016'!$C$8</f>
        <v>0.40386578095872999</v>
      </c>
      <c r="K288" s="32">
        <f>+'2017 Hourly Load - RC2016'!K289/'2017 Hourly Load - RC2016'!$C$8</f>
        <v>0.45030257831192216</v>
      </c>
      <c r="L288" s="32">
        <f>+'2017 Hourly Load - RC2016'!L289/'2017 Hourly Load - RC2016'!$C$8</f>
        <v>0.49568971930541283</v>
      </c>
      <c r="M288" s="32">
        <f>+'2017 Hourly Load - RC2016'!M289/'2017 Hourly Load - RC2016'!$C$8</f>
        <v>0.52772523140350103</v>
      </c>
      <c r="N288" s="32">
        <f>+'2017 Hourly Load - RC2016'!N289/'2017 Hourly Load - RC2016'!$C$8</f>
        <v>0.5621959462560967</v>
      </c>
      <c r="O288" s="32">
        <f>+'2017 Hourly Load - RC2016'!O289/'2017 Hourly Load - RC2016'!$C$8</f>
        <v>0.59259399443305072</v>
      </c>
      <c r="P288" s="32">
        <f>+'2017 Hourly Load - RC2016'!P289/'2017 Hourly Load - RC2016'!$C$8</f>
        <v>0.61786971957466164</v>
      </c>
      <c r="Q288" s="32">
        <f>+'2017 Hourly Load - RC2016'!Q289/'2017 Hourly Load - RC2016'!$C$8</f>
        <v>0.63634367150540716</v>
      </c>
      <c r="R288" s="32">
        <f>+'2017 Hourly Load - RC2016'!R289/'2017 Hourly Load - RC2016'!$C$8</f>
        <v>0.65422981587471984</v>
      </c>
      <c r="S288" s="32">
        <f>+'2017 Hourly Load - RC2016'!S289/'2017 Hourly Load - RC2016'!$C$8</f>
        <v>0.64721811139191421</v>
      </c>
      <c r="T288" s="32">
        <f>+'2017 Hourly Load - RC2016'!T289/'2017 Hourly Load - RC2016'!$C$8</f>
        <v>0.61980108727651229</v>
      </c>
      <c r="U288" s="32">
        <f>+'2017 Hourly Load - RC2016'!U289/'2017 Hourly Load - RC2016'!$C$8</f>
        <v>0.61753382953955716</v>
      </c>
      <c r="V288" s="32">
        <f>+'2017 Hourly Load - RC2016'!V289/'2017 Hourly Load - RC2016'!$C$8</f>
        <v>0.60199891541597572</v>
      </c>
      <c r="W288" s="32">
        <f>+'2017 Hourly Load - RC2016'!W289/'2017 Hourly Load - RC2016'!$C$8</f>
        <v>0.5600546472823057</v>
      </c>
      <c r="X288" s="32">
        <f>+'2017 Hourly Load - RC2016'!X289/'2017 Hourly Load - RC2016'!$C$8</f>
        <v>0.5092512794727555</v>
      </c>
      <c r="Y288" s="32">
        <f>+'2017 Hourly Load - RC2016'!Y289/'2017 Hourly Load - RC2016'!$C$8</f>
        <v>0.45521497007532497</v>
      </c>
      <c r="AA288" s="33">
        <f t="shared" si="4"/>
        <v>0.65422981587471984</v>
      </c>
    </row>
    <row r="289" spans="1:27" x14ac:dyDescent="0.2">
      <c r="A289" s="29">
        <v>43014</v>
      </c>
      <c r="B289" s="32">
        <f>+'2017 Hourly Load - RC2016'!B290/'2017 Hourly Load - RC2016'!$C$8</f>
        <v>0.41175919678368489</v>
      </c>
      <c r="C289" s="32">
        <f>+'2017 Hourly Load - RC2016'!C290/'2017 Hourly Load - RC2016'!$C$8</f>
        <v>0.38098327231723839</v>
      </c>
      <c r="D289" s="32">
        <f>+'2017 Hourly Load - RC2016'!D290/'2017 Hourly Load - RC2016'!$C$8</f>
        <v>0.36221541660577644</v>
      </c>
      <c r="E289" s="32">
        <f>+'2017 Hourly Load - RC2016'!E290/'2017 Hourly Load - RC2016'!$C$8</f>
        <v>0.35247460558774701</v>
      </c>
      <c r="F289" s="32">
        <f>+'2017 Hourly Load - RC2016'!F290/'2017 Hourly Load - RC2016'!$C$8</f>
        <v>0.35478384957909015</v>
      </c>
      <c r="G289" s="32">
        <f>+'2017 Hourly Load - RC2016'!G290/'2017 Hourly Load - RC2016'!$C$8</f>
        <v>0.38409025514195466</v>
      </c>
      <c r="H289" s="32">
        <f>+'2017 Hourly Load - RC2016'!H290/'2017 Hourly Load - RC2016'!$C$8</f>
        <v>0.43493560920589291</v>
      </c>
      <c r="I289" s="32">
        <f>+'2017 Hourly Load - RC2016'!I290/'2017 Hourly Load - RC2016'!$C$8</f>
        <v>0.45702037901401138</v>
      </c>
      <c r="J289" s="32">
        <f>+'2017 Hourly Load - RC2016'!J290/'2017 Hourly Load - RC2016'!$C$8</f>
        <v>0.47855932751508518</v>
      </c>
      <c r="K289" s="32">
        <f>+'2017 Hourly Load - RC2016'!K290/'2017 Hourly Load - RC2016'!$C$8</f>
        <v>0.51827832416618802</v>
      </c>
      <c r="L289" s="32">
        <f>+'2017 Hourly Load - RC2016'!L290/'2017 Hourly Load - RC2016'!$C$8</f>
        <v>0.55845916961555964</v>
      </c>
      <c r="M289" s="32">
        <f>+'2017 Hourly Load - RC2016'!M290/'2017 Hourly Load - RC2016'!$C$8</f>
        <v>0.59410549959102077</v>
      </c>
      <c r="N289" s="32">
        <f>+'2017 Hourly Load - RC2016'!N290/'2017 Hourly Load - RC2016'!$C$8</f>
        <v>0.63130532097884018</v>
      </c>
      <c r="O289" s="32">
        <f>+'2017 Hourly Load - RC2016'!O290/'2017 Hourly Load - RC2016'!$C$8</f>
        <v>0.65863837258546598</v>
      </c>
      <c r="P289" s="32">
        <f>+'2017 Hourly Load - RC2016'!P290/'2017 Hourly Load - RC2016'!$C$8</f>
        <v>0.68605539670086779</v>
      </c>
      <c r="Q289" s="32">
        <f>+'2017 Hourly Load - RC2016'!Q290/'2017 Hourly Load - RC2016'!$C$8</f>
        <v>0.69457860634164359</v>
      </c>
      <c r="R289" s="32">
        <f>+'2017 Hourly Load - RC2016'!R290/'2017 Hourly Load - RC2016'!$C$8</f>
        <v>0.70398352732456859</v>
      </c>
      <c r="S289" s="32">
        <f>+'2017 Hourly Load - RC2016'!S290/'2017 Hourly Load - RC2016'!$C$8</f>
        <v>0.6907998434467183</v>
      </c>
      <c r="T289" s="32">
        <f>+'2017 Hourly Load - RC2016'!T290/'2017 Hourly Load - RC2016'!$C$8</f>
        <v>0.67740622829692787</v>
      </c>
      <c r="U289" s="32">
        <f>+'2017 Hourly Load - RC2016'!U290/'2017 Hourly Load - RC2016'!$C$8</f>
        <v>0.69134566475376313</v>
      </c>
      <c r="V289" s="32">
        <f>+'2017 Hourly Load - RC2016'!V290/'2017 Hourly Load - RC2016'!$C$8</f>
        <v>0.66972274374391327</v>
      </c>
      <c r="W289" s="32">
        <f>+'2017 Hourly Load - RC2016'!W290/'2017 Hourly Load - RC2016'!$C$8</f>
        <v>0.62391574020654206</v>
      </c>
      <c r="X289" s="32">
        <f>+'2017 Hourly Load - RC2016'!X290/'2017 Hourly Load - RC2016'!$C$8</f>
        <v>0.57256655108994703</v>
      </c>
      <c r="Y289" s="32">
        <f>+'2017 Hourly Load - RC2016'!Y290/'2017 Hourly Load - RC2016'!$C$8</f>
        <v>0.51538127261341204</v>
      </c>
      <c r="AA289" s="33">
        <f t="shared" si="4"/>
        <v>0.70398352732456859</v>
      </c>
    </row>
    <row r="290" spans="1:27" x14ac:dyDescent="0.2">
      <c r="A290" s="29">
        <v>43015</v>
      </c>
      <c r="B290" s="32">
        <f>+'2017 Hourly Load - RC2016'!B291/'2017 Hourly Load - RC2016'!$C$8</f>
        <v>0.46499776734774245</v>
      </c>
      <c r="C290" s="32">
        <f>+'2017 Hourly Load - RC2016'!C291/'2017 Hourly Load - RC2016'!$C$8</f>
        <v>0.43476766418834067</v>
      </c>
      <c r="D290" s="32">
        <f>+'2017 Hourly Load - RC2016'!D291/'2017 Hourly Load - RC2016'!$C$8</f>
        <v>0.41520206964350564</v>
      </c>
      <c r="E290" s="32">
        <f>+'2017 Hourly Load - RC2016'!E291/'2017 Hourly Load - RC2016'!$C$8</f>
        <v>0.40264817958147631</v>
      </c>
      <c r="F290" s="32">
        <f>+'2017 Hourly Load - RC2016'!F291/'2017 Hourly Load - RC2016'!$C$8</f>
        <v>0.39983510053747645</v>
      </c>
      <c r="G290" s="32">
        <f>+'2017 Hourly Load - RC2016'!G291/'2017 Hourly Load - RC2016'!$C$8</f>
        <v>0.42330541674040079</v>
      </c>
      <c r="H290" s="32">
        <f>+'2017 Hourly Load - RC2016'!H291/'2017 Hourly Load - RC2016'!$C$8</f>
        <v>0.47666994606762253</v>
      </c>
      <c r="I290" s="32">
        <f>+'2017 Hourly Load - RC2016'!I291/'2017 Hourly Load - RC2016'!$C$8</f>
        <v>0.50089601484953206</v>
      </c>
      <c r="J290" s="32">
        <f>+'2017 Hourly Load - RC2016'!J291/'2017 Hourly Load - RC2016'!$C$8</f>
        <v>0.51189641349920323</v>
      </c>
      <c r="K290" s="32">
        <f>+'2017 Hourly Load - RC2016'!K291/'2017 Hourly Load - RC2016'!$C$8</f>
        <v>0.55127952011520165</v>
      </c>
      <c r="L290" s="32">
        <f>+'2017 Hourly Load - RC2016'!L291/'2017 Hourly Load - RC2016'!$C$8</f>
        <v>0.59360166453836405</v>
      </c>
      <c r="M290" s="32">
        <f>+'2017 Hourly Load - RC2016'!M291/'2017 Hourly Load - RC2016'!$C$8</f>
        <v>0.62336991889949722</v>
      </c>
      <c r="N290" s="32">
        <f>+'2017 Hourly Load - RC2016'!N291/'2017 Hourly Load - RC2016'!$C$8</f>
        <v>0.6476379739357947</v>
      </c>
      <c r="O290" s="32">
        <f>+'2017 Hourly Load - RC2016'!O291/'2017 Hourly Load - RC2016'!$C$8</f>
        <v>0.66795932105961486</v>
      </c>
      <c r="P290" s="32">
        <f>+'2017 Hourly Load - RC2016'!P291/'2017 Hourly Load - RC2016'!$C$8</f>
        <v>0.67811999462152495</v>
      </c>
      <c r="Q290" s="32">
        <f>+'2017 Hourly Load - RC2016'!Q291/'2017 Hourly Load - RC2016'!$C$8</f>
        <v>0.67350150663883857</v>
      </c>
      <c r="R290" s="32">
        <f>+'2017 Hourly Load - RC2016'!R291/'2017 Hourly Load - RC2016'!$C$8</f>
        <v>0.67291369907740572</v>
      </c>
      <c r="S290" s="32">
        <f>+'2017 Hourly Load - RC2016'!S291/'2017 Hourly Load - RC2016'!$C$8</f>
        <v>0.66485233823489853</v>
      </c>
      <c r="T290" s="32">
        <f>+'2017 Hourly Load - RC2016'!T291/'2017 Hourly Load - RC2016'!$C$8</f>
        <v>0.6586803588398541</v>
      </c>
      <c r="U290" s="32">
        <f>+'2017 Hourly Load - RC2016'!U291/'2017 Hourly Load - RC2016'!$C$8</f>
        <v>0.67459314925292801</v>
      </c>
      <c r="V290" s="32">
        <f>+'2017 Hourly Load - RC2016'!V291/'2017 Hourly Load - RC2016'!$C$8</f>
        <v>0.65649707361167509</v>
      </c>
      <c r="W290" s="32">
        <f>+'2017 Hourly Load - RC2016'!W291/'2017 Hourly Load - RC2016'!$C$8</f>
        <v>0.62416765773287042</v>
      </c>
      <c r="X290" s="32">
        <f>+'2017 Hourly Load - RC2016'!X291/'2017 Hourly Load - RC2016'!$C$8</f>
        <v>0.56790607685287264</v>
      </c>
      <c r="Y290" s="32">
        <f>+'2017 Hourly Load - RC2016'!Y291/'2017 Hourly Load - RC2016'!$C$8</f>
        <v>0.50438087396374087</v>
      </c>
      <c r="AA290" s="33">
        <f t="shared" si="4"/>
        <v>0.67811999462152495</v>
      </c>
    </row>
    <row r="291" spans="1:27" x14ac:dyDescent="0.2">
      <c r="A291" s="29">
        <v>43016</v>
      </c>
      <c r="B291" s="32">
        <f>+'2017 Hourly Load - RC2016'!B292/'2017 Hourly Load - RC2016'!$C$8</f>
        <v>0.45739825530350392</v>
      </c>
      <c r="C291" s="32">
        <f>+'2017 Hourly Load - RC2016'!C292/'2017 Hourly Load - RC2016'!$C$8</f>
        <v>0.42691623461777384</v>
      </c>
      <c r="D291" s="32">
        <f>+'2017 Hourly Load - RC2016'!D292/'2017 Hourly Load - RC2016'!$C$8</f>
        <v>0.40508338233598362</v>
      </c>
      <c r="E291" s="32">
        <f>+'2017 Hourly Load - RC2016'!E292/'2017 Hourly Load - RC2016'!$C$8</f>
        <v>0.39420894244947663</v>
      </c>
      <c r="F291" s="32">
        <f>+'2017 Hourly Load - RC2016'!F292/'2017 Hourly Load - RC2016'!$C$8</f>
        <v>0.39546853008111837</v>
      </c>
      <c r="G291" s="32">
        <f>+'2017 Hourly Load - RC2016'!G292/'2017 Hourly Load - RC2016'!$C$8</f>
        <v>0.4222977466350874</v>
      </c>
      <c r="H291" s="32">
        <f>+'2017 Hourly Load - RC2016'!H292/'2017 Hourly Load - RC2016'!$C$8</f>
        <v>0.47625008352374198</v>
      </c>
      <c r="I291" s="32">
        <f>+'2017 Hourly Load - RC2016'!I292/'2017 Hourly Load - RC2016'!$C$8</f>
        <v>0.4968233481738904</v>
      </c>
      <c r="J291" s="32">
        <f>+'2017 Hourly Load - RC2016'!J292/'2017 Hourly Load - RC2016'!$C$8</f>
        <v>0.51794243413108365</v>
      </c>
      <c r="K291" s="32">
        <f>+'2017 Hourly Load - RC2016'!K292/'2017 Hourly Load - RC2016'!$C$8</f>
        <v>0.56639457169490248</v>
      </c>
      <c r="L291" s="32">
        <f>+'2017 Hourly Load - RC2016'!L292/'2017 Hourly Load - RC2016'!$C$8</f>
        <v>0.62051485360110936</v>
      </c>
      <c r="M291" s="32">
        <f>+'2017 Hourly Load - RC2016'!M292/'2017 Hourly Load - RC2016'!$C$8</f>
        <v>0.6655661045594955</v>
      </c>
      <c r="N291" s="32">
        <f>+'2017 Hourly Load - RC2016'!N292/'2017 Hourly Load - RC2016'!$C$8</f>
        <v>0.7074264001843894</v>
      </c>
      <c r="O291" s="32">
        <f>+'2017 Hourly Load - RC2016'!O292/'2017 Hourly Load - RC2016'!$C$8</f>
        <v>0.73958787104564183</v>
      </c>
      <c r="P291" s="32">
        <f>+'2017 Hourly Load - RC2016'!P292/'2017 Hourly Load - RC2016'!$C$8</f>
        <v>0.76574530752940195</v>
      </c>
      <c r="Q291" s="32">
        <f>+'2017 Hourly Load - RC2016'!Q292/'2017 Hourly Load - RC2016'!$C$8</f>
        <v>0.77754344501244632</v>
      </c>
      <c r="R291" s="32">
        <f>+'2017 Hourly Load - RC2016'!R292/'2017 Hourly Load - RC2016'!$C$8</f>
        <v>0.77653577490713288</v>
      </c>
      <c r="S291" s="32">
        <f>+'2017 Hourly Load - RC2016'!S292/'2017 Hourly Load - RC2016'!$C$8</f>
        <v>0.76393989859071543</v>
      </c>
      <c r="T291" s="32">
        <f>+'2017 Hourly Load - RC2016'!T292/'2017 Hourly Load - RC2016'!$C$8</f>
        <v>0.74101540369483576</v>
      </c>
      <c r="U291" s="32">
        <f>+'2017 Hourly Load - RC2016'!U292/'2017 Hourly Load - RC2016'!$C$8</f>
        <v>0.74122533496677601</v>
      </c>
      <c r="V291" s="32">
        <f>+'2017 Hourly Load - RC2016'!V292/'2017 Hourly Load - RC2016'!$C$8</f>
        <v>0.71985433148325462</v>
      </c>
      <c r="W291" s="32">
        <f>+'2017 Hourly Load - RC2016'!W292/'2017 Hourly Load - RC2016'!$C$8</f>
        <v>0.67274575405985348</v>
      </c>
      <c r="X291" s="32">
        <f>+'2017 Hourly Load - RC2016'!X292/'2017 Hourly Load - RC2016'!$C$8</f>
        <v>0.61488869551310954</v>
      </c>
      <c r="Y291" s="32">
        <f>+'2017 Hourly Load - RC2016'!Y292/'2017 Hourly Load - RC2016'!$C$8</f>
        <v>0.55648581565932087</v>
      </c>
      <c r="AA291" s="33">
        <f t="shared" si="4"/>
        <v>0.77754344501244632</v>
      </c>
    </row>
    <row r="292" spans="1:27" x14ac:dyDescent="0.2">
      <c r="A292" s="29">
        <v>43017</v>
      </c>
      <c r="B292" s="32">
        <f>+'2017 Hourly Load - RC2016'!B293/'2017 Hourly Load - RC2016'!$C$8</f>
        <v>0.50312128633209918</v>
      </c>
      <c r="C292" s="32">
        <f>+'2017 Hourly Load - RC2016'!C293/'2017 Hourly Load - RC2016'!$C$8</f>
        <v>0.46928036529532435</v>
      </c>
      <c r="D292" s="32">
        <f>+'2017 Hourly Load - RC2016'!D293/'2017 Hourly Load - RC2016'!$C$8</f>
        <v>0.44572607658362379</v>
      </c>
      <c r="E292" s="32">
        <f>+'2017 Hourly Load - RC2016'!E293/'2017 Hourly Load - RC2016'!$C$8</f>
        <v>0.42838575352135583</v>
      </c>
      <c r="F292" s="32">
        <f>+'2017 Hourly Load - RC2016'!F293/'2017 Hourly Load - RC2016'!$C$8</f>
        <v>0.42565664698613209</v>
      </c>
      <c r="G292" s="32">
        <f>+'2017 Hourly Load - RC2016'!G293/'2017 Hourly Load - RC2016'!$C$8</f>
        <v>0.42078624147711741</v>
      </c>
      <c r="H292" s="32">
        <f>+'2017 Hourly Load - RC2016'!H293/'2017 Hourly Load - RC2016'!$C$8</f>
        <v>0.49464006294571139</v>
      </c>
      <c r="I292" s="32">
        <f>+'2017 Hourly Load - RC2016'!I293/'2017 Hourly Load - RC2016'!$C$8</f>
        <v>0.51428962999932248</v>
      </c>
      <c r="J292" s="32">
        <f>+'2017 Hourly Load - RC2016'!J293/'2017 Hourly Load - RC2016'!$C$8</f>
        <v>0.53927145136021704</v>
      </c>
      <c r="K292" s="32">
        <f>+'2017 Hourly Load - RC2016'!K293/'2017 Hourly Load - RC2016'!$C$8</f>
        <v>0.59738042743328934</v>
      </c>
      <c r="L292" s="32">
        <f>+'2017 Hourly Load - RC2016'!L293/'2017 Hourly Load - RC2016'!$C$8</f>
        <v>0.65259235195358567</v>
      </c>
      <c r="M292" s="32">
        <f>+'2017 Hourly Load - RC2016'!M293/'2017 Hourly Load - RC2016'!$C$8</f>
        <v>0.70133839329812098</v>
      </c>
      <c r="N292" s="32">
        <f>+'2017 Hourly Load - RC2016'!N293/'2017 Hourly Load - RC2016'!$C$8</f>
        <v>0.73778246210695542</v>
      </c>
      <c r="O292" s="32">
        <f>+'2017 Hourly Load - RC2016'!O293/'2017 Hourly Load - RC2016'!$C$8</f>
        <v>0.7727150257578197</v>
      </c>
      <c r="P292" s="32">
        <f>+'2017 Hourly Load - RC2016'!P293/'2017 Hourly Load - RC2016'!$C$8</f>
        <v>0.79652123199584846</v>
      </c>
      <c r="Q292" s="32">
        <f>+'2017 Hourly Load - RC2016'!Q293/'2017 Hourly Load - RC2016'!$C$8</f>
        <v>0.81226607739137013</v>
      </c>
      <c r="R292" s="32">
        <f>+'2017 Hourly Load - RC2016'!R293/'2017 Hourly Load - RC2016'!$C$8</f>
        <v>0.81503717018098198</v>
      </c>
      <c r="S292" s="32">
        <f>+'2017 Hourly Load - RC2016'!S293/'2017 Hourly Load - RC2016'!$C$8</f>
        <v>0.79992211860128126</v>
      </c>
      <c r="T292" s="32">
        <f>+'2017 Hourly Load - RC2016'!T293/'2017 Hourly Load - RC2016'!$C$8</f>
        <v>0.7659552388013422</v>
      </c>
      <c r="U292" s="32">
        <f>+'2017 Hourly Load - RC2016'!U293/'2017 Hourly Load - RC2016'!$C$8</f>
        <v>0.75848168552026785</v>
      </c>
      <c r="V292" s="32">
        <f>+'2017 Hourly Load - RC2016'!V293/'2017 Hourly Load - RC2016'!$C$8</f>
        <v>0.73324794663304516</v>
      </c>
      <c r="W292" s="32">
        <f>+'2017 Hourly Load - RC2016'!W293/'2017 Hourly Load - RC2016'!$C$8</f>
        <v>0.68387211147268878</v>
      </c>
      <c r="X292" s="32">
        <f>+'2017 Hourly Load - RC2016'!X293/'2017 Hourly Load - RC2016'!$C$8</f>
        <v>0.62845025568045221</v>
      </c>
      <c r="Y292" s="32">
        <f>+'2017 Hourly Load - RC2016'!Y293/'2017 Hourly Load - RC2016'!$C$8</f>
        <v>0.56391738268600711</v>
      </c>
      <c r="AA292" s="33">
        <f t="shared" si="4"/>
        <v>0.81503717018098198</v>
      </c>
    </row>
    <row r="293" spans="1:27" x14ac:dyDescent="0.2">
      <c r="A293" s="29">
        <v>43018</v>
      </c>
      <c r="B293" s="32">
        <f>+'2017 Hourly Load - RC2016'!B294/'2017 Hourly Load - RC2016'!$C$8</f>
        <v>0.50916730696397938</v>
      </c>
      <c r="C293" s="32">
        <f>+'2017 Hourly Load - RC2016'!C294/'2017 Hourly Load - RC2016'!$C$8</f>
        <v>0.46970022783920495</v>
      </c>
      <c r="D293" s="32">
        <f>+'2017 Hourly Load - RC2016'!D294/'2017 Hourly Load - RC2016'!$C$8</f>
        <v>0.44606196661872827</v>
      </c>
      <c r="E293" s="32">
        <f>+'2017 Hourly Load - RC2016'!E294/'2017 Hourly Load - RC2016'!$C$8</f>
        <v>0.42905753359156479</v>
      </c>
      <c r="F293" s="32">
        <f>+'2017 Hourly Load - RC2016'!F294/'2017 Hourly Load - RC2016'!$C$8</f>
        <v>0.42599253702123652</v>
      </c>
      <c r="G293" s="32">
        <f>+'2017 Hourly Load - RC2016'!G294/'2017 Hourly Load - RC2016'!$C$8</f>
        <v>0.44673374668893723</v>
      </c>
      <c r="H293" s="32">
        <f>+'2017 Hourly Load - RC2016'!H294/'2017 Hourly Load - RC2016'!$C$8</f>
        <v>0.49589965057735313</v>
      </c>
      <c r="I293" s="32">
        <f>+'2017 Hourly Load - RC2016'!I294/'2017 Hourly Load - RC2016'!$C$8</f>
        <v>0.51794243413108365</v>
      </c>
      <c r="J293" s="32">
        <f>+'2017 Hourly Load - RC2016'!J294/'2017 Hourly Load - RC2016'!$C$8</f>
        <v>0.54506555446576899</v>
      </c>
      <c r="K293" s="32">
        <f>+'2017 Hourly Load - RC2016'!K294/'2017 Hourly Load - RC2016'!$C$8</f>
        <v>0.60380432435466225</v>
      </c>
      <c r="L293" s="32">
        <f>+'2017 Hourly Load - RC2016'!L294/'2017 Hourly Load - RC2016'!$C$8</f>
        <v>0.66149343788385395</v>
      </c>
      <c r="M293" s="32">
        <f>+'2017 Hourly Load - RC2016'!M294/'2017 Hourly Load - RC2016'!$C$8</f>
        <v>0.70604085378958337</v>
      </c>
      <c r="N293" s="32">
        <f>+'2017 Hourly Load - RC2016'!N294/'2017 Hourly Load - RC2016'!$C$8</f>
        <v>0.74525601538802955</v>
      </c>
      <c r="O293" s="32">
        <f>+'2017 Hourly Load - RC2016'!O294/'2017 Hourly Load - RC2016'!$C$8</f>
        <v>0.77766940377561034</v>
      </c>
      <c r="P293" s="32">
        <f>+'2017 Hourly Load - RC2016'!P294/'2017 Hourly Load - RC2016'!$C$8</f>
        <v>0.7996702010749529</v>
      </c>
      <c r="Q293" s="32">
        <f>+'2017 Hourly Load - RC2016'!Q294/'2017 Hourly Load - RC2016'!$C$8</f>
        <v>0.81453333512832526</v>
      </c>
      <c r="R293" s="32">
        <f>+'2017 Hourly Load - RC2016'!R294/'2017 Hourly Load - RC2016'!$C$8</f>
        <v>0.81747237293548936</v>
      </c>
      <c r="S293" s="32">
        <f>+'2017 Hourly Load - RC2016'!S294/'2017 Hourly Load - RC2016'!$C$8</f>
        <v>0.79677314952217682</v>
      </c>
      <c r="T293" s="32">
        <f>+'2017 Hourly Load - RC2016'!T294/'2017 Hourly Load - RC2016'!$C$8</f>
        <v>0.75453497760779054</v>
      </c>
      <c r="U293" s="32">
        <f>+'2017 Hourly Load - RC2016'!U294/'2017 Hourly Load - RC2016'!$C$8</f>
        <v>0.73962985730002984</v>
      </c>
      <c r="V293" s="32">
        <f>+'2017 Hourly Load - RC2016'!V294/'2017 Hourly Load - RC2016'!$C$8</f>
        <v>0.71137310809686682</v>
      </c>
      <c r="W293" s="32">
        <f>+'2017 Hourly Load - RC2016'!W294/'2017 Hourly Load - RC2016'!$C$8</f>
        <v>0.66858911487543571</v>
      </c>
      <c r="X293" s="32">
        <f>+'2017 Hourly Load - RC2016'!X294/'2017 Hourly Load - RC2016'!$C$8</f>
        <v>0.62055683985549737</v>
      </c>
      <c r="Y293" s="32">
        <f>+'2017 Hourly Load - RC2016'!Y294/'2017 Hourly Load - RC2016'!$C$8</f>
        <v>0.56924963699329045</v>
      </c>
      <c r="AA293" s="33">
        <f t="shared" si="4"/>
        <v>0.81747237293548936</v>
      </c>
    </row>
    <row r="294" spans="1:27" x14ac:dyDescent="0.2">
      <c r="A294" s="29">
        <v>43019</v>
      </c>
      <c r="B294" s="32">
        <f>+'2017 Hourly Load - RC2016'!B295/'2017 Hourly Load - RC2016'!$C$8</f>
        <v>0.51886613172762086</v>
      </c>
      <c r="C294" s="32">
        <f>+'2017 Hourly Load - RC2016'!C295/'2017 Hourly Load - RC2016'!$C$8</f>
        <v>0.48200220037490593</v>
      </c>
      <c r="D294" s="32">
        <f>+'2017 Hourly Load - RC2016'!D295/'2017 Hourly Load - RC2016'!$C$8</f>
        <v>0.45844791166320537</v>
      </c>
      <c r="E294" s="32">
        <f>+'2017 Hourly Load - RC2016'!E295/'2017 Hourly Load - RC2016'!$C$8</f>
        <v>0.44077169856583293</v>
      </c>
      <c r="F294" s="32">
        <f>+'2017 Hourly Load - RC2016'!F295/'2017 Hourly Load - RC2016'!$C$8</f>
        <v>0.43086294253025126</v>
      </c>
      <c r="G294" s="32">
        <f>+'2017 Hourly Load - RC2016'!G295/'2017 Hourly Load - RC2016'!$C$8</f>
        <v>0.43136677758290798</v>
      </c>
      <c r="H294" s="32">
        <f>+'2017 Hourly Load - RC2016'!H295/'2017 Hourly Load - RC2016'!$C$8</f>
        <v>0.44308094255717612</v>
      </c>
      <c r="I294" s="32">
        <f>+'2017 Hourly Load - RC2016'!I295/'2017 Hourly Load - RC2016'!$C$8</f>
        <v>0.45529894258410109</v>
      </c>
      <c r="J294" s="32">
        <f>+'2017 Hourly Load - RC2016'!J295/'2017 Hourly Load - RC2016'!$C$8</f>
        <v>0.50513662654272595</v>
      </c>
      <c r="K294" s="32">
        <f>+'2017 Hourly Load - RC2016'!K295/'2017 Hourly Load - RC2016'!$C$8</f>
        <v>0.58331503221328995</v>
      </c>
      <c r="L294" s="32">
        <f>+'2017 Hourly Load - RC2016'!L295/'2017 Hourly Load - RC2016'!$C$8</f>
        <v>0.64788989146212306</v>
      </c>
      <c r="M294" s="32">
        <f>+'2017 Hourly Load - RC2016'!M295/'2017 Hourly Load - RC2016'!$C$8</f>
        <v>0.70205215962271794</v>
      </c>
      <c r="N294" s="32">
        <f>+'2017 Hourly Load - RC2016'!N295/'2017 Hourly Load - RC2016'!$C$8</f>
        <v>0.74370252397567149</v>
      </c>
      <c r="O294" s="32">
        <f>+'2017 Hourly Load - RC2016'!O295/'2017 Hourly Load - RC2016'!$C$8</f>
        <v>0.77523420102110296</v>
      </c>
      <c r="P294" s="32">
        <f>+'2017 Hourly Load - RC2016'!P295/'2017 Hourly Load - RC2016'!$C$8</f>
        <v>0.79664719075901269</v>
      </c>
      <c r="Q294" s="32">
        <f>+'2017 Hourly Load - RC2016'!Q295/'2017 Hourly Load - RC2016'!$C$8</f>
        <v>0.81025073718074336</v>
      </c>
      <c r="R294" s="32">
        <f>+'2017 Hourly Load - RC2016'!R295/'2017 Hourly Load - RC2016'!$C$8</f>
        <v>0.81285388495280297</v>
      </c>
      <c r="S294" s="32">
        <f>+'2017 Hourly Load - RC2016'!S295/'2017 Hourly Load - RC2016'!$C$8</f>
        <v>0.79505171309226641</v>
      </c>
      <c r="T294" s="32">
        <f>+'2017 Hourly Load - RC2016'!T295/'2017 Hourly Load - RC2016'!$C$8</f>
        <v>0.75000046213388027</v>
      </c>
      <c r="U294" s="32">
        <f>+'2017 Hourly Load - RC2016'!U295/'2017 Hourly Load - RC2016'!$C$8</f>
        <v>0.72972110126444822</v>
      </c>
      <c r="V294" s="32">
        <f>+'2017 Hourly Load - RC2016'!V295/'2017 Hourly Load - RC2016'!$C$8</f>
        <v>0.70125442078934497</v>
      </c>
      <c r="W294" s="32">
        <f>+'2017 Hourly Load - RC2016'!W295/'2017 Hourly Load - RC2016'!$C$8</f>
        <v>0.65779864749770478</v>
      </c>
      <c r="X294" s="32">
        <f>+'2017 Hourly Load - RC2016'!X295/'2017 Hourly Load - RC2016'!$C$8</f>
        <v>0.61459479173239306</v>
      </c>
      <c r="Y294" s="32">
        <f>+'2017 Hourly Load - RC2016'!Y295/'2017 Hourly Load - RC2016'!$C$8</f>
        <v>0.56299368508946979</v>
      </c>
      <c r="AA294" s="33">
        <f t="shared" si="4"/>
        <v>0.81285388495280297</v>
      </c>
    </row>
    <row r="295" spans="1:27" x14ac:dyDescent="0.2">
      <c r="A295" s="29">
        <v>43020</v>
      </c>
      <c r="B295" s="32">
        <f>+'2017 Hourly Load - RC2016'!B296/'2017 Hourly Load - RC2016'!$C$8</f>
        <v>0.51613702519239713</v>
      </c>
      <c r="C295" s="32">
        <f>+'2017 Hourly Load - RC2016'!C296/'2017 Hourly Load - RC2016'!$C$8</f>
        <v>0.47818145122559264</v>
      </c>
      <c r="D295" s="32">
        <f>+'2017 Hourly Load - RC2016'!D296/'2017 Hourly Load - RC2016'!$C$8</f>
        <v>0.4494208669697729</v>
      </c>
      <c r="E295" s="32">
        <f>+'2017 Hourly Load - RC2016'!E296/'2017 Hourly Load - RC2016'!$C$8</f>
        <v>0.43136677758290798</v>
      </c>
      <c r="F295" s="32">
        <f>+'2017 Hourly Load - RC2016'!F296/'2017 Hourly Load - RC2016'!$C$8</f>
        <v>0.42267562292457994</v>
      </c>
      <c r="G295" s="32">
        <f>+'2017 Hourly Load - RC2016'!G296/'2017 Hourly Load - RC2016'!$C$8</f>
        <v>0.42103815900344577</v>
      </c>
      <c r="H295" s="32">
        <f>+'2017 Hourly Load - RC2016'!H296/'2017 Hourly Load - RC2016'!$C$8</f>
        <v>0.42943540988105733</v>
      </c>
      <c r="I295" s="32">
        <f>+'2017 Hourly Load - RC2016'!I296/'2017 Hourly Load - RC2016'!$C$8</f>
        <v>0.43577533429365412</v>
      </c>
      <c r="J295" s="32">
        <f>+'2017 Hourly Load - RC2016'!J296/'2017 Hourly Load - RC2016'!$C$8</f>
        <v>0.49006356121741312</v>
      </c>
      <c r="K295" s="32">
        <f>+'2017 Hourly Load - RC2016'!K296/'2017 Hourly Load - RC2016'!$C$8</f>
        <v>0.57353223494087247</v>
      </c>
      <c r="L295" s="32">
        <f>+'2017 Hourly Load - RC2016'!L296/'2017 Hourly Load - RC2016'!$C$8</f>
        <v>0.64092017323370554</v>
      </c>
      <c r="M295" s="32">
        <f>+'2017 Hourly Load - RC2016'!M296/'2017 Hourly Load - RC2016'!$C$8</f>
        <v>0.69722374036809132</v>
      </c>
      <c r="N295" s="32">
        <f>+'2017 Hourly Load - RC2016'!N296/'2017 Hourly Load - RC2016'!$C$8</f>
        <v>0.74466820782659682</v>
      </c>
      <c r="O295" s="32">
        <f>+'2017 Hourly Load - RC2016'!O296/'2017 Hourly Load - RC2016'!$C$8</f>
        <v>0.77527618727549108</v>
      </c>
      <c r="P295" s="32">
        <f>+'2017 Hourly Load - RC2016'!P296/'2017 Hourly Load - RC2016'!$C$8</f>
        <v>0.79555554814492313</v>
      </c>
      <c r="Q295" s="32">
        <f>+'2017 Hourly Load - RC2016'!Q296/'2017 Hourly Load - RC2016'!$C$8</f>
        <v>0.80647197428581829</v>
      </c>
      <c r="R295" s="32">
        <f>+'2017 Hourly Load - RC2016'!R296/'2017 Hourly Load - RC2016'!$C$8</f>
        <v>0.80768957566307187</v>
      </c>
      <c r="S295" s="32">
        <f>+'2017 Hourly Load - RC2016'!S296/'2017 Hourly Load - RC2016'!$C$8</f>
        <v>0.79194473026755019</v>
      </c>
      <c r="T295" s="32">
        <f>+'2017 Hourly Load - RC2016'!T296/'2017 Hourly Load - RC2016'!$C$8</f>
        <v>0.75411511506390994</v>
      </c>
      <c r="U295" s="32">
        <f>+'2017 Hourly Load - RC2016'!U296/'2017 Hourly Load - RC2016'!$C$8</f>
        <v>0.75084018722164136</v>
      </c>
      <c r="V295" s="32">
        <f>+'2017 Hourly Load - RC2016'!V296/'2017 Hourly Load - RC2016'!$C$8</f>
        <v>0.72359110812379168</v>
      </c>
      <c r="W295" s="32">
        <f>+'2017 Hourly Load - RC2016'!W296/'2017 Hourly Load - RC2016'!$C$8</f>
        <v>0.67644054444600255</v>
      </c>
      <c r="X295" s="32">
        <f>+'2017 Hourly Load - RC2016'!X296/'2017 Hourly Load - RC2016'!$C$8</f>
        <v>0.62727464055758664</v>
      </c>
      <c r="Y295" s="32">
        <f>+'2017 Hourly Load - RC2016'!Y296/'2017 Hourly Load - RC2016'!$C$8</f>
        <v>0.5702992933529919</v>
      </c>
      <c r="AA295" s="33">
        <f t="shared" si="4"/>
        <v>0.80768957566307187</v>
      </c>
    </row>
    <row r="296" spans="1:27" x14ac:dyDescent="0.2">
      <c r="A296" s="29">
        <v>43021</v>
      </c>
      <c r="B296" s="32">
        <f>+'2017 Hourly Load - RC2016'!B297/'2017 Hourly Load - RC2016'!$C$8</f>
        <v>0.52251893585938192</v>
      </c>
      <c r="C296" s="32">
        <f>+'2017 Hourly Load - RC2016'!C297/'2017 Hourly Load - RC2016'!$C$8</f>
        <v>0.48817417976995048</v>
      </c>
      <c r="D296" s="32">
        <f>+'2017 Hourly Load - RC2016'!D297/'2017 Hourly Load - RC2016'!$C$8</f>
        <v>0.46650927250571256</v>
      </c>
      <c r="E296" s="32">
        <f>+'2017 Hourly Load - RC2016'!E297/'2017 Hourly Load - RC2016'!$C$8</f>
        <v>0.4536614786629668</v>
      </c>
      <c r="F296" s="32">
        <f>+'2017 Hourly Load - RC2016'!F297/'2017 Hourly Load - RC2016'!$C$8</f>
        <v>0.45395538244368322</v>
      </c>
      <c r="G296" s="32">
        <f>+'2017 Hourly Load - RC2016'!G297/'2017 Hourly Load - RC2016'!$C$8</f>
        <v>0.47738371239221955</v>
      </c>
      <c r="H296" s="32">
        <f>+'2017 Hourly Load - RC2016'!H297/'2017 Hourly Load - RC2016'!$C$8</f>
        <v>0.52361057847347148</v>
      </c>
      <c r="I296" s="32">
        <f>+'2017 Hourly Load - RC2016'!I297/'2017 Hourly Load - RC2016'!$C$8</f>
        <v>0.54288226923758998</v>
      </c>
      <c r="J296" s="32">
        <f>+'2017 Hourly Load - RC2016'!J297/'2017 Hourly Load - RC2016'!$C$8</f>
        <v>0.56840991190552936</v>
      </c>
      <c r="K296" s="32">
        <f>+'2017 Hourly Load - RC2016'!K297/'2017 Hourly Load - RC2016'!$C$8</f>
        <v>0.62244622130296001</v>
      </c>
      <c r="L296" s="32">
        <f>+'2017 Hourly Load - RC2016'!L297/'2017 Hourly Load - RC2016'!$C$8</f>
        <v>0.68294841387615157</v>
      </c>
      <c r="M296" s="32">
        <f>+'2017 Hourly Load - RC2016'!M297/'2017 Hourly Load - RC2016'!$C$8</f>
        <v>0.7309387026417018</v>
      </c>
      <c r="N296" s="32">
        <f>+'2017 Hourly Load - RC2016'!N297/'2017 Hourly Load - RC2016'!$C$8</f>
        <v>0.76440174738898414</v>
      </c>
      <c r="O296" s="32">
        <f>+'2017 Hourly Load - RC2016'!O297/'2017 Hourly Load - RC2016'!$C$8</f>
        <v>0.79131493645172923</v>
      </c>
      <c r="P296" s="32">
        <f>+'2017 Hourly Load - RC2016'!P297/'2017 Hourly Load - RC2016'!$C$8</f>
        <v>0.80949498460175828</v>
      </c>
      <c r="Q296" s="32">
        <f>+'2017 Hourly Load - RC2016'!Q297/'2017 Hourly Load - RC2016'!$C$8</f>
        <v>0.82137709459357888</v>
      </c>
      <c r="R296" s="32">
        <f>+'2017 Hourly Load - RC2016'!R297/'2017 Hourly Load - RC2016'!$C$8</f>
        <v>0.81978161692683271</v>
      </c>
      <c r="S296" s="32">
        <f>+'2017 Hourly Load - RC2016'!S297/'2017 Hourly Load - RC2016'!$C$8</f>
        <v>0.80290314266283325</v>
      </c>
      <c r="T296" s="32">
        <f>+'2017 Hourly Load - RC2016'!T297/'2017 Hourly Load - RC2016'!$C$8</f>
        <v>0.77053174052964057</v>
      </c>
      <c r="U296" s="32">
        <f>+'2017 Hourly Load - RC2016'!U297/'2017 Hourly Load - RC2016'!$C$8</f>
        <v>0.76906222162605853</v>
      </c>
      <c r="V296" s="32">
        <f>+'2017 Hourly Load - RC2016'!V297/'2017 Hourly Load - RC2016'!$C$8</f>
        <v>0.74059554115095516</v>
      </c>
      <c r="W296" s="32">
        <f>+'2017 Hourly Load - RC2016'!W297/'2017 Hourly Load - RC2016'!$C$8</f>
        <v>0.69415874379776299</v>
      </c>
      <c r="X296" s="32">
        <f>+'2017 Hourly Load - RC2016'!X297/'2017 Hourly Load - RC2016'!$C$8</f>
        <v>0.63785517666337732</v>
      </c>
      <c r="Y296" s="32">
        <f>+'2017 Hourly Load - RC2016'!Y297/'2017 Hourly Load - RC2016'!$C$8</f>
        <v>0.57735298409018565</v>
      </c>
      <c r="AA296" s="33">
        <f t="shared" si="4"/>
        <v>0.82137709459357888</v>
      </c>
    </row>
    <row r="297" spans="1:27" x14ac:dyDescent="0.2">
      <c r="A297" s="29">
        <v>43022</v>
      </c>
      <c r="B297" s="32">
        <f>+'2017 Hourly Load - RC2016'!B298/'2017 Hourly Load - RC2016'!$C$8</f>
        <v>0.52633968500869521</v>
      </c>
      <c r="C297" s="32">
        <f>+'2017 Hourly Load - RC2016'!C298/'2017 Hourly Load - RC2016'!$C$8</f>
        <v>0.49401026912989049</v>
      </c>
      <c r="D297" s="32">
        <f>+'2017 Hourly Load - RC2016'!D298/'2017 Hourly Load - RC2016'!$C$8</f>
        <v>0.47415077080433904</v>
      </c>
      <c r="E297" s="32">
        <f>+'2017 Hourly Load - RC2016'!E298/'2017 Hourly Load - RC2016'!$C$8</f>
        <v>0.46075715565454856</v>
      </c>
      <c r="F297" s="32">
        <f>+'2017 Hourly Load - RC2016'!F298/'2017 Hourly Load - RC2016'!$C$8</f>
        <v>0.45756620032105616</v>
      </c>
      <c r="G297" s="32">
        <f>+'2017 Hourly Load - RC2016'!G298/'2017 Hourly Load - RC2016'!$C$8</f>
        <v>0.48175028284857757</v>
      </c>
      <c r="H297" s="32">
        <f>+'2017 Hourly Load - RC2016'!H298/'2017 Hourly Load - RC2016'!$C$8</f>
        <v>0.53410714207048593</v>
      </c>
      <c r="I297" s="32">
        <f>+'2017 Hourly Load - RC2016'!I298/'2017 Hourly Load - RC2016'!$C$8</f>
        <v>0.55413458541358962</v>
      </c>
      <c r="J297" s="32">
        <f>+'2017 Hourly Load - RC2016'!J298/'2017 Hourly Load - RC2016'!$C$8</f>
        <v>0.57966222808152879</v>
      </c>
      <c r="K297" s="32">
        <f>+'2017 Hourly Load - RC2016'!K298/'2017 Hourly Load - RC2016'!$C$8</f>
        <v>0.63541997390886984</v>
      </c>
      <c r="L297" s="32">
        <f>+'2017 Hourly Load - RC2016'!L298/'2017 Hourly Load - RC2016'!$C$8</f>
        <v>0.68895244825364377</v>
      </c>
      <c r="M297" s="32">
        <f>+'2017 Hourly Load - RC2016'!M298/'2017 Hourly Load - RC2016'!$C$8</f>
        <v>0.73358383666814952</v>
      </c>
      <c r="N297" s="32">
        <f>+'2017 Hourly Load - RC2016'!N298/'2017 Hourly Load - RC2016'!$C$8</f>
        <v>0.76482160993286474</v>
      </c>
      <c r="O297" s="32">
        <f>+'2017 Hourly Load - RC2016'!O298/'2017 Hourly Load - RC2016'!$C$8</f>
        <v>0.79820068217137075</v>
      </c>
      <c r="P297" s="32">
        <f>+'2017 Hourly Load - RC2016'!P298/'2017 Hourly Load - RC2016'!$C$8</f>
        <v>0.81621278530384767</v>
      </c>
      <c r="Q297" s="32">
        <f>+'2017 Hourly Load - RC2016'!Q298/'2017 Hourly Load - RC2016'!$C$8</f>
        <v>0.82108319081286241</v>
      </c>
      <c r="R297" s="32">
        <f>+'2017 Hourly Load - RC2016'!R298/'2017 Hourly Load - RC2016'!$C$8</f>
        <v>0.81138436604922104</v>
      </c>
      <c r="S297" s="32">
        <f>+'2017 Hourly Load - RC2016'!S298/'2017 Hourly Load - RC2016'!$C$8</f>
        <v>0.78627658592516236</v>
      </c>
      <c r="T297" s="32">
        <f>+'2017 Hourly Load - RC2016'!T298/'2017 Hourly Load - RC2016'!$C$8</f>
        <v>0.76372996731877518</v>
      </c>
      <c r="U297" s="32">
        <f>+'2017 Hourly Load - RC2016'!U298/'2017 Hourly Load - RC2016'!$C$8</f>
        <v>0.769356125406775</v>
      </c>
      <c r="V297" s="32">
        <f>+'2017 Hourly Load - RC2016'!V298/'2017 Hourly Load - RC2016'!$C$8</f>
        <v>0.73765650334379118</v>
      </c>
      <c r="W297" s="32">
        <f>+'2017 Hourly Load - RC2016'!W298/'2017 Hourly Load - RC2016'!$C$8</f>
        <v>0.68836464069221093</v>
      </c>
      <c r="X297" s="32">
        <f>+'2017 Hourly Load - RC2016'!X298/'2017 Hourly Load - RC2016'!$C$8</f>
        <v>0.62949991204015365</v>
      </c>
      <c r="Y297" s="32">
        <f>+'2017 Hourly Load - RC2016'!Y298/'2017 Hourly Load - RC2016'!$C$8</f>
        <v>0.56660450296684284</v>
      </c>
      <c r="AA297" s="33">
        <f t="shared" si="4"/>
        <v>0.82108319081286241</v>
      </c>
    </row>
    <row r="298" spans="1:27" x14ac:dyDescent="0.2">
      <c r="A298" s="29">
        <v>43023</v>
      </c>
      <c r="B298" s="32">
        <f>+'2017 Hourly Load - RC2016'!B299/'2017 Hourly Load - RC2016'!$C$8</f>
        <v>0.5087894306744869</v>
      </c>
      <c r="C298" s="32">
        <f>+'2017 Hourly Load - RC2016'!C299/'2017 Hourly Load - RC2016'!$C$8</f>
        <v>0.47142166426911536</v>
      </c>
      <c r="D298" s="32">
        <f>+'2017 Hourly Load - RC2016'!D299/'2017 Hourly Load - RC2016'!$C$8</f>
        <v>0.44921093569783266</v>
      </c>
      <c r="E298" s="32">
        <f>+'2017 Hourly Load - RC2016'!E299/'2017 Hourly Load - RC2016'!$C$8</f>
        <v>0.43531348549538545</v>
      </c>
      <c r="F298" s="32">
        <f>+'2017 Hourly Load - RC2016'!F299/'2017 Hourly Load - RC2016'!$C$8</f>
        <v>0.43560738927610188</v>
      </c>
      <c r="G298" s="32">
        <f>+'2017 Hourly Load - RC2016'!G299/'2017 Hourly Load - RC2016'!$C$8</f>
        <v>0.45878380169830985</v>
      </c>
      <c r="H298" s="32">
        <f>+'2017 Hourly Load - RC2016'!H299/'2017 Hourly Load - RC2016'!$C$8</f>
        <v>0.50950319699908386</v>
      </c>
      <c r="I298" s="32">
        <f>+'2017 Hourly Load - RC2016'!I299/'2017 Hourly Load - RC2016'!$C$8</f>
        <v>0.53251166440373976</v>
      </c>
      <c r="J298" s="32">
        <f>+'2017 Hourly Load - RC2016'!J299/'2017 Hourly Load - RC2016'!$C$8</f>
        <v>0.55585602184350003</v>
      </c>
      <c r="K298" s="32">
        <f>+'2017 Hourly Load - RC2016'!K299/'2017 Hourly Load - RC2016'!$C$8</f>
        <v>0.60464404944242334</v>
      </c>
      <c r="L298" s="32">
        <f>+'2017 Hourly Load - RC2016'!L299/'2017 Hourly Load - RC2016'!$C$8</f>
        <v>0.65028310796224242</v>
      </c>
      <c r="M298" s="32">
        <f>+'2017 Hourly Load - RC2016'!M299/'2017 Hourly Load - RC2016'!$C$8</f>
        <v>0.69344497747316614</v>
      </c>
      <c r="N298" s="32">
        <f>+'2017 Hourly Load - RC2016'!N299/'2017 Hourly Load - RC2016'!$C$8</f>
        <v>0.64872961654988426</v>
      </c>
      <c r="O298" s="32">
        <f>+'2017 Hourly Load - RC2016'!O299/'2017 Hourly Load - RC2016'!$C$8</f>
        <v>0.74764923188814902</v>
      </c>
      <c r="P298" s="32">
        <f>+'2017 Hourly Load - RC2016'!P299/'2017 Hourly Load - RC2016'!$C$8</f>
        <v>0.75419908757268606</v>
      </c>
      <c r="Q298" s="32">
        <f>+'2017 Hourly Load - RC2016'!Q299/'2017 Hourly Load - RC2016'!$C$8</f>
        <v>0.75894353431853656</v>
      </c>
      <c r="R298" s="32">
        <f>+'2017 Hourly Load - RC2016'!R299/'2017 Hourly Load - RC2016'!$C$8</f>
        <v>0.74748128687059678</v>
      </c>
      <c r="S298" s="32">
        <f>+'2017 Hourly Load - RC2016'!S299/'2017 Hourly Load - RC2016'!$C$8</f>
        <v>0.72917527995740339</v>
      </c>
      <c r="T298" s="32">
        <f>+'2017 Hourly Load - RC2016'!T299/'2017 Hourly Load - RC2016'!$C$8</f>
        <v>0.70688057887734457</v>
      </c>
      <c r="U298" s="32">
        <f>+'2017 Hourly Load - RC2016'!U299/'2017 Hourly Load - RC2016'!$C$8</f>
        <v>0.71225481943901603</v>
      </c>
      <c r="V298" s="32">
        <f>+'2017 Hourly Load - RC2016'!V299/'2017 Hourly Load - RC2016'!$C$8</f>
        <v>0.68261252384104709</v>
      </c>
      <c r="W298" s="32">
        <f>+'2017 Hourly Load - RC2016'!W299/'2017 Hourly Load - RC2016'!$C$8</f>
        <v>0.63756127288266085</v>
      </c>
      <c r="X298" s="32">
        <f>+'2017 Hourly Load - RC2016'!X299/'2017 Hourly Load - RC2016'!$C$8</f>
        <v>0.57785681914284237</v>
      </c>
      <c r="Y298" s="32">
        <f>+'2017 Hourly Load - RC2016'!Y299/'2017 Hourly Load - RC2016'!$C$8</f>
        <v>0.5190340767451731</v>
      </c>
      <c r="AA298" s="33">
        <f t="shared" si="4"/>
        <v>0.75894353431853656</v>
      </c>
    </row>
    <row r="299" spans="1:27" x14ac:dyDescent="0.2">
      <c r="A299" s="29">
        <v>43024</v>
      </c>
      <c r="B299" s="32">
        <f>+'2017 Hourly Load - RC2016'!B300/'2017 Hourly Load - RC2016'!$C$8</f>
        <v>0.46701310755836922</v>
      </c>
      <c r="C299" s="32">
        <f>+'2017 Hourly Load - RC2016'!C300/'2017 Hourly Load - RC2016'!$C$8</f>
        <v>0.43241643394260942</v>
      </c>
      <c r="D299" s="32">
        <f>+'2017 Hourly Load - RC2016'!D300/'2017 Hourly Load - RC2016'!$C$8</f>
        <v>0.41100344420469981</v>
      </c>
      <c r="E299" s="32">
        <f>+'2017 Hourly Load - RC2016'!E300/'2017 Hourly Load - RC2016'!$C$8</f>
        <v>0.39639222767765564</v>
      </c>
      <c r="F299" s="32">
        <f>+'2017 Hourly Load - RC2016'!F300/'2017 Hourly Load - RC2016'!$C$8</f>
        <v>0.38988435824750661</v>
      </c>
      <c r="G299" s="32">
        <f>+'2017 Hourly Load - RC2016'!G300/'2017 Hourly Load - RC2016'!$C$8</f>
        <v>0.40785447512559547</v>
      </c>
      <c r="H299" s="32">
        <f>+'2017 Hourly Load - RC2016'!H300/'2017 Hourly Load - RC2016'!$C$8</f>
        <v>0.45235990477693699</v>
      </c>
      <c r="I299" s="32">
        <f>+'2017 Hourly Load - RC2016'!I300/'2017 Hourly Load - RC2016'!$C$8</f>
        <v>0.46781084639174236</v>
      </c>
      <c r="J299" s="32">
        <f>+'2017 Hourly Load - RC2016'!J300/'2017 Hourly Load - RC2016'!$C$8</f>
        <v>0.48326178800654768</v>
      </c>
      <c r="K299" s="32">
        <f>+'2017 Hourly Load - RC2016'!K300/'2017 Hourly Load - RC2016'!$C$8</f>
        <v>0.52104941695579987</v>
      </c>
      <c r="L299" s="32">
        <f>+'2017 Hourly Load - RC2016'!L300/'2017 Hourly Load - RC2016'!$C$8</f>
        <v>0.55673773318564923</v>
      </c>
      <c r="M299" s="32">
        <f>+'2017 Hourly Load - RC2016'!M300/'2017 Hourly Load - RC2016'!$C$8</f>
        <v>0.58444866108176752</v>
      </c>
      <c r="N299" s="32">
        <f>+'2017 Hourly Load - RC2016'!N300/'2017 Hourly Load - RC2016'!$C$8</f>
        <v>0.61308328657442301</v>
      </c>
      <c r="O299" s="32">
        <f>+'2017 Hourly Load - RC2016'!O300/'2017 Hourly Load - RC2016'!$C$8</f>
        <v>0.64213777461095922</v>
      </c>
      <c r="P299" s="32">
        <f>+'2017 Hourly Load - RC2016'!P300/'2017 Hourly Load - RC2016'!$C$8</f>
        <v>0.6681272660771671</v>
      </c>
      <c r="Q299" s="32">
        <f>+'2017 Hourly Load - RC2016'!Q300/'2017 Hourly Load - RC2016'!$C$8</f>
        <v>0.69382285376265851</v>
      </c>
      <c r="R299" s="32">
        <f>+'2017 Hourly Load - RC2016'!R300/'2017 Hourly Load - RC2016'!$C$8</f>
        <v>0.70835009778092672</v>
      </c>
      <c r="S299" s="32">
        <f>+'2017 Hourly Load - RC2016'!S300/'2017 Hourly Load - RC2016'!$C$8</f>
        <v>0.70100250326301661</v>
      </c>
      <c r="T299" s="32">
        <f>+'2017 Hourly Load - RC2016'!T300/'2017 Hourly Load - RC2016'!$C$8</f>
        <v>0.6715701389369878</v>
      </c>
      <c r="U299" s="32">
        <f>+'2017 Hourly Load - RC2016'!U300/'2017 Hourly Load - RC2016'!$C$8</f>
        <v>0.66879904614737595</v>
      </c>
      <c r="V299" s="32">
        <f>+'2017 Hourly Load - RC2016'!V300/'2017 Hourly Load - RC2016'!$C$8</f>
        <v>0.64087818697931742</v>
      </c>
      <c r="W299" s="32">
        <f>+'2017 Hourly Load - RC2016'!W300/'2017 Hourly Load - RC2016'!$C$8</f>
        <v>0.59209015938039411</v>
      </c>
      <c r="X299" s="32">
        <f>+'2017 Hourly Load - RC2016'!X300/'2017 Hourly Load - RC2016'!$C$8</f>
        <v>0.53406515581609781</v>
      </c>
      <c r="Y299" s="32">
        <f>+'2017 Hourly Load - RC2016'!Y300/'2017 Hourly Load - RC2016'!$C$8</f>
        <v>0.47251330688320486</v>
      </c>
      <c r="AA299" s="33">
        <f t="shared" si="4"/>
        <v>0.70835009778092672</v>
      </c>
    </row>
    <row r="300" spans="1:27" x14ac:dyDescent="0.2">
      <c r="A300" s="29">
        <v>43025</v>
      </c>
      <c r="B300" s="32">
        <f>+'2017 Hourly Load - RC2016'!B301/'2017 Hourly Load - RC2016'!$C$8</f>
        <v>0.41910679130159506</v>
      </c>
      <c r="C300" s="32">
        <f>+'2017 Hourly Load - RC2016'!C301/'2017 Hourly Load - RC2016'!$C$8</f>
        <v>0.38266272249276073</v>
      </c>
      <c r="D300" s="32">
        <f>+'2017 Hourly Load - RC2016'!D301/'2017 Hourly Load - RC2016'!$C$8</f>
        <v>0.36213144409700032</v>
      </c>
      <c r="E300" s="32">
        <f>+'2017 Hourly Load - RC2016'!E301/'2017 Hourly Load - RC2016'!$C$8</f>
        <v>0.35012337534201576</v>
      </c>
      <c r="F300" s="32">
        <f>+'2017 Hourly Load - RC2016'!F301/'2017 Hourly Load - RC2016'!$C$8</f>
        <v>0.34714235128046361</v>
      </c>
      <c r="G300" s="32">
        <f>+'2017 Hourly Load - RC2016'!G301/'2017 Hourly Load - RC2016'!$C$8</f>
        <v>0.36859732727276129</v>
      </c>
      <c r="H300" s="32">
        <f>+'2017 Hourly Load - RC2016'!H301/'2017 Hourly Load - RC2016'!$C$8</f>
        <v>0.41440433081013256</v>
      </c>
      <c r="I300" s="32">
        <f>+'2017 Hourly Load - RC2016'!I301/'2017 Hourly Load - RC2016'!$C$8</f>
        <v>0.43472567793395261</v>
      </c>
      <c r="J300" s="32">
        <f>+'2017 Hourly Load - RC2016'!J301/'2017 Hourly Load - RC2016'!$C$8</f>
        <v>0.45504702505777272</v>
      </c>
      <c r="K300" s="32">
        <f>+'2017 Hourly Load - RC2016'!K301/'2017 Hourly Load - RC2016'!$C$8</f>
        <v>0.49283465400702486</v>
      </c>
      <c r="L300" s="32">
        <f>+'2017 Hourly Load - RC2016'!L301/'2017 Hourly Load - RC2016'!$C$8</f>
        <v>0.52780920391227715</v>
      </c>
      <c r="M300" s="32">
        <f>+'2017 Hourly Load - RC2016'!M301/'2017 Hourly Load - RC2016'!$C$8</f>
        <v>0.55938286721209685</v>
      </c>
      <c r="N300" s="32">
        <f>+'2017 Hourly Load - RC2016'!N301/'2017 Hourly Load - RC2016'!$C$8</f>
        <v>0.58549831744146896</v>
      </c>
      <c r="O300" s="32">
        <f>+'2017 Hourly Load - RC2016'!O301/'2017 Hourly Load - RC2016'!$C$8</f>
        <v>0.61551848932893038</v>
      </c>
      <c r="P300" s="32">
        <f>+'2017 Hourly Load - RC2016'!P301/'2017 Hourly Load - RC2016'!$C$8</f>
        <v>0.64453099111107848</v>
      </c>
      <c r="Q300" s="32">
        <f>+'2017 Hourly Load - RC2016'!Q301/'2017 Hourly Load - RC2016'!$C$8</f>
        <v>0.67056246883167447</v>
      </c>
      <c r="R300" s="32">
        <f>+'2017 Hourly Load - RC2016'!R301/'2017 Hourly Load - RC2016'!$C$8</f>
        <v>0.68311635889370381</v>
      </c>
      <c r="S300" s="32">
        <f>+'2017 Hourly Load - RC2016'!S301/'2017 Hourly Load - RC2016'!$C$8</f>
        <v>0.67169609770015204</v>
      </c>
      <c r="T300" s="32">
        <f>+'2017 Hourly Load - RC2016'!T301/'2017 Hourly Load - RC2016'!$C$8</f>
        <v>0.63558791892642208</v>
      </c>
      <c r="U300" s="32">
        <f>+'2017 Hourly Load - RC2016'!U301/'2017 Hourly Load - RC2016'!$C$8</f>
        <v>0.62315998762755698</v>
      </c>
      <c r="V300" s="32">
        <f>+'2017 Hourly Load - RC2016'!V301/'2017 Hourly Load - RC2016'!$C$8</f>
        <v>0.59108248927508067</v>
      </c>
      <c r="W300" s="32">
        <f>+'2017 Hourly Load - RC2016'!W301/'2017 Hourly Load - RC2016'!$C$8</f>
        <v>0.54670301838690327</v>
      </c>
      <c r="X300" s="32">
        <f>+'2017 Hourly Load - RC2016'!X301/'2017 Hourly Load - RC2016'!$C$8</f>
        <v>0.50433888770935287</v>
      </c>
      <c r="Y300" s="32">
        <f>+'2017 Hourly Load - RC2016'!Y301/'2017 Hourly Load - RC2016'!$C$8</f>
        <v>0.45584476389114575</v>
      </c>
      <c r="AA300" s="33">
        <f t="shared" si="4"/>
        <v>0.68311635889370381</v>
      </c>
    </row>
    <row r="301" spans="1:27" x14ac:dyDescent="0.2">
      <c r="A301" s="29">
        <v>43026</v>
      </c>
      <c r="B301" s="32">
        <f>+'2017 Hourly Load - RC2016'!B302/'2017 Hourly Load - RC2016'!$C$8</f>
        <v>0.41474022084523704</v>
      </c>
      <c r="C301" s="32">
        <f>+'2017 Hourly Load - RC2016'!C302/'2017 Hourly Load - RC2016'!$C$8</f>
        <v>0.3780442345100743</v>
      </c>
      <c r="D301" s="32">
        <f>+'2017 Hourly Load - RC2016'!D302/'2017 Hourly Load - RC2016'!$C$8</f>
        <v>0.35511973961419463</v>
      </c>
      <c r="E301" s="32">
        <f>+'2017 Hourly Load - RC2016'!E302/'2017 Hourly Load - RC2016'!$C$8</f>
        <v>0.34206201449950857</v>
      </c>
      <c r="F301" s="32">
        <f>+'2017 Hourly Load - RC2016'!F302/'2017 Hourly Load - RC2016'!$C$8</f>
        <v>0.33614195263079244</v>
      </c>
      <c r="G301" s="32">
        <f>+'2017 Hourly Load - RC2016'!G302/'2017 Hourly Load - RC2016'!$C$8</f>
        <v>0.34147420693807579</v>
      </c>
      <c r="H301" s="32">
        <f>+'2017 Hourly Load - RC2016'!H302/'2017 Hourly Load - RC2016'!$C$8</f>
        <v>0.3577648736406423</v>
      </c>
      <c r="I301" s="32">
        <f>+'2017 Hourly Load - RC2016'!I302/'2017 Hourly Load - RC2016'!$C$8</f>
        <v>0.3746433479046416</v>
      </c>
      <c r="J301" s="32">
        <f>+'2017 Hourly Load - RC2016'!J302/'2017 Hourly Load - RC2016'!$C$8</f>
        <v>0.41700747858219217</v>
      </c>
      <c r="K301" s="32">
        <f>+'2017 Hourly Load - RC2016'!K302/'2017 Hourly Load - RC2016'!$C$8</f>
        <v>0.47209344433932426</v>
      </c>
      <c r="L301" s="32">
        <f>+'2017 Hourly Load - RC2016'!L302/'2017 Hourly Load - RC2016'!$C$8</f>
        <v>0.51790044787669554</v>
      </c>
      <c r="M301" s="32">
        <f>+'2017 Hourly Load - RC2016'!M302/'2017 Hourly Load - RC2016'!$C$8</f>
        <v>0.55552013180839555</v>
      </c>
      <c r="N301" s="32">
        <f>+'2017 Hourly Load - RC2016'!N302/'2017 Hourly Load - RC2016'!$C$8</f>
        <v>0.59263598068743883</v>
      </c>
      <c r="O301" s="32">
        <f>+'2017 Hourly Load - RC2016'!O302/'2017 Hourly Load - RC2016'!$C$8</f>
        <v>0.62492341031185539</v>
      </c>
      <c r="P301" s="32">
        <f>+'2017 Hourly Load - RC2016'!P302/'2017 Hourly Load - RC2016'!$C$8</f>
        <v>0.65410385711155572</v>
      </c>
      <c r="Q301" s="32">
        <f>+'2017 Hourly Load - RC2016'!Q302/'2017 Hourly Load - RC2016'!$C$8</f>
        <v>0.67644054444600255</v>
      </c>
      <c r="R301" s="32">
        <f>+'2017 Hourly Load - RC2016'!R302/'2017 Hourly Load - RC2016'!$C$8</f>
        <v>0.68458587779728586</v>
      </c>
      <c r="S301" s="32">
        <f>+'2017 Hourly Load - RC2016'!S302/'2017 Hourly Load - RC2016'!$C$8</f>
        <v>0.67186404271770428</v>
      </c>
      <c r="T301" s="32">
        <f>+'2017 Hourly Load - RC2016'!T302/'2017 Hourly Load - RC2016'!$C$8</f>
        <v>0.63541997390886984</v>
      </c>
      <c r="U301" s="32">
        <f>+'2017 Hourly Load - RC2016'!U302/'2017 Hourly Load - RC2016'!$C$8</f>
        <v>0.62551121787328823</v>
      </c>
      <c r="V301" s="32">
        <f>+'2017 Hourly Load - RC2016'!V302/'2017 Hourly Load - RC2016'!$C$8</f>
        <v>0.59494522467878197</v>
      </c>
      <c r="W301" s="32">
        <f>+'2017 Hourly Load - RC2016'!W302/'2017 Hourly Load - RC2016'!$C$8</f>
        <v>0.55245513523806733</v>
      </c>
      <c r="X301" s="32">
        <f>+'2017 Hourly Load - RC2016'!X302/'2017 Hourly Load - RC2016'!$C$8</f>
        <v>0.51240024855185995</v>
      </c>
      <c r="Y301" s="32">
        <f>+'2017 Hourly Load - RC2016'!Y302/'2017 Hourly Load - RC2016'!$C$8</f>
        <v>0.46457790480386185</v>
      </c>
      <c r="AA301" s="33">
        <f t="shared" si="4"/>
        <v>0.68458587779728586</v>
      </c>
    </row>
    <row r="302" spans="1:27" x14ac:dyDescent="0.2">
      <c r="A302" s="29">
        <v>43027</v>
      </c>
      <c r="B302" s="32">
        <f>+'2017 Hourly Load - RC2016'!B303/'2017 Hourly Load - RC2016'!$C$8</f>
        <v>0.4222977466350874</v>
      </c>
      <c r="C302" s="32">
        <f>+'2017 Hourly Load - RC2016'!C303/'2017 Hourly Load - RC2016'!$C$8</f>
        <v>0.38917059192290965</v>
      </c>
      <c r="D302" s="32">
        <f>+'2017 Hourly Load - RC2016'!D303/'2017 Hourly Load - RC2016'!$C$8</f>
        <v>0.36515445441294053</v>
      </c>
      <c r="E302" s="32">
        <f>+'2017 Hourly Load - RC2016'!E303/'2017 Hourly Load - RC2016'!$C$8</f>
        <v>0.35066919664906049</v>
      </c>
      <c r="F302" s="32">
        <f>+'2017 Hourly Load - RC2016'!F303/'2017 Hourly Load - RC2016'!$C$8</f>
        <v>0.34462317601718012</v>
      </c>
      <c r="G302" s="32">
        <f>+'2017 Hourly Load - RC2016'!G303/'2017 Hourly Load - RC2016'!$C$8</f>
        <v>0.34487509354350848</v>
      </c>
      <c r="H302" s="32">
        <f>+'2017 Hourly Load - RC2016'!H303/'2017 Hourly Load - RC2016'!$C$8</f>
        <v>0.35587549219317965</v>
      </c>
      <c r="I302" s="32">
        <f>+'2017 Hourly Load - RC2016'!I303/'2017 Hourly Load - RC2016'!$C$8</f>
        <v>0.3664980145533584</v>
      </c>
      <c r="J302" s="32">
        <f>+'2017 Hourly Load - RC2016'!J303/'2017 Hourly Load - RC2016'!$C$8</f>
        <v>0.41100344420469981</v>
      </c>
      <c r="K302" s="32">
        <f>+'2017 Hourly Load - RC2016'!K303/'2017 Hourly Load - RC2016'!$C$8</f>
        <v>0.4705399529269661</v>
      </c>
      <c r="L302" s="32">
        <f>+'2017 Hourly Load - RC2016'!L303/'2017 Hourly Load - RC2016'!$C$8</f>
        <v>0.52226701833305356</v>
      </c>
      <c r="M302" s="32">
        <f>+'2017 Hourly Load - RC2016'!M303/'2017 Hourly Load - RC2016'!$C$8</f>
        <v>0.56593272289663388</v>
      </c>
      <c r="N302" s="32">
        <f>+'2017 Hourly Load - RC2016'!N303/'2017 Hourly Load - RC2016'!$C$8</f>
        <v>0.61069007007430365</v>
      </c>
      <c r="O302" s="32">
        <f>+'2017 Hourly Load - RC2016'!O303/'2017 Hourly Load - RC2016'!$C$8</f>
        <v>0.64478290863740684</v>
      </c>
      <c r="P302" s="32">
        <f>+'2017 Hourly Load - RC2016'!P303/'2017 Hourly Load - RC2016'!$C$8</f>
        <v>0.67211596024403264</v>
      </c>
      <c r="Q302" s="32">
        <f>+'2017 Hourly Load - RC2016'!Q303/'2017 Hourly Load - RC2016'!$C$8</f>
        <v>0.68832265443782303</v>
      </c>
      <c r="R302" s="32">
        <f>+'2017 Hourly Load - RC2016'!R303/'2017 Hourly Load - RC2016'!$C$8</f>
        <v>0.69386484001704662</v>
      </c>
      <c r="S302" s="32">
        <f>+'2017 Hourly Load - RC2016'!S303/'2017 Hourly Load - RC2016'!$C$8</f>
        <v>0.68135293620940529</v>
      </c>
      <c r="T302" s="32">
        <f>+'2017 Hourly Load - RC2016'!T303/'2017 Hourly Load - RC2016'!$C$8</f>
        <v>0.65343207704134676</v>
      </c>
      <c r="U302" s="32">
        <f>+'2017 Hourly Load - RC2016'!U303/'2017 Hourly Load - RC2016'!$C$8</f>
        <v>0.65578330728707801</v>
      </c>
      <c r="V302" s="32">
        <f>+'2017 Hourly Load - RC2016'!V303/'2017 Hourly Load - RC2016'!$C$8</f>
        <v>0.62924799451382529</v>
      </c>
      <c r="W302" s="32">
        <f>+'2017 Hourly Load - RC2016'!W303/'2017 Hourly Load - RC2016'!$C$8</f>
        <v>0.58167756829215567</v>
      </c>
      <c r="X302" s="32">
        <f>+'2017 Hourly Load - RC2016'!X303/'2017 Hourly Load - RC2016'!$C$8</f>
        <v>0.5323017331317994</v>
      </c>
      <c r="Y302" s="32">
        <f>+'2017 Hourly Load - RC2016'!Y303/'2017 Hourly Load - RC2016'!$C$8</f>
        <v>0.4786433000238613</v>
      </c>
      <c r="AA302" s="33">
        <f t="shared" si="4"/>
        <v>0.69386484001704662</v>
      </c>
    </row>
    <row r="303" spans="1:27" x14ac:dyDescent="0.2">
      <c r="A303" s="29">
        <v>43028</v>
      </c>
      <c r="B303" s="32">
        <f>+'2017 Hourly Load - RC2016'!B304/'2017 Hourly Load - RC2016'!$C$8</f>
        <v>0.43149273634607216</v>
      </c>
      <c r="C303" s="32">
        <f>+'2017 Hourly Load - RC2016'!C304/'2017 Hourly Load - RC2016'!$C$8</f>
        <v>0.3972739390198049</v>
      </c>
      <c r="D303" s="32">
        <f>+'2017 Hourly Load - RC2016'!D304/'2017 Hourly Load - RC2016'!$C$8</f>
        <v>0.37699457815037285</v>
      </c>
      <c r="E303" s="32">
        <f>+'2017 Hourly Load - RC2016'!E304/'2017 Hourly Load - RC2016'!$C$8</f>
        <v>0.36641404204458228</v>
      </c>
      <c r="F303" s="32">
        <f>+'2017 Hourly Load - RC2016'!F304/'2017 Hourly Load - RC2016'!$C$8</f>
        <v>0.36704383586040312</v>
      </c>
      <c r="G303" s="32">
        <f>+'2017 Hourly Load - RC2016'!G304/'2017 Hourly Load - RC2016'!$C$8</f>
        <v>0.39093401460720811</v>
      </c>
      <c r="H303" s="32">
        <f>+'2017 Hourly Load - RC2016'!H304/'2017 Hourly Load - RC2016'!$C$8</f>
        <v>0.43800060577622119</v>
      </c>
      <c r="I303" s="32">
        <f>+'2017 Hourly Load - RC2016'!I304/'2017 Hourly Load - RC2016'!$C$8</f>
        <v>0.46218468830374254</v>
      </c>
      <c r="J303" s="32">
        <f>+'2017 Hourly Load - RC2016'!J304/'2017 Hourly Load - RC2016'!$C$8</f>
        <v>0.48926582238403998</v>
      </c>
      <c r="K303" s="32">
        <f>+'2017 Hourly Load - RC2016'!K304/'2017 Hourly Load - RC2016'!$C$8</f>
        <v>0.54183261287788853</v>
      </c>
      <c r="L303" s="32">
        <f>+'2017 Hourly Load - RC2016'!L304/'2017 Hourly Load - RC2016'!$C$8</f>
        <v>0.59263598068743883</v>
      </c>
      <c r="M303" s="32">
        <f>+'2017 Hourly Load - RC2016'!M304/'2017 Hourly Load - RC2016'!$C$8</f>
        <v>0.63533600140009383</v>
      </c>
      <c r="N303" s="32">
        <f>+'2017 Hourly Load - RC2016'!N304/'2017 Hourly Load - RC2016'!$C$8</f>
        <v>0.67127623515627144</v>
      </c>
      <c r="O303" s="32">
        <f>+'2017 Hourly Load - RC2016'!O304/'2017 Hourly Load - RC2016'!$C$8</f>
        <v>0.69923908057871809</v>
      </c>
      <c r="P303" s="32">
        <f>+'2017 Hourly Load - RC2016'!P304/'2017 Hourly Load - RC2016'!$C$8</f>
        <v>0.72443083321155288</v>
      </c>
      <c r="Q303" s="32">
        <f>+'2017 Hourly Load - RC2016'!Q304/'2017 Hourly Load - RC2016'!$C$8</f>
        <v>0.731778427729463</v>
      </c>
      <c r="R303" s="32">
        <f>+'2017 Hourly Load - RC2016'!R304/'2017 Hourly Load - RC2016'!$C$8</f>
        <v>0.72669809094850801</v>
      </c>
      <c r="S303" s="32">
        <f>+'2017 Hourly Load - RC2016'!S304/'2017 Hourly Load - RC2016'!$C$8</f>
        <v>0.70948372664940418</v>
      </c>
      <c r="T303" s="32">
        <f>+'2017 Hourly Load - RC2016'!T304/'2017 Hourly Load - RC2016'!$C$8</f>
        <v>0.6924792936222407</v>
      </c>
      <c r="U303" s="32">
        <f>+'2017 Hourly Load - RC2016'!U304/'2017 Hourly Load - RC2016'!$C$8</f>
        <v>0.69860928676289713</v>
      </c>
      <c r="V303" s="32">
        <f>+'2017 Hourly Load - RC2016'!V304/'2017 Hourly Load - RC2016'!$C$8</f>
        <v>0.66774938978767451</v>
      </c>
      <c r="W303" s="32">
        <f>+'2017 Hourly Load - RC2016'!W304/'2017 Hourly Load - RC2016'!$C$8</f>
        <v>0.61954916975018393</v>
      </c>
      <c r="X303" s="32">
        <f>+'2017 Hourly Load - RC2016'!X304/'2017 Hourly Load - RC2016'!$C$8</f>
        <v>0.56450519024743995</v>
      </c>
      <c r="Y303" s="32">
        <f>+'2017 Hourly Load - RC2016'!Y304/'2017 Hourly Load - RC2016'!$C$8</f>
        <v>0.5070679942445766</v>
      </c>
      <c r="AA303" s="33">
        <f t="shared" si="4"/>
        <v>0.731778427729463</v>
      </c>
    </row>
    <row r="304" spans="1:27" x14ac:dyDescent="0.2">
      <c r="A304" s="29">
        <v>43029</v>
      </c>
      <c r="B304" s="32">
        <f>+'2017 Hourly Load - RC2016'!B305/'2017 Hourly Load - RC2016'!$C$8</f>
        <v>0.45651654396135471</v>
      </c>
      <c r="C304" s="32">
        <f>+'2017 Hourly Load - RC2016'!C305/'2017 Hourly Load - RC2016'!$C$8</f>
        <v>0.4259085645124604</v>
      </c>
      <c r="D304" s="32">
        <f>+'2017 Hourly Load - RC2016'!D305/'2017 Hourly Load - RC2016'!$C$8</f>
        <v>0.40814837890631189</v>
      </c>
      <c r="E304" s="32">
        <f>+'2017 Hourly Load - RC2016'!E305/'2017 Hourly Load - RC2016'!$C$8</f>
        <v>0.39698003523908848</v>
      </c>
      <c r="F304" s="32">
        <f>+'2017 Hourly Load - RC2016'!F305/'2017 Hourly Load - RC2016'!$C$8</f>
        <v>0.39781976032684963</v>
      </c>
      <c r="G304" s="32">
        <f>+'2017 Hourly Load - RC2016'!G305/'2017 Hourly Load - RC2016'!$C$8</f>
        <v>0.42263363667019188</v>
      </c>
      <c r="H304" s="32">
        <f>+'2017 Hourly Load - RC2016'!H305/'2017 Hourly Load - RC2016'!$C$8</f>
        <v>0.47515844090965248</v>
      </c>
      <c r="I304" s="32">
        <f>+'2017 Hourly Load - RC2016'!I305/'2017 Hourly Load - RC2016'!$C$8</f>
        <v>0.50144183615657678</v>
      </c>
      <c r="J304" s="32">
        <f>+'2017 Hourly Load - RC2016'!J305/'2017 Hourly Load - RC2016'!$C$8</f>
        <v>0.51147655095532263</v>
      </c>
      <c r="K304" s="32">
        <f>+'2017 Hourly Load - RC2016'!K305/'2017 Hourly Load - RC2016'!$C$8</f>
        <v>0.54414185686923178</v>
      </c>
      <c r="L304" s="32">
        <f>+'2017 Hourly Load - RC2016'!L305/'2017 Hourly Load - RC2016'!$C$8</f>
        <v>0.58033400815173775</v>
      </c>
      <c r="M304" s="32">
        <f>+'2017 Hourly Load - RC2016'!M305/'2017 Hourly Load - RC2016'!$C$8</f>
        <v>0.60216686043352796</v>
      </c>
      <c r="N304" s="32">
        <f>+'2017 Hourly Load - RC2016'!N305/'2017 Hourly Load - RC2016'!$C$8</f>
        <v>0.61698800823251243</v>
      </c>
      <c r="O304" s="32">
        <f>+'2017 Hourly Load - RC2016'!O305/'2017 Hourly Load - RC2016'!$C$8</f>
        <v>0.62416765773287042</v>
      </c>
      <c r="P304" s="32">
        <f>+'2017 Hourly Load - RC2016'!P305/'2017 Hourly Load - RC2016'!$C$8</f>
        <v>0.62588909416278071</v>
      </c>
      <c r="Q304" s="32">
        <f>+'2017 Hourly Load - RC2016'!Q305/'2017 Hourly Load - RC2016'!$C$8</f>
        <v>0.62740059932075087</v>
      </c>
      <c r="R304" s="32">
        <f>+'2017 Hourly Load - RC2016'!R305/'2017 Hourly Load - RC2016'!$C$8</f>
        <v>0.62420964398725842</v>
      </c>
      <c r="S304" s="32">
        <f>+'2017 Hourly Load - RC2016'!S305/'2017 Hourly Load - RC2016'!$C$8</f>
        <v>0.61799567833782587</v>
      </c>
      <c r="T304" s="32">
        <f>+'2017 Hourly Load - RC2016'!T305/'2017 Hourly Load - RC2016'!$C$8</f>
        <v>0.61778574706588552</v>
      </c>
      <c r="U304" s="32">
        <f>+'2017 Hourly Load - RC2016'!U305/'2017 Hourly Load - RC2016'!$C$8</f>
        <v>0.63579785019836244</v>
      </c>
      <c r="V304" s="32">
        <f>+'2017 Hourly Load - RC2016'!V305/'2017 Hourly Load - RC2016'!$C$8</f>
        <v>0.61295732781125889</v>
      </c>
      <c r="W304" s="32">
        <f>+'2017 Hourly Load - RC2016'!W305/'2017 Hourly Load - RC2016'!$C$8</f>
        <v>0.57642928649364833</v>
      </c>
      <c r="X304" s="32">
        <f>+'2017 Hourly Load - RC2016'!X305/'2017 Hourly Load - RC2016'!$C$8</f>
        <v>0.52642365751747133</v>
      </c>
      <c r="Y304" s="32">
        <f>+'2017 Hourly Load - RC2016'!Y305/'2017 Hourly Load - RC2016'!$C$8</f>
        <v>0.46827269519001097</v>
      </c>
      <c r="AA304" s="33">
        <f t="shared" si="4"/>
        <v>0.63579785019836244</v>
      </c>
    </row>
    <row r="305" spans="1:27" x14ac:dyDescent="0.2">
      <c r="A305" s="29">
        <v>43030</v>
      </c>
      <c r="B305" s="32">
        <f>+'2017 Hourly Load - RC2016'!B306/'2017 Hourly Load - RC2016'!$C$8</f>
        <v>0.42443904560887841</v>
      </c>
      <c r="C305" s="32">
        <f>+'2017 Hourly Load - RC2016'!C306/'2017 Hourly Load - RC2016'!$C$8</f>
        <v>0.39475476375652141</v>
      </c>
      <c r="D305" s="32">
        <f>+'2017 Hourly Load - RC2016'!D306/'2017 Hourly Load - RC2016'!$C$8</f>
        <v>0.37754039945741763</v>
      </c>
      <c r="E305" s="32">
        <f>+'2017 Hourly Load - RC2016'!E306/'2017 Hourly Load - RC2016'!$C$8</f>
        <v>0.36905917607102995</v>
      </c>
      <c r="F305" s="32">
        <f>+'2017 Hourly Load - RC2016'!F306/'2017 Hourly Load - RC2016'!$C$8</f>
        <v>0.37107451628165666</v>
      </c>
      <c r="G305" s="32">
        <f>+'2017 Hourly Load - RC2016'!G306/'2017 Hourly Load - RC2016'!$C$8</f>
        <v>0.39412496994070051</v>
      </c>
      <c r="H305" s="32">
        <f>+'2017 Hourly Load - RC2016'!H306/'2017 Hourly Load - RC2016'!$C$8</f>
        <v>0.45173011096111615</v>
      </c>
      <c r="I305" s="32">
        <f>+'2017 Hourly Load - RC2016'!I306/'2017 Hourly Load - RC2016'!$C$8</f>
        <v>0.47948302511162244</v>
      </c>
      <c r="J305" s="32">
        <f>+'2017 Hourly Load - RC2016'!J306/'2017 Hourly Load - RC2016'!$C$8</f>
        <v>0.49098725881395033</v>
      </c>
      <c r="K305" s="32">
        <f>+'2017 Hourly Load - RC2016'!K306/'2017 Hourly Load - RC2016'!$C$8</f>
        <v>0.52130133448212823</v>
      </c>
      <c r="L305" s="32">
        <f>+'2017 Hourly Load - RC2016'!L306/'2017 Hourly Load - RC2016'!$C$8</f>
        <v>0.55950882597526097</v>
      </c>
      <c r="M305" s="32">
        <f>+'2017 Hourly Load - RC2016'!M306/'2017 Hourly Load - RC2016'!$C$8</f>
        <v>0.59729645492451322</v>
      </c>
      <c r="N305" s="32">
        <f>+'2017 Hourly Load - RC2016'!N306/'2017 Hourly Load - RC2016'!$C$8</f>
        <v>0.62500738282063151</v>
      </c>
      <c r="O305" s="32">
        <f>+'2017 Hourly Load - RC2016'!O306/'2017 Hourly Load - RC2016'!$C$8</f>
        <v>0.64868763029549625</v>
      </c>
      <c r="P305" s="32">
        <f>+'2017 Hourly Load - RC2016'!P306/'2017 Hourly Load - RC2016'!$C$8</f>
        <v>0.66594398084898809</v>
      </c>
      <c r="Q305" s="32">
        <f>+'2017 Hourly Load - RC2016'!Q306/'2017 Hourly Load - RC2016'!$C$8</f>
        <v>0.67572677812140558</v>
      </c>
      <c r="R305" s="32">
        <f>+'2017 Hourly Load - RC2016'!R306/'2017 Hourly Load - RC2016'!$C$8</f>
        <v>0.67001664752462964</v>
      </c>
      <c r="S305" s="32">
        <f>+'2017 Hourly Load - RC2016'!S306/'2017 Hourly Load - RC2016'!$C$8</f>
        <v>0.65569933477830189</v>
      </c>
      <c r="T305" s="32">
        <f>+'2017 Hourly Load - RC2016'!T306/'2017 Hourly Load - RC2016'!$C$8</f>
        <v>0.64902352033060062</v>
      </c>
      <c r="U305" s="32">
        <f>+'2017 Hourly Load - RC2016'!U306/'2017 Hourly Load - RC2016'!$C$8</f>
        <v>0.66010789148904803</v>
      </c>
      <c r="V305" s="32">
        <f>+'2017 Hourly Load - RC2016'!V306/'2017 Hourly Load - RC2016'!$C$8</f>
        <v>0.63617572648785492</v>
      </c>
      <c r="W305" s="32">
        <f>+'2017 Hourly Load - RC2016'!W306/'2017 Hourly Load - RC2016'!$C$8</f>
        <v>0.59565899100337893</v>
      </c>
      <c r="X305" s="32">
        <f>+'2017 Hourly Load - RC2016'!X306/'2017 Hourly Load - RC2016'!$C$8</f>
        <v>0.54179062662350053</v>
      </c>
      <c r="Y305" s="32">
        <f>+'2017 Hourly Load - RC2016'!Y306/'2017 Hourly Load - RC2016'!$C$8</f>
        <v>0.484227471857473</v>
      </c>
      <c r="AA305" s="33">
        <f t="shared" si="4"/>
        <v>0.67572677812140558</v>
      </c>
    </row>
    <row r="306" spans="1:27" x14ac:dyDescent="0.2">
      <c r="A306" s="29">
        <v>43031</v>
      </c>
      <c r="B306" s="32">
        <f>+'2017 Hourly Load - RC2016'!B307/'2017 Hourly Load - RC2016'!$C$8</f>
        <v>0.43661505938141526</v>
      </c>
      <c r="C306" s="32">
        <f>+'2017 Hourly Load - RC2016'!C307/'2017 Hourly Load - RC2016'!$C$8</f>
        <v>0.40894611773968498</v>
      </c>
      <c r="D306" s="32">
        <f>+'2017 Hourly Load - RC2016'!D307/'2017 Hourly Load - RC2016'!$C$8</f>
        <v>0.39034620704577527</v>
      </c>
      <c r="E306" s="32">
        <f>+'2017 Hourly Load - RC2016'!E307/'2017 Hourly Load - RC2016'!$C$8</f>
        <v>0.37909389086977574</v>
      </c>
      <c r="F306" s="32">
        <f>+'2017 Hourly Load - RC2016'!F307/'2017 Hourly Load - RC2016'!$C$8</f>
        <v>0.37783430323813399</v>
      </c>
      <c r="G306" s="32">
        <f>+'2017 Hourly Load - RC2016'!G307/'2017 Hourly Load - RC2016'!$C$8</f>
        <v>0.40185044074810322</v>
      </c>
      <c r="H306" s="32">
        <f>+'2017 Hourly Load - RC2016'!H307/'2017 Hourly Load - RC2016'!$C$8</f>
        <v>0.45706236526839944</v>
      </c>
      <c r="I306" s="32">
        <f>+'2017 Hourly Load - RC2016'!I307/'2017 Hourly Load - RC2016'!$C$8</f>
        <v>0.48439541687502524</v>
      </c>
      <c r="J306" s="32">
        <f>+'2017 Hourly Load - RC2016'!J307/'2017 Hourly Load - RC2016'!$C$8</f>
        <v>0.49098725881395033</v>
      </c>
      <c r="K306" s="32">
        <f>+'2017 Hourly Load - RC2016'!K307/'2017 Hourly Load - RC2016'!$C$8</f>
        <v>0.51685079151699409</v>
      </c>
      <c r="L306" s="32">
        <f>+'2017 Hourly Load - RC2016'!L307/'2017 Hourly Load - RC2016'!$C$8</f>
        <v>0.54645110086057491</v>
      </c>
      <c r="M306" s="32">
        <f>+'2017 Hourly Load - RC2016'!M307/'2017 Hourly Load - RC2016'!$C$8</f>
        <v>0.57101305967758897</v>
      </c>
      <c r="N306" s="32">
        <f>+'2017 Hourly Load - RC2016'!N307/'2017 Hourly Load - RC2016'!$C$8</f>
        <v>0.59137639305579703</v>
      </c>
      <c r="O306" s="32">
        <f>+'2017 Hourly Load - RC2016'!O307/'2017 Hourly Load - RC2016'!$C$8</f>
        <v>0.60435014566170697</v>
      </c>
      <c r="P306" s="32">
        <f>+'2017 Hourly Load - RC2016'!P307/'2017 Hourly Load - RC2016'!$C$8</f>
        <v>0.61631622816230347</v>
      </c>
      <c r="Q306" s="32">
        <f>+'2017 Hourly Load - RC2016'!Q307/'2017 Hourly Load - RC2016'!$C$8</f>
        <v>0.62181642748713917</v>
      </c>
      <c r="R306" s="32">
        <f>+'2017 Hourly Load - RC2016'!R307/'2017 Hourly Load - RC2016'!$C$8</f>
        <v>0.61862547215364672</v>
      </c>
      <c r="S306" s="32">
        <f>+'2017 Hourly Load - RC2016'!S307/'2017 Hourly Load - RC2016'!$C$8</f>
        <v>0.60972438622337843</v>
      </c>
      <c r="T306" s="32">
        <f>+'2017 Hourly Load - RC2016'!T307/'2017 Hourly Load - RC2016'!$C$8</f>
        <v>0.60304857177567717</v>
      </c>
      <c r="U306" s="32">
        <f>+'2017 Hourly Load - RC2016'!U307/'2017 Hourly Load - RC2016'!$C$8</f>
        <v>0.61509862678504978</v>
      </c>
      <c r="V306" s="32">
        <f>+'2017 Hourly Load - RC2016'!V307/'2017 Hourly Load - RC2016'!$C$8</f>
        <v>0.60405624188099061</v>
      </c>
      <c r="W306" s="32">
        <f>+'2017 Hourly Load - RC2016'!W307/'2017 Hourly Load - RC2016'!$C$8</f>
        <v>0.56874580194063373</v>
      </c>
      <c r="X306" s="32">
        <f>+'2017 Hourly Load - RC2016'!X307/'2017 Hourly Load - RC2016'!$C$8</f>
        <v>0.52075551317508351</v>
      </c>
      <c r="Y306" s="32">
        <f>+'2017 Hourly Load - RC2016'!Y307/'2017 Hourly Load - RC2016'!$C$8</f>
        <v>0.46944831031287659</v>
      </c>
      <c r="AA306" s="33">
        <f t="shared" si="4"/>
        <v>0.62181642748713917</v>
      </c>
    </row>
    <row r="307" spans="1:27" x14ac:dyDescent="0.2">
      <c r="A307" s="29">
        <v>43032</v>
      </c>
      <c r="B307" s="32">
        <f>+'2017 Hourly Load - RC2016'!B308/'2017 Hourly Load - RC2016'!$C$8</f>
        <v>0.42582459200368428</v>
      </c>
      <c r="C307" s="32">
        <f>+'2017 Hourly Load - RC2016'!C308/'2017 Hourly Load - RC2016'!$C$8</f>
        <v>0.39630825516887952</v>
      </c>
      <c r="D307" s="32">
        <f>+'2017 Hourly Load - RC2016'!D308/'2017 Hourly Load - RC2016'!$C$8</f>
        <v>0.37917786337855186</v>
      </c>
      <c r="E307" s="32">
        <f>+'2017 Hourly Load - RC2016'!E308/'2017 Hourly Load - RC2016'!$C$8</f>
        <v>0.37162033758870139</v>
      </c>
      <c r="F307" s="32">
        <f>+'2017 Hourly Load - RC2016'!F308/'2017 Hourly Load - RC2016'!$C$8</f>
        <v>0.3740135540888207</v>
      </c>
      <c r="G307" s="32">
        <f>+'2017 Hourly Load - RC2016'!G308/'2017 Hourly Load - RC2016'!$C$8</f>
        <v>0.39668613145837206</v>
      </c>
      <c r="H307" s="32">
        <f>+'2017 Hourly Load - RC2016'!H308/'2017 Hourly Load - RC2016'!$C$8</f>
        <v>0.44379470888177314</v>
      </c>
      <c r="I307" s="32">
        <f>+'2017 Hourly Load - RC2016'!I308/'2017 Hourly Load - RC2016'!$C$8</f>
        <v>0.47280721066392128</v>
      </c>
      <c r="J307" s="32">
        <f>+'2017 Hourly Load - RC2016'!J308/'2017 Hourly Load - RC2016'!$C$8</f>
        <v>0.49031547874374137</v>
      </c>
      <c r="K307" s="32">
        <f>+'2017 Hourly Load - RC2016'!K308/'2017 Hourly Load - RC2016'!$C$8</f>
        <v>0.52361057847347148</v>
      </c>
      <c r="L307" s="32">
        <f>+'2017 Hourly Load - RC2016'!L308/'2017 Hourly Load - RC2016'!$C$8</f>
        <v>0.55111157509764941</v>
      </c>
      <c r="M307" s="32">
        <f>+'2017 Hourly Load - RC2016'!M308/'2017 Hourly Load - RC2016'!$C$8</f>
        <v>0.57059319713370837</v>
      </c>
      <c r="N307" s="32">
        <f>+'2017 Hourly Load - RC2016'!N308/'2017 Hourly Load - RC2016'!$C$8</f>
        <v>0.58025003564296163</v>
      </c>
      <c r="O307" s="32">
        <f>+'2017 Hourly Load - RC2016'!O308/'2017 Hourly Load - RC2016'!$C$8</f>
        <v>0.59062064047681206</v>
      </c>
      <c r="P307" s="32">
        <f>+'2017 Hourly Load - RC2016'!P308/'2017 Hourly Load - RC2016'!$C$8</f>
        <v>0.59855604255615491</v>
      </c>
      <c r="Q307" s="32">
        <f>+'2017 Hourly Load - RC2016'!Q308/'2017 Hourly Load - RC2016'!$C$8</f>
        <v>0.60569370580212489</v>
      </c>
      <c r="R307" s="32">
        <f>+'2017 Hourly Load - RC2016'!R308/'2017 Hourly Load - RC2016'!$C$8</f>
        <v>0.60493795322313981</v>
      </c>
      <c r="S307" s="32">
        <f>+'2017 Hourly Load - RC2016'!S308/'2017 Hourly Load - RC2016'!$C$8</f>
        <v>0.59544905973143869</v>
      </c>
      <c r="T307" s="32">
        <f>+'2017 Hourly Load - RC2016'!T308/'2017 Hourly Load - RC2016'!$C$8</f>
        <v>0.5873876988889315</v>
      </c>
      <c r="U307" s="32">
        <f>+'2017 Hourly Load - RC2016'!U308/'2017 Hourly Load - RC2016'!$C$8</f>
        <v>0.59183824185406575</v>
      </c>
      <c r="V307" s="32">
        <f>+'2017 Hourly Load - RC2016'!V308/'2017 Hourly Load - RC2016'!$C$8</f>
        <v>0.56958552702839493</v>
      </c>
      <c r="W307" s="32">
        <f>+'2017 Hourly Load - RC2016'!W308/'2017 Hourly Load - RC2016'!$C$8</f>
        <v>0.54074097026379908</v>
      </c>
      <c r="X307" s="32">
        <f>+'2017 Hourly Load - RC2016'!X308/'2017 Hourly Load - RC2016'!$C$8</f>
        <v>0.50744587053406909</v>
      </c>
      <c r="Y307" s="32">
        <f>+'2017 Hourly Load - RC2016'!Y308/'2017 Hourly Load - RC2016'!$C$8</f>
        <v>0.46197475703180224</v>
      </c>
      <c r="AA307" s="33">
        <f t="shared" si="4"/>
        <v>0.60569370580212489</v>
      </c>
    </row>
    <row r="308" spans="1:27" x14ac:dyDescent="0.2">
      <c r="A308" s="29">
        <v>43033</v>
      </c>
      <c r="B308" s="32">
        <f>+'2017 Hourly Load - RC2016'!B309/'2017 Hourly Load - RC2016'!$C$8</f>
        <v>0.41432035830135644</v>
      </c>
      <c r="C308" s="32">
        <f>+'2017 Hourly Load - RC2016'!C309/'2017 Hourly Load - RC2016'!$C$8</f>
        <v>0.379975602211925</v>
      </c>
      <c r="D308" s="32">
        <f>+'2017 Hourly Load - RC2016'!D309/'2017 Hourly Load - RC2016'!$C$8</f>
        <v>0.3573450110967617</v>
      </c>
      <c r="E308" s="32">
        <f>+'2017 Hourly Load - RC2016'!E309/'2017 Hourly Load - RC2016'!$C$8</f>
        <v>0.34311167085921002</v>
      </c>
      <c r="F308" s="32">
        <f>+'2017 Hourly Load - RC2016'!F309/'2017 Hourly Load - RC2016'!$C$8</f>
        <v>0.33803133407825497</v>
      </c>
      <c r="G308" s="32">
        <f>+'2017 Hourly Load - RC2016'!G309/'2017 Hourly Load - RC2016'!$C$8</f>
        <v>0.34189406948195633</v>
      </c>
      <c r="H308" s="32">
        <f>+'2017 Hourly Load - RC2016'!H309/'2017 Hourly Load - RC2016'!$C$8</f>
        <v>0.35747096985992588</v>
      </c>
      <c r="I308" s="32">
        <f>+'2017 Hourly Load - RC2016'!I309/'2017 Hourly Load - RC2016'!$C$8</f>
        <v>0.37686861938720867</v>
      </c>
      <c r="J308" s="32">
        <f>+'2017 Hourly Load - RC2016'!J309/'2017 Hourly Load - RC2016'!$C$8</f>
        <v>0.41465624833646092</v>
      </c>
      <c r="K308" s="32">
        <f>+'2017 Hourly Load - RC2016'!K309/'2017 Hourly Load - RC2016'!$C$8</f>
        <v>0.46592146494427972</v>
      </c>
      <c r="L308" s="32">
        <f>+'2017 Hourly Load - RC2016'!L309/'2017 Hourly Load - RC2016'!$C$8</f>
        <v>0.50799169184111381</v>
      </c>
      <c r="M308" s="32">
        <f>+'2017 Hourly Load - RC2016'!M309/'2017 Hourly Load - RC2016'!$C$8</f>
        <v>0.53885158881633655</v>
      </c>
      <c r="N308" s="32">
        <f>+'2017 Hourly Load - RC2016'!N309/'2017 Hourly Load - RC2016'!$C$8</f>
        <v>0.56530292908081303</v>
      </c>
      <c r="O308" s="32">
        <f>+'2017 Hourly Load - RC2016'!O309/'2017 Hourly Load - RC2016'!$C$8</f>
        <v>0.58965495662588674</v>
      </c>
      <c r="P308" s="32">
        <f>+'2017 Hourly Load - RC2016'!P309/'2017 Hourly Load - RC2016'!$C$8</f>
        <v>0.60779301852152778</v>
      </c>
      <c r="Q308" s="32">
        <f>+'2017 Hourly Load - RC2016'!Q309/'2017 Hourly Load - RC2016'!$C$8</f>
        <v>0.62089272989060185</v>
      </c>
      <c r="R308" s="32">
        <f>+'2017 Hourly Load - RC2016'!R309/'2017 Hourly Load - RC2016'!$C$8</f>
        <v>0.62118663367131821</v>
      </c>
      <c r="S308" s="32">
        <f>+'2017 Hourly Load - RC2016'!S309/'2017 Hourly Load - RC2016'!$C$8</f>
        <v>0.60544178827579653</v>
      </c>
      <c r="T308" s="32">
        <f>+'2017 Hourly Load - RC2016'!T309/'2017 Hourly Load - RC2016'!$C$8</f>
        <v>0.57676517652875281</v>
      </c>
      <c r="U308" s="32">
        <f>+'2017 Hourly Load - RC2016'!U309/'2017 Hourly Load - RC2016'!$C$8</f>
        <v>0.5728604548706635</v>
      </c>
      <c r="V308" s="32">
        <f>+'2017 Hourly Load - RC2016'!V309/'2017 Hourly Load - RC2016'!$C$8</f>
        <v>0.54661904587812715</v>
      </c>
      <c r="W308" s="32">
        <f>+'2017 Hourly Load - RC2016'!W309/'2017 Hourly Load - RC2016'!$C$8</f>
        <v>0.51462552003442696</v>
      </c>
      <c r="X308" s="32">
        <f>+'2017 Hourly Load - RC2016'!X309/'2017 Hourly Load - RC2016'!$C$8</f>
        <v>0.4799448739098911</v>
      </c>
      <c r="Y308" s="32">
        <f>+'2017 Hourly Load - RC2016'!Y309/'2017 Hourly Load - RC2016'!$C$8</f>
        <v>0.43577533429365412</v>
      </c>
      <c r="AA308" s="33">
        <f t="shared" si="4"/>
        <v>0.62118663367131821</v>
      </c>
    </row>
    <row r="309" spans="1:27" x14ac:dyDescent="0.2">
      <c r="A309" s="29">
        <v>43034</v>
      </c>
      <c r="B309" s="32">
        <f>+'2017 Hourly Load - RC2016'!B310/'2017 Hourly Load - RC2016'!$C$8</f>
        <v>0.39597236513377509</v>
      </c>
      <c r="C309" s="32">
        <f>+'2017 Hourly Load - RC2016'!C310/'2017 Hourly Load - RC2016'!$C$8</f>
        <v>0.36645602829897034</v>
      </c>
      <c r="D309" s="32">
        <f>+'2017 Hourly Load - RC2016'!D310/'2017 Hourly Load - RC2016'!$C$8</f>
        <v>0.34840193891210536</v>
      </c>
      <c r="E309" s="32">
        <f>+'2017 Hourly Load - RC2016'!E310/'2017 Hourly Load - RC2016'!$C$8</f>
        <v>0.3357640763412999</v>
      </c>
      <c r="F309" s="32">
        <f>+'2017 Hourly Load - RC2016'!F310/'2017 Hourly Load - RC2016'!$C$8</f>
        <v>0.33055778079718073</v>
      </c>
      <c r="G309" s="32">
        <f>+'2017 Hourly Load - RC2016'!G310/'2017 Hourly Load - RC2016'!$C$8</f>
        <v>0.33160743715688212</v>
      </c>
      <c r="H309" s="32">
        <f>+'2017 Hourly Load - RC2016'!H310/'2017 Hourly Load - RC2016'!$C$8</f>
        <v>0.34202002824512051</v>
      </c>
      <c r="I309" s="32">
        <f>+'2017 Hourly Load - RC2016'!I310/'2017 Hourly Load - RC2016'!$C$8</f>
        <v>0.3580167911669706</v>
      </c>
      <c r="J309" s="32">
        <f>+'2017 Hourly Load - RC2016'!J310/'2017 Hourly Load - RC2016'!$C$8</f>
        <v>0.39336921736171548</v>
      </c>
      <c r="K309" s="32">
        <f>+'2017 Hourly Load - RC2016'!K310/'2017 Hourly Load - RC2016'!$C$8</f>
        <v>0.44614593912750439</v>
      </c>
      <c r="L309" s="32">
        <f>+'2017 Hourly Load - RC2016'!L310/'2017 Hourly Load - RC2016'!$C$8</f>
        <v>0.49157506637538312</v>
      </c>
      <c r="M309" s="32">
        <f>+'2017 Hourly Load - RC2016'!M310/'2017 Hourly Load - RC2016'!$C$8</f>
        <v>0.52524804239460565</v>
      </c>
      <c r="N309" s="32">
        <f>+'2017 Hourly Load - RC2016'!N310/'2017 Hourly Load - RC2016'!$C$8</f>
        <v>0.55371472286970902</v>
      </c>
      <c r="O309" s="32">
        <f>+'2017 Hourly Load - RC2016'!O310/'2017 Hourly Load - RC2016'!$C$8</f>
        <v>0.58142565076582731</v>
      </c>
      <c r="P309" s="32">
        <f>+'2017 Hourly Load - RC2016'!P310/'2017 Hourly Load - RC2016'!$C$8</f>
        <v>0.60359439308272189</v>
      </c>
      <c r="Q309" s="32">
        <f>+'2017 Hourly Load - RC2016'!Q310/'2017 Hourly Load - RC2016'!$C$8</f>
        <v>0.62047286734672125</v>
      </c>
      <c r="R309" s="32">
        <f>+'2017 Hourly Load - RC2016'!R310/'2017 Hourly Load - RC2016'!$C$8</f>
        <v>0.6279884068821836</v>
      </c>
      <c r="S309" s="32">
        <f>+'2017 Hourly Load - RC2016'!S310/'2017 Hourly Load - RC2016'!$C$8</f>
        <v>0.61715595325006467</v>
      </c>
      <c r="T309" s="32">
        <f>+'2017 Hourly Load - RC2016'!T310/'2017 Hourly Load - RC2016'!$C$8</f>
        <v>0.59213214563478211</v>
      </c>
      <c r="U309" s="32">
        <f>+'2017 Hourly Load - RC2016'!U310/'2017 Hourly Load - RC2016'!$C$8</f>
        <v>0.59981563018779671</v>
      </c>
      <c r="V309" s="32">
        <f>+'2017 Hourly Load - RC2016'!V310/'2017 Hourly Load - RC2016'!$C$8</f>
        <v>0.57281846861627539</v>
      </c>
      <c r="W309" s="32">
        <f>+'2017 Hourly Load - RC2016'!W310/'2017 Hourly Load - RC2016'!$C$8</f>
        <v>0.5288588602719787</v>
      </c>
      <c r="X309" s="32">
        <f>+'2017 Hourly Load - RC2016'!X310/'2017 Hourly Load - RC2016'!$C$8</f>
        <v>0.47763562991854791</v>
      </c>
      <c r="Y309" s="32">
        <f>+'2017 Hourly Load - RC2016'!Y310/'2017 Hourly Load - RC2016'!$C$8</f>
        <v>0.42158398031049044</v>
      </c>
      <c r="AA309" s="33">
        <f t="shared" si="4"/>
        <v>0.6279884068821836</v>
      </c>
    </row>
    <row r="310" spans="1:27" x14ac:dyDescent="0.2">
      <c r="A310" s="29">
        <v>43035</v>
      </c>
      <c r="B310" s="32">
        <f>+'2017 Hourly Load - RC2016'!B311/'2017 Hourly Load - RC2016'!$C$8</f>
        <v>0.37539910048362662</v>
      </c>
      <c r="C310" s="32">
        <f>+'2017 Hourly Load - RC2016'!C311/'2017 Hourly Load - RC2016'!$C$8</f>
        <v>0.34588276364882187</v>
      </c>
      <c r="D310" s="32">
        <f>+'2017 Hourly Load - RC2016'!D311/'2017 Hourly Load - RC2016'!$C$8</f>
        <v>0.32871038560410615</v>
      </c>
      <c r="E310" s="32">
        <f>+'2017 Hourly Load - RC2016'!E311/'2017 Hourly Load - RC2016'!$C$8</f>
        <v>0.32094292854231543</v>
      </c>
      <c r="F310" s="32">
        <f>+'2017 Hourly Load - RC2016'!F311/'2017 Hourly Load - RC2016'!$C$8</f>
        <v>0.32367203507753917</v>
      </c>
      <c r="G310" s="32">
        <f>+'2017 Hourly Load - RC2016'!G311/'2017 Hourly Load - RC2016'!$C$8</f>
        <v>0.34991344407007546</v>
      </c>
      <c r="H310" s="32">
        <f>+'2017 Hourly Load - RC2016'!H311/'2017 Hourly Load - RC2016'!$C$8</f>
        <v>0.40159852322177486</v>
      </c>
      <c r="I310" s="32">
        <f>+'2017 Hourly Load - RC2016'!I311/'2017 Hourly Load - RC2016'!$C$8</f>
        <v>0.43069499751269907</v>
      </c>
      <c r="J310" s="32">
        <f>+'2017 Hourly Load - RC2016'!J311/'2017 Hourly Load - RC2016'!$C$8</f>
        <v>0.44576806283801185</v>
      </c>
      <c r="K310" s="32">
        <f>+'2017 Hourly Load - RC2016'!K311/'2017 Hourly Load - RC2016'!$C$8</f>
        <v>0.48389158182236858</v>
      </c>
      <c r="L310" s="32">
        <f>+'2017 Hourly Load - RC2016'!L311/'2017 Hourly Load - RC2016'!$C$8</f>
        <v>0.5220151008067252</v>
      </c>
      <c r="M310" s="32">
        <f>+'2017 Hourly Load - RC2016'!M311/'2017 Hourly Load - RC2016'!$C$8</f>
        <v>0.55614992562421639</v>
      </c>
      <c r="N310" s="32">
        <f>+'2017 Hourly Load - RC2016'!N311/'2017 Hourly Load - RC2016'!$C$8</f>
        <v>0.58428071606421528</v>
      </c>
      <c r="O310" s="32">
        <f>+'2017 Hourly Load - RC2016'!O311/'2017 Hourly Load - RC2016'!$C$8</f>
        <v>0.61392301166218421</v>
      </c>
      <c r="P310" s="32">
        <f>+'2017 Hourly Load - RC2016'!P311/'2017 Hourly Load - RC2016'!$C$8</f>
        <v>0.63936668182134737</v>
      </c>
      <c r="Q310" s="32">
        <f>+'2017 Hourly Load - RC2016'!Q311/'2017 Hourly Load - RC2016'!$C$8</f>
        <v>0.66254309424355529</v>
      </c>
      <c r="R310" s="32">
        <f>+'2017 Hourly Load - RC2016'!R311/'2017 Hourly Load - RC2016'!$C$8</f>
        <v>0.67450917674415189</v>
      </c>
      <c r="S310" s="32">
        <f>+'2017 Hourly Load - RC2016'!S311/'2017 Hourly Load - RC2016'!$C$8</f>
        <v>0.66552411830510749</v>
      </c>
      <c r="T310" s="32">
        <f>+'2017 Hourly Load - RC2016'!T311/'2017 Hourly Load - RC2016'!$C$8</f>
        <v>0.64696619386558585</v>
      </c>
      <c r="U310" s="32">
        <f>+'2017 Hourly Load - RC2016'!U311/'2017 Hourly Load - RC2016'!$C$8</f>
        <v>0.65481762343615268</v>
      </c>
      <c r="V310" s="32">
        <f>+'2017 Hourly Load - RC2016'!V311/'2017 Hourly Load - RC2016'!$C$8</f>
        <v>0.62227827628540777</v>
      </c>
      <c r="W310" s="32">
        <f>+'2017 Hourly Load - RC2016'!W311/'2017 Hourly Load - RC2016'!$C$8</f>
        <v>0.57206271603729042</v>
      </c>
      <c r="X310" s="32">
        <f>+'2017 Hourly Load - RC2016'!X311/'2017 Hourly Load - RC2016'!$C$8</f>
        <v>0.51529730010463592</v>
      </c>
      <c r="Y310" s="32">
        <f>+'2017 Hourly Load - RC2016'!Y311/'2017 Hourly Load - RC2016'!$C$8</f>
        <v>0.4540813412068474</v>
      </c>
      <c r="AA310" s="33">
        <f t="shared" si="4"/>
        <v>0.67450917674415189</v>
      </c>
    </row>
    <row r="311" spans="1:27" x14ac:dyDescent="0.2">
      <c r="A311" s="29">
        <v>43036</v>
      </c>
      <c r="B311" s="32">
        <f>+'2017 Hourly Load - RC2016'!B312/'2017 Hourly Load - RC2016'!$C$8</f>
        <v>0.40596509367813283</v>
      </c>
      <c r="C311" s="32">
        <f>+'2017 Hourly Load - RC2016'!C312/'2017 Hourly Load - RC2016'!$C$8</f>
        <v>0.37455937539586548</v>
      </c>
      <c r="D311" s="32">
        <f>+'2017 Hourly Load - RC2016'!D312/'2017 Hourly Load - RC2016'!$C$8</f>
        <v>0.35461590456153791</v>
      </c>
      <c r="E311" s="32">
        <f>+'2017 Hourly Load - RC2016'!E312/'2017 Hourly Load - RC2016'!$C$8</f>
        <v>0.34445523099962788</v>
      </c>
      <c r="F311" s="32">
        <f>+'2017 Hourly Load - RC2016'!F312/'2017 Hourly Load - RC2016'!$C$8</f>
        <v>0.34500105230667266</v>
      </c>
      <c r="G311" s="32">
        <f>+'2017 Hourly Load - RC2016'!G312/'2017 Hourly Load - RC2016'!$C$8</f>
        <v>0.37136842006237303</v>
      </c>
      <c r="H311" s="32">
        <f>+'2017 Hourly Load - RC2016'!H312/'2017 Hourly Load - RC2016'!$C$8</f>
        <v>0.42452301811765447</v>
      </c>
      <c r="I311" s="32">
        <f>+'2017 Hourly Load - RC2016'!I312/'2017 Hourly Load - RC2016'!$C$8</f>
        <v>0.45089038587335495</v>
      </c>
      <c r="J311" s="32">
        <f>+'2017 Hourly Load - RC2016'!J312/'2017 Hourly Load - RC2016'!$C$8</f>
        <v>0.46730701133908564</v>
      </c>
      <c r="K311" s="32">
        <f>+'2017 Hourly Load - RC2016'!K312/'2017 Hourly Load - RC2016'!$C$8</f>
        <v>0.51126661968338238</v>
      </c>
      <c r="L311" s="32">
        <f>+'2017 Hourly Load - RC2016'!L312/'2017 Hourly Load - RC2016'!$C$8</f>
        <v>0.55169938265908225</v>
      </c>
      <c r="M311" s="32">
        <f>+'2017 Hourly Load - RC2016'!M312/'2017 Hourly Load - RC2016'!$C$8</f>
        <v>0.59015879167854335</v>
      </c>
      <c r="N311" s="32">
        <f>+'2017 Hourly Load - RC2016'!N312/'2017 Hourly Load - RC2016'!$C$8</f>
        <v>0.62156450996081081</v>
      </c>
      <c r="O311" s="32">
        <f>+'2017 Hourly Load - RC2016'!O312/'2017 Hourly Load - RC2016'!$C$8</f>
        <v>0.6599819327258839</v>
      </c>
      <c r="P311" s="32">
        <f>+'2017 Hourly Load - RC2016'!P312/'2017 Hourly Load - RC2016'!$C$8</f>
        <v>0.68756690185883795</v>
      </c>
      <c r="Q311" s="32">
        <f>+'2017 Hourly Load - RC2016'!Q312/'2017 Hourly Load - RC2016'!$C$8</f>
        <v>0.70730044142122517</v>
      </c>
      <c r="R311" s="32">
        <f>+'2017 Hourly Load - RC2016'!R312/'2017 Hourly Load - RC2016'!$C$8</f>
        <v>0.71674734865853829</v>
      </c>
      <c r="S311" s="32">
        <f>+'2017 Hourly Load - RC2016'!S312/'2017 Hourly Load - RC2016'!$C$8</f>
        <v>0.70566297750009099</v>
      </c>
      <c r="T311" s="32">
        <f>+'2017 Hourly Load - RC2016'!T312/'2017 Hourly Load - RC2016'!$C$8</f>
        <v>0.68227663380594261</v>
      </c>
      <c r="U311" s="32">
        <f>+'2017 Hourly Load - RC2016'!U312/'2017 Hourly Load - RC2016'!$C$8</f>
        <v>0.68861655821853929</v>
      </c>
      <c r="V311" s="32">
        <f>+'2017 Hourly Load - RC2016'!V312/'2017 Hourly Load - RC2016'!$C$8</f>
        <v>0.6549015959449288</v>
      </c>
      <c r="W311" s="32">
        <f>+'2017 Hourly Load - RC2016'!W312/'2017 Hourly Load - RC2016'!$C$8</f>
        <v>0.60934650993388595</v>
      </c>
      <c r="X311" s="32">
        <f>+'2017 Hourly Load - RC2016'!X312/'2017 Hourly Load - RC2016'!$C$8</f>
        <v>0.55148945138714189</v>
      </c>
      <c r="Y311" s="32">
        <f>+'2017 Hourly Load - RC2016'!Y312/'2017 Hourly Load - RC2016'!$C$8</f>
        <v>0.49161705262977118</v>
      </c>
      <c r="AA311" s="33">
        <f t="shared" si="4"/>
        <v>0.71674734865853829</v>
      </c>
    </row>
    <row r="312" spans="1:27" x14ac:dyDescent="0.2">
      <c r="A312" s="29">
        <v>43037</v>
      </c>
      <c r="B312" s="32">
        <f>+'2017 Hourly Load - RC2016'!B313/'2017 Hourly Load - RC2016'!$C$8</f>
        <v>0.44329087382911642</v>
      </c>
      <c r="C312" s="32">
        <f>+'2017 Hourly Load - RC2016'!C313/'2017 Hourly Load - RC2016'!$C$8</f>
        <v>0.40949193904672976</v>
      </c>
      <c r="D312" s="32">
        <f>+'2017 Hourly Load - RC2016'!D313/'2017 Hourly Load - RC2016'!$C$8</f>
        <v>0.38690333418595457</v>
      </c>
      <c r="E312" s="32">
        <f>+'2017 Hourly Load - RC2016'!E313/'2017 Hourly Load - RC2016'!$C$8</f>
        <v>0.37439143037831324</v>
      </c>
      <c r="F312" s="32">
        <f>+'2017 Hourly Load - RC2016'!F313/'2017 Hourly Load - RC2016'!$C$8</f>
        <v>0.37434944412392518</v>
      </c>
      <c r="G312" s="32">
        <f>+'2017 Hourly Load - RC2016'!G313/'2017 Hourly Load - RC2016'!$C$8</f>
        <v>0.39765181530929739</v>
      </c>
      <c r="H312" s="32">
        <f>+'2017 Hourly Load - RC2016'!H313/'2017 Hourly Load - RC2016'!$C$8</f>
        <v>0.45261182230326535</v>
      </c>
      <c r="I312" s="32">
        <f>+'2017 Hourly Load - RC2016'!I313/'2017 Hourly Load - RC2016'!$C$8</f>
        <v>0.47574624847108526</v>
      </c>
      <c r="J312" s="32">
        <f>+'2017 Hourly Load - RC2016'!J313/'2017 Hourly Load - RC2016'!$C$8</f>
        <v>0.49086130005078615</v>
      </c>
      <c r="K312" s="32">
        <f>+'2017 Hourly Load - RC2016'!K313/'2017 Hourly Load - RC2016'!$C$8</f>
        <v>0.54288226923758998</v>
      </c>
      <c r="L312" s="32">
        <f>+'2017 Hourly Load - RC2016'!L313/'2017 Hourly Load - RC2016'!$C$8</f>
        <v>0.58533037242391672</v>
      </c>
      <c r="M312" s="32">
        <f>+'2017 Hourly Load - RC2016'!M313/'2017 Hourly Load - RC2016'!$C$8</f>
        <v>0.62458752027675091</v>
      </c>
      <c r="N312" s="32">
        <f>+'2017 Hourly Load - RC2016'!N313/'2017 Hourly Load - RC2016'!$C$8</f>
        <v>0.66136747912068983</v>
      </c>
      <c r="O312" s="32">
        <f>+'2017 Hourly Load - RC2016'!O313/'2017 Hourly Load - RC2016'!$C$8</f>
        <v>0.6920594310783601</v>
      </c>
      <c r="P312" s="32">
        <f>+'2017 Hourly Load - RC2016'!P313/'2017 Hourly Load - RC2016'!$C$8</f>
        <v>0.71624351360588157</v>
      </c>
      <c r="Q312" s="32">
        <f>+'2017 Hourly Load - RC2016'!Q313/'2017 Hourly Load - RC2016'!$C$8</f>
        <v>0.73698472327358222</v>
      </c>
      <c r="R312" s="32">
        <f>+'2017 Hourly Load - RC2016'!R313/'2017 Hourly Load - RC2016'!$C$8</f>
        <v>0.74105738994922377</v>
      </c>
      <c r="S312" s="32">
        <f>+'2017 Hourly Load - RC2016'!S313/'2017 Hourly Load - RC2016'!$C$8</f>
        <v>0.72207960296582163</v>
      </c>
      <c r="T312" s="32">
        <f>+'2017 Hourly Load - RC2016'!T313/'2017 Hourly Load - RC2016'!$C$8</f>
        <v>0.69210141733274821</v>
      </c>
      <c r="U312" s="32">
        <f>+'2017 Hourly Load - RC2016'!U313/'2017 Hourly Load - RC2016'!$C$8</f>
        <v>0.69218538984152433</v>
      </c>
      <c r="V312" s="32">
        <f>+'2017 Hourly Load - RC2016'!V313/'2017 Hourly Load - RC2016'!$C$8</f>
        <v>0.66052775403292863</v>
      </c>
      <c r="W312" s="32">
        <f>+'2017 Hourly Load - RC2016'!W313/'2017 Hourly Load - RC2016'!$C$8</f>
        <v>0.61404897042534834</v>
      </c>
      <c r="X312" s="32">
        <f>+'2017 Hourly Load - RC2016'!X313/'2017 Hourly Load - RC2016'!$C$8</f>
        <v>0.55619191187860451</v>
      </c>
      <c r="Y312" s="32">
        <f>+'2017 Hourly Load - RC2016'!Y313/'2017 Hourly Load - RC2016'!$C$8</f>
        <v>0.49422020040183079</v>
      </c>
      <c r="AA312" s="33">
        <f t="shared" si="4"/>
        <v>0.74105738994922377</v>
      </c>
    </row>
    <row r="313" spans="1:27" x14ac:dyDescent="0.2">
      <c r="A313" s="29">
        <v>43038</v>
      </c>
      <c r="B313" s="32">
        <f>+'2017 Hourly Load - RC2016'!B314/'2017 Hourly Load - RC2016'!$C$8</f>
        <v>0.43833649581132567</v>
      </c>
      <c r="C313" s="32">
        <f>+'2017 Hourly Load - RC2016'!C314/'2017 Hourly Load - RC2016'!$C$8</f>
        <v>0.40394975346750611</v>
      </c>
      <c r="D313" s="32">
        <f>+'2017 Hourly Load - RC2016'!D314/'2017 Hourly Load - RC2016'!$C$8</f>
        <v>0.38081532729968615</v>
      </c>
      <c r="E313" s="32">
        <f>+'2017 Hourly Load - RC2016'!E314/'2017 Hourly Load - RC2016'!$C$8</f>
        <v>0.36775760218500014</v>
      </c>
      <c r="F313" s="32">
        <f>+'2017 Hourly Load - RC2016'!F314/'2017 Hourly Load - RC2016'!$C$8</f>
        <v>0.36620411077264198</v>
      </c>
      <c r="G313" s="32">
        <f>+'2017 Hourly Load - RC2016'!G314/'2017 Hourly Load - RC2016'!$C$8</f>
        <v>0.38925456443168577</v>
      </c>
      <c r="H313" s="32">
        <f>+'2017 Hourly Load - RC2016'!H314/'2017 Hourly Load - RC2016'!$C$8</f>
        <v>0.44135950612726577</v>
      </c>
      <c r="I313" s="32">
        <f>+'2017 Hourly Load - RC2016'!I314/'2017 Hourly Load - RC2016'!$C$8</f>
        <v>0.46671920377765286</v>
      </c>
      <c r="J313" s="32">
        <f>+'2017 Hourly Load - RC2016'!J314/'2017 Hourly Load - RC2016'!$C$8</f>
        <v>0.48162432408541339</v>
      </c>
      <c r="K313" s="32">
        <f>+'2017 Hourly Load - RC2016'!K314/'2017 Hourly Load - RC2016'!$C$8</f>
        <v>0.52839701147370999</v>
      </c>
      <c r="L313" s="32">
        <f>+'2017 Hourly Load - RC2016'!L314/'2017 Hourly Load - RC2016'!$C$8</f>
        <v>0.57756291536212589</v>
      </c>
      <c r="M313" s="32">
        <f>+'2017 Hourly Load - RC2016'!M314/'2017 Hourly Load - RC2016'!$C$8</f>
        <v>0.61749184328516915</v>
      </c>
      <c r="N313" s="32">
        <f>+'2017 Hourly Load - RC2016'!N314/'2017 Hourly Load - RC2016'!$C$8</f>
        <v>0.65112283305000362</v>
      </c>
      <c r="O313" s="32">
        <f>+'2017 Hourly Load - RC2016'!O314/'2017 Hourly Load - RC2016'!$C$8</f>
        <v>0.67820396713030107</v>
      </c>
      <c r="P313" s="32">
        <f>+'2017 Hourly Load - RC2016'!P314/'2017 Hourly Load - RC2016'!$C$8</f>
        <v>0.69382285376265851</v>
      </c>
      <c r="Q313" s="32">
        <f>+'2017 Hourly Load - RC2016'!Q314/'2017 Hourly Load - RC2016'!$C$8</f>
        <v>0.70583092251764323</v>
      </c>
      <c r="R313" s="32">
        <f>+'2017 Hourly Load - RC2016'!R314/'2017 Hourly Load - RC2016'!$C$8</f>
        <v>0.71406022837770255</v>
      </c>
      <c r="S313" s="32">
        <f>+'2017 Hourly Load - RC2016'!S314/'2017 Hourly Load - RC2016'!$C$8</f>
        <v>0.69827339672779276</v>
      </c>
      <c r="T313" s="32">
        <f>+'2017 Hourly Load - RC2016'!T314/'2017 Hourly Load - RC2016'!$C$8</f>
        <v>0.67677643448110703</v>
      </c>
      <c r="U313" s="32">
        <f>+'2017 Hourly Load - RC2016'!U314/'2017 Hourly Load - RC2016'!$C$8</f>
        <v>0.68118499119185305</v>
      </c>
      <c r="V313" s="32">
        <f>+'2017 Hourly Load - RC2016'!V314/'2017 Hourly Load - RC2016'!$C$8</f>
        <v>0.65007317669030218</v>
      </c>
      <c r="W313" s="32">
        <f>+'2017 Hourly Load - RC2016'!W314/'2017 Hourly Load - RC2016'!$C$8</f>
        <v>0.60888466113561723</v>
      </c>
      <c r="X313" s="32">
        <f>+'2017 Hourly Load - RC2016'!X314/'2017 Hourly Load - RC2016'!$C$8</f>
        <v>0.5548903379925747</v>
      </c>
      <c r="Y313" s="32">
        <f>+'2017 Hourly Load - RC2016'!Y314/'2017 Hourly Load - RC2016'!$C$8</f>
        <v>0.49657143064756204</v>
      </c>
      <c r="AA313" s="33">
        <f t="shared" si="4"/>
        <v>0.71406022837770255</v>
      </c>
    </row>
    <row r="314" spans="1:27" x14ac:dyDescent="0.2">
      <c r="A314" s="29">
        <v>43039</v>
      </c>
      <c r="B314" s="32">
        <f>+'2017 Hourly Load - RC2016'!B315/'2017 Hourly Load - RC2016'!$C$8</f>
        <v>0.44337484633789254</v>
      </c>
      <c r="C314" s="32">
        <f>+'2017 Hourly Load - RC2016'!C315/'2017 Hourly Load - RC2016'!$C$8</f>
        <v>0.40810639265192383</v>
      </c>
      <c r="D314" s="32">
        <f>+'2017 Hourly Load - RC2016'!D315/'2017 Hourly Load - RC2016'!$C$8</f>
        <v>0.38346046132613382</v>
      </c>
      <c r="E314" s="32">
        <f>+'2017 Hourly Load - RC2016'!E315/'2017 Hourly Load - RC2016'!$C$8</f>
        <v>0.37086458500971636</v>
      </c>
      <c r="F314" s="32">
        <f>+'2017 Hourly Load - RC2016'!F315/'2017 Hourly Load - RC2016'!$C$8</f>
        <v>0.36817746472888069</v>
      </c>
      <c r="G314" s="32">
        <f>+'2017 Hourly Load - RC2016'!G315/'2017 Hourly Load - RC2016'!$C$8</f>
        <v>0.39089202835282005</v>
      </c>
      <c r="H314" s="32">
        <f>+'2017 Hourly Load - RC2016'!H315/'2017 Hourly Load - RC2016'!$C$8</f>
        <v>0.44316491506595224</v>
      </c>
      <c r="I314" s="32">
        <f>+'2017 Hourly Load - RC2016'!I315/'2017 Hourly Load - RC2016'!$C$8</f>
        <v>0.46965824158481689</v>
      </c>
      <c r="J314" s="32">
        <f>+'2017 Hourly Load - RC2016'!J315/'2017 Hourly Load - RC2016'!$C$8</f>
        <v>0.48620082581371177</v>
      </c>
      <c r="K314" s="32">
        <f>+'2017 Hourly Load - RC2016'!K315/'2017 Hourly Load - RC2016'!$C$8</f>
        <v>0.53154598055281432</v>
      </c>
      <c r="L314" s="32">
        <f>+'2017 Hourly Load - RC2016'!L315/'2017 Hourly Load - RC2016'!$C$8</f>
        <v>0.57290244112505151</v>
      </c>
      <c r="M314" s="32">
        <f>+'2017 Hourly Load - RC2016'!M315/'2017 Hourly Load - RC2016'!$C$8</f>
        <v>0.6100182900040948</v>
      </c>
      <c r="N314" s="32">
        <f>+'2017 Hourly Load - RC2016'!N315/'2017 Hourly Load - RC2016'!$C$8</f>
        <v>0.63722538284755637</v>
      </c>
      <c r="O314" s="32">
        <f>+'2017 Hourly Load - RC2016'!O315/'2017 Hourly Load - RC2016'!$C$8</f>
        <v>0.65607721106779449</v>
      </c>
      <c r="P314" s="32">
        <f>+'2017 Hourly Load - RC2016'!P315/'2017 Hourly Load - RC2016'!$C$8</f>
        <v>0.67001664752462964</v>
      </c>
      <c r="Q314" s="32">
        <f>+'2017 Hourly Load - RC2016'!Q315/'2017 Hourly Load - RC2016'!$C$8</f>
        <v>0.6804712248672562</v>
      </c>
      <c r="R314" s="32">
        <f>+'2017 Hourly Load - RC2016'!R315/'2017 Hourly Load - RC2016'!$C$8</f>
        <v>0.68273848260421133</v>
      </c>
      <c r="S314" s="32">
        <f>+'2017 Hourly Load - RC2016'!S315/'2017 Hourly Load - RC2016'!$C$8</f>
        <v>0.66098960283119723</v>
      </c>
      <c r="T314" s="32">
        <f>+'2017 Hourly Load - RC2016'!T315/'2017 Hourly Load - RC2016'!$C$8</f>
        <v>0.62148053745203469</v>
      </c>
      <c r="U314" s="32">
        <f>+'2017 Hourly Load - RC2016'!U315/'2017 Hourly Load - RC2016'!$C$8</f>
        <v>0.59981563018779671</v>
      </c>
      <c r="V314" s="32">
        <f>+'2017 Hourly Load - RC2016'!V315/'2017 Hourly Load - RC2016'!$C$8</f>
        <v>0.558753073396276</v>
      </c>
      <c r="W314" s="32">
        <f>+'2017 Hourly Load - RC2016'!W315/'2017 Hourly Load - RC2016'!$C$8</f>
        <v>0.52314872967520276</v>
      </c>
      <c r="X314" s="32">
        <f>+'2017 Hourly Load - RC2016'!X315/'2017 Hourly Load - RC2016'!$C$8</f>
        <v>0.48044870896254777</v>
      </c>
      <c r="Y314" s="32">
        <f>+'2017 Hourly Load - RC2016'!Y315/'2017 Hourly Load - RC2016'!$C$8</f>
        <v>0.43262636521454972</v>
      </c>
      <c r="AA314" s="33">
        <f t="shared" si="4"/>
        <v>0.68273848260421133</v>
      </c>
    </row>
    <row r="315" spans="1:27" x14ac:dyDescent="0.2">
      <c r="A315" s="29">
        <v>43040</v>
      </c>
      <c r="B315" s="32">
        <f>+'2017 Hourly Load - RC2016'!B316/'2017 Hourly Load - RC2016'!$C$8</f>
        <v>0.38476203521216362</v>
      </c>
      <c r="C315" s="32">
        <f>+'2017 Hourly Load - RC2016'!C316/'2017 Hourly Load - RC2016'!$C$8</f>
        <v>0.35205474304386641</v>
      </c>
      <c r="D315" s="32">
        <f>+'2017 Hourly Load - RC2016'!D316/'2017 Hourly Load - RC2016'!$C$8</f>
        <v>0.33320291482362835</v>
      </c>
      <c r="E315" s="32">
        <f>+'2017 Hourly Load - RC2016'!E316/'2017 Hourly Load - RC2016'!$C$8</f>
        <v>0.32270635122661384</v>
      </c>
      <c r="F315" s="32">
        <f>+'2017 Hourly Load - RC2016'!F316/'2017 Hourly Load - RC2016'!$C$8</f>
        <v>0.31884361582291254</v>
      </c>
      <c r="G315" s="32">
        <f>+'2017 Hourly Load - RC2016'!G316/'2017 Hourly Load - RC2016'!$C$8</f>
        <v>0.32321018627927051</v>
      </c>
      <c r="H315" s="32">
        <f>+'2017 Hourly Load - RC2016'!H316/'2017 Hourly Load - RC2016'!$C$8</f>
        <v>0.34160016570123997</v>
      </c>
      <c r="I315" s="32">
        <f>+'2017 Hourly Load - RC2016'!I316/'2017 Hourly Load - RC2016'!$C$8</f>
        <v>0.36032603515831385</v>
      </c>
      <c r="J315" s="32">
        <f>+'2017 Hourly Load - RC2016'!J316/'2017 Hourly Load - RC2016'!$C$8</f>
        <v>0.39790373283562575</v>
      </c>
      <c r="K315" s="32">
        <f>+'2017 Hourly Load - RC2016'!K316/'2017 Hourly Load - RC2016'!$C$8</f>
        <v>0.44329087382911642</v>
      </c>
      <c r="L315" s="32">
        <f>+'2017 Hourly Load - RC2016'!L316/'2017 Hourly Load - RC2016'!$C$8</f>
        <v>0.47616611101496586</v>
      </c>
      <c r="M315" s="32">
        <f>+'2017 Hourly Load - RC2016'!M316/'2017 Hourly Load - RC2016'!$C$8</f>
        <v>0.49119719008589063</v>
      </c>
      <c r="N315" s="32">
        <f>+'2017 Hourly Load - RC2016'!N316/'2017 Hourly Load - RC2016'!$C$8</f>
        <v>0.49690732068266652</v>
      </c>
      <c r="O315" s="32">
        <f>+'2017 Hourly Load - RC2016'!O316/'2017 Hourly Load - RC2016'!$C$8</f>
        <v>0.49673937566511428</v>
      </c>
      <c r="P315" s="32">
        <f>+'2017 Hourly Load - RC2016'!P316/'2017 Hourly Load - RC2016'!$C$8</f>
        <v>0.49846081209502469</v>
      </c>
      <c r="Q315" s="32">
        <f>+'2017 Hourly Load - RC2016'!Q316/'2017 Hourly Load - RC2016'!$C$8</f>
        <v>0.49959444096350225</v>
      </c>
      <c r="R315" s="32">
        <f>+'2017 Hourly Load - RC2016'!R316/'2017 Hourly Load - RC2016'!$C$8</f>
        <v>0.49598362308612925</v>
      </c>
      <c r="S315" s="32">
        <f>+'2017 Hourly Load - RC2016'!S316/'2017 Hourly Load - RC2016'!$C$8</f>
        <v>0.48254802168195071</v>
      </c>
      <c r="T315" s="32">
        <f>+'2017 Hourly Load - RC2016'!T316/'2017 Hourly Load - RC2016'!$C$8</f>
        <v>0.47314310069902565</v>
      </c>
      <c r="U315" s="32">
        <f>+'2017 Hourly Load - RC2016'!U316/'2017 Hourly Load - RC2016'!$C$8</f>
        <v>0.48662068835759231</v>
      </c>
      <c r="V315" s="32">
        <f>+'2017 Hourly Load - RC2016'!V316/'2017 Hourly Load - RC2016'!$C$8</f>
        <v>0.46537564363723499</v>
      </c>
      <c r="W315" s="32">
        <f>+'2017 Hourly Load - RC2016'!W316/'2017 Hourly Load - RC2016'!$C$8</f>
        <v>0.43863039959204198</v>
      </c>
      <c r="X315" s="32">
        <f>+'2017 Hourly Load - RC2016'!X316/'2017 Hourly Load - RC2016'!$C$8</f>
        <v>0.40625899745884925</v>
      </c>
      <c r="Y315" s="32">
        <f>+'2017 Hourly Load - RC2016'!Y316/'2017 Hourly Load - RC2016'!$C$8</f>
        <v>0.37241807642207453</v>
      </c>
      <c r="AA315" s="33">
        <f t="shared" si="4"/>
        <v>0.49959444096350225</v>
      </c>
    </row>
    <row r="316" spans="1:27" x14ac:dyDescent="0.2">
      <c r="A316" s="29">
        <v>43041</v>
      </c>
      <c r="B316" s="32">
        <f>+'2017 Hourly Load - RC2016'!B317/'2017 Hourly Load - RC2016'!$C$8</f>
        <v>0.66334083307692848</v>
      </c>
      <c r="C316" s="32">
        <f>+'2017 Hourly Load - RC2016'!C317/'2017 Hourly Load - RC2016'!$C$8</f>
        <v>0.31124410377867401</v>
      </c>
      <c r="D316" s="32">
        <f>+'2017 Hourly Load - RC2016'!D317/'2017 Hourly Load - RC2016'!$C$8</f>
        <v>0.30759129964691295</v>
      </c>
      <c r="E316" s="32">
        <f>+'2017 Hourly Load - RC2016'!E317/'2017 Hourly Load - RC2016'!$C$8</f>
        <v>0.30729739586619653</v>
      </c>
      <c r="F316" s="32">
        <f>+'2017 Hourly Load - RC2016'!F317/'2017 Hourly Load - RC2016'!$C$8</f>
        <v>0.31216780137521133</v>
      </c>
      <c r="G316" s="32">
        <f>+'2017 Hourly Load - RC2016'!G317/'2017 Hourly Load - RC2016'!$C$8</f>
        <v>0.32661107288470326</v>
      </c>
      <c r="H316" s="32">
        <f>+'2017 Hourly Load - RC2016'!H317/'2017 Hourly Load - RC2016'!$C$8</f>
        <v>0.35192878428070223</v>
      </c>
      <c r="I316" s="32">
        <f>+'2017 Hourly Load - RC2016'!I317/'2017 Hourly Load - RC2016'!$C$8</f>
        <v>0.39832359537950635</v>
      </c>
      <c r="J316" s="32">
        <f>+'2017 Hourly Load - RC2016'!J317/'2017 Hourly Load - RC2016'!$C$8</f>
        <v>0.43867238584643004</v>
      </c>
      <c r="K316" s="32">
        <f>+'2017 Hourly Load - RC2016'!K317/'2017 Hourly Load - RC2016'!$C$8</f>
        <v>0.45487908004022048</v>
      </c>
      <c r="L316" s="32">
        <f>+'2017 Hourly Load - RC2016'!L317/'2017 Hourly Load - RC2016'!$C$8</f>
        <v>0.45714633777717556</v>
      </c>
      <c r="M316" s="32">
        <f>+'2017 Hourly Load - RC2016'!M317/'2017 Hourly Load - RC2016'!$C$8</f>
        <v>0.45273778106642953</v>
      </c>
      <c r="N316" s="32">
        <f>+'2017 Hourly Load - RC2016'!N317/'2017 Hourly Load - RC2016'!$C$8</f>
        <v>0.44866511439078788</v>
      </c>
      <c r="O316" s="32">
        <f>+'2017 Hourly Load - RC2016'!O317/'2017 Hourly Load - RC2016'!$C$8</f>
        <v>0.44224121746941497</v>
      </c>
      <c r="P316" s="32">
        <f>+'2017 Hourly Load - RC2016'!P317/'2017 Hourly Load - RC2016'!$C$8</f>
        <v>0.43934416591663894</v>
      </c>
      <c r="Q316" s="32">
        <f>+'2017 Hourly Load - RC2016'!Q317/'2017 Hourly Load - RC2016'!$C$8</f>
        <v>0.43623718309192272</v>
      </c>
      <c r="R316" s="32">
        <f>+'2017 Hourly Load - RC2016'!R317/'2017 Hourly Load - RC2016'!$C$8</f>
        <v>0.43745478446917641</v>
      </c>
      <c r="S316" s="32">
        <f>+'2017 Hourly Load - RC2016'!S317/'2017 Hourly Load - RC2016'!$C$8</f>
        <v>0.45559284636481751</v>
      </c>
      <c r="T316" s="32">
        <f>+'2017 Hourly Load - RC2016'!T317/'2017 Hourly Load - RC2016'!$C$8</f>
        <v>0.4912811625946667</v>
      </c>
      <c r="U316" s="32">
        <f>+'2017 Hourly Load - RC2016'!U317/'2017 Hourly Load - RC2016'!$C$8</f>
        <v>0.48120446154153285</v>
      </c>
      <c r="V316" s="32">
        <f>+'2017 Hourly Load - RC2016'!V317/'2017 Hourly Load - RC2016'!$C$8</f>
        <v>0.46340228968099623</v>
      </c>
      <c r="W316" s="32">
        <f>+'2017 Hourly Load - RC2016'!W317/'2017 Hourly Load - RC2016'!$C$8</f>
        <v>0.43300424150404226</v>
      </c>
      <c r="X316" s="32">
        <f>+'2017 Hourly Load - RC2016'!X317/'2017 Hourly Load - RC2016'!$C$8</f>
        <v>0.39416695619508857</v>
      </c>
      <c r="Y316" s="32">
        <f>+'2017 Hourly Load - RC2016'!Y317/'2017 Hourly Load - RC2016'!$C$8</f>
        <v>0.35923439254422429</v>
      </c>
      <c r="AA316" s="33">
        <f t="shared" si="4"/>
        <v>0.66334083307692848</v>
      </c>
    </row>
    <row r="317" spans="1:27" x14ac:dyDescent="0.2">
      <c r="A317" s="29">
        <v>43042</v>
      </c>
      <c r="B317" s="32">
        <f>+'2017 Hourly Load - RC2016'!B318/'2017 Hourly Load - RC2016'!$C$8</f>
        <v>0.33017990450768819</v>
      </c>
      <c r="C317" s="32">
        <f>+'2017 Hourly Load - RC2016'!C318/'2017 Hourly Load - RC2016'!$C$8</f>
        <v>0.32098491479670349</v>
      </c>
      <c r="D317" s="32">
        <f>+'2017 Hourly Load - RC2016'!D318/'2017 Hourly Load - RC2016'!$C$8</f>
        <v>0.31582060550697233</v>
      </c>
      <c r="E317" s="32">
        <f>+'2017 Hourly Load - RC2016'!E318/'2017 Hourly Load - RC2016'!$C$8</f>
        <v>0.31779395946321104</v>
      </c>
      <c r="F317" s="32">
        <f>+'2017 Hourly Load - RC2016'!F318/'2017 Hourly Load - RC2016'!$C$8</f>
        <v>0.32904627563921063</v>
      </c>
      <c r="G317" s="32">
        <f>+'2017 Hourly Load - RC2016'!G318/'2017 Hourly Load - RC2016'!$C$8</f>
        <v>0.36721178087795536</v>
      </c>
      <c r="H317" s="32">
        <f>+'2017 Hourly Load - RC2016'!H318/'2017 Hourly Load - RC2016'!$C$8</f>
        <v>0.42960335489860951</v>
      </c>
      <c r="I317" s="32">
        <f>+'2017 Hourly Load - RC2016'!I318/'2017 Hourly Load - RC2016'!$C$8</f>
        <v>0.45420729997001158</v>
      </c>
      <c r="J317" s="32">
        <f>+'2017 Hourly Load - RC2016'!J318/'2017 Hourly Load - RC2016'!$C$8</f>
        <v>0.46054722438260826</v>
      </c>
      <c r="K317" s="32">
        <f>+'2017 Hourly Load - RC2016'!K318/'2017 Hourly Load - RC2016'!$C$8</f>
        <v>0.46860858522511545</v>
      </c>
      <c r="L317" s="32">
        <f>+'2017 Hourly Load - RC2016'!L318/'2017 Hourly Load - RC2016'!$C$8</f>
        <v>0.47830740998875682</v>
      </c>
      <c r="M317" s="32">
        <f>+'2017 Hourly Load - RC2016'!M318/'2017 Hourly Load - RC2016'!$C$8</f>
        <v>0.48557103199789087</v>
      </c>
      <c r="N317" s="32">
        <f>+'2017 Hourly Load - RC2016'!N318/'2017 Hourly Load - RC2016'!$C$8</f>
        <v>0.48641075708565207</v>
      </c>
      <c r="O317" s="32">
        <f>+'2017 Hourly Load - RC2016'!O318/'2017 Hourly Load - RC2016'!$C$8</f>
        <v>0.48771233097168187</v>
      </c>
      <c r="P317" s="32">
        <f>+'2017 Hourly Load - RC2016'!P318/'2017 Hourly Load - RC2016'!$C$8</f>
        <v>0.48498322443645808</v>
      </c>
      <c r="Q317" s="32">
        <f>+'2017 Hourly Load - RC2016'!Q318/'2017 Hourly Load - RC2016'!$C$8</f>
        <v>0.48078459899765225</v>
      </c>
      <c r="R317" s="32">
        <f>+'2017 Hourly Load - RC2016'!R318/'2017 Hourly Load - RC2016'!$C$8</f>
        <v>0.48452137563818942</v>
      </c>
      <c r="S317" s="32">
        <f>+'2017 Hourly Load - RC2016'!S318/'2017 Hourly Load - RC2016'!$C$8</f>
        <v>0.50072806983197982</v>
      </c>
      <c r="T317" s="32">
        <f>+'2017 Hourly Load - RC2016'!T318/'2017 Hourly Load - RC2016'!$C$8</f>
        <v>0.53473693588630677</v>
      </c>
      <c r="U317" s="32">
        <f>+'2017 Hourly Load - RC2016'!U318/'2017 Hourly Load - RC2016'!$C$8</f>
        <v>0.52356859221908336</v>
      </c>
      <c r="V317" s="32">
        <f>+'2017 Hourly Load - RC2016'!V318/'2017 Hourly Load - RC2016'!$C$8</f>
        <v>0.50173573993729326</v>
      </c>
      <c r="W317" s="32">
        <f>+'2017 Hourly Load - RC2016'!W318/'2017 Hourly Load - RC2016'!$C$8</f>
        <v>0.46428400102314543</v>
      </c>
      <c r="X317" s="32">
        <f>+'2017 Hourly Load - RC2016'!X318/'2017 Hourly Load - RC2016'!$C$8</f>
        <v>0.41990453013496815</v>
      </c>
      <c r="Y317" s="32">
        <f>+'2017 Hourly Load - RC2016'!Y318/'2017 Hourly Load - RC2016'!$C$8</f>
        <v>0.37674266062404449</v>
      </c>
      <c r="AA317" s="33">
        <f t="shared" si="4"/>
        <v>0.53473693588630677</v>
      </c>
    </row>
    <row r="318" spans="1:27" x14ac:dyDescent="0.2">
      <c r="A318" s="29">
        <v>43043</v>
      </c>
      <c r="B318" s="32">
        <f>+'2017 Hourly Load - RC2016'!B319/'2017 Hourly Load - RC2016'!$C$8</f>
        <v>0.34634461244709053</v>
      </c>
      <c r="C318" s="32">
        <f>+'2017 Hourly Load - RC2016'!C319/'2017 Hourly Load - RC2016'!$C$8</f>
        <v>0.32682100415664356</v>
      </c>
      <c r="D318" s="32">
        <f>+'2017 Hourly Load - RC2016'!D319/'2017 Hourly Load - RC2016'!$C$8</f>
        <v>0.31586259176136039</v>
      </c>
      <c r="E318" s="32">
        <f>+'2017 Hourly Load - RC2016'!E319/'2017 Hourly Load - RC2016'!$C$8</f>
        <v>0.31372129278756944</v>
      </c>
      <c r="F318" s="32">
        <f>+'2017 Hourly Load - RC2016'!F319/'2017 Hourly Load - RC2016'!$C$8</f>
        <v>0.31896957458607667</v>
      </c>
      <c r="G318" s="32">
        <f>+'2017 Hourly Load - RC2016'!G319/'2017 Hourly Load - RC2016'!$C$8</f>
        <v>0.34940960901741874</v>
      </c>
      <c r="H318" s="32">
        <f>+'2017 Hourly Load - RC2016'!H319/'2017 Hourly Load - RC2016'!$C$8</f>
        <v>0.39878544417777495</v>
      </c>
      <c r="I318" s="32">
        <f>+'2017 Hourly Load - RC2016'!I319/'2017 Hourly Load - RC2016'!$C$8</f>
        <v>0.43363403531986311</v>
      </c>
      <c r="J318" s="32">
        <f>+'2017 Hourly Load - RC2016'!J319/'2017 Hourly Load - RC2016'!$C$8</f>
        <v>0.4609251006721008</v>
      </c>
      <c r="K318" s="32">
        <f>+'2017 Hourly Load - RC2016'!K319/'2017 Hourly Load - RC2016'!$C$8</f>
        <v>0.48191822786612981</v>
      </c>
      <c r="L318" s="32">
        <f>+'2017 Hourly Load - RC2016'!L319/'2017 Hourly Load - RC2016'!$C$8</f>
        <v>0.50215560248117375</v>
      </c>
      <c r="M318" s="32">
        <f>+'2017 Hourly Load - RC2016'!M319/'2017 Hourly Load - RC2016'!$C$8</f>
        <v>0.51974784306977007</v>
      </c>
      <c r="N318" s="32">
        <f>+'2017 Hourly Load - RC2016'!N319/'2017 Hourly Load - RC2016'!$C$8</f>
        <v>0.52810310769299362</v>
      </c>
      <c r="O318" s="32">
        <f>+'2017 Hourly Load - RC2016'!O319/'2017 Hourly Load - RC2016'!$C$8</f>
        <v>0.5356606334828441</v>
      </c>
      <c r="P318" s="32">
        <f>+'2017 Hourly Load - RC2016'!P319/'2017 Hourly Load - RC2016'!$C$8</f>
        <v>0.53969131390409764</v>
      </c>
      <c r="Q318" s="32">
        <f>+'2017 Hourly Load - RC2016'!Q319/'2017 Hourly Load - RC2016'!$C$8</f>
        <v>0.54292425549197809</v>
      </c>
      <c r="R318" s="32">
        <f>+'2017 Hourly Load - RC2016'!R319/'2017 Hourly Load - RC2016'!$C$8</f>
        <v>0.53775994620224699</v>
      </c>
      <c r="S318" s="32">
        <f>+'2017 Hourly Load - RC2016'!S319/'2017 Hourly Load - RC2016'!$C$8</f>
        <v>0.54619918333424666</v>
      </c>
      <c r="T318" s="32">
        <f>+'2017 Hourly Load - RC2016'!T319/'2017 Hourly Load - RC2016'!$C$8</f>
        <v>0.5788225029937677</v>
      </c>
      <c r="U318" s="32">
        <f>+'2017 Hourly Load - RC2016'!U319/'2017 Hourly Load - RC2016'!$C$8</f>
        <v>0.56870381568624573</v>
      </c>
      <c r="V318" s="32">
        <f>+'2017 Hourly Load - RC2016'!V319/'2017 Hourly Load - RC2016'!$C$8</f>
        <v>0.54502356821138098</v>
      </c>
      <c r="W318" s="32">
        <f>+'2017 Hourly Load - RC2016'!W319/'2017 Hourly Load - RC2016'!$C$8</f>
        <v>0.5023655337531141</v>
      </c>
      <c r="X318" s="32">
        <f>+'2017 Hourly Load - RC2016'!X319/'2017 Hourly Load - RC2016'!$C$8</f>
        <v>0.45916167798780233</v>
      </c>
      <c r="Y318" s="32">
        <f>+'2017 Hourly Load - RC2016'!Y319/'2017 Hourly Load - RC2016'!$C$8</f>
        <v>0.4150341246259534</v>
      </c>
      <c r="AA318" s="33">
        <f t="shared" si="4"/>
        <v>0.5788225029937677</v>
      </c>
    </row>
    <row r="319" spans="1:27" x14ac:dyDescent="0.2">
      <c r="A319" s="29">
        <v>43044</v>
      </c>
      <c r="B319" s="32">
        <f>+'2017 Hourly Load - RC2016'!B320/'2017 Hourly Load - RC2016'!$C$8</f>
        <v>0.37879998708905938</v>
      </c>
      <c r="C319" s="32">
        <f>+'2017 Hourly Load - RC2016'!C320/'2017 Hourly Load - RC2016'!$C$8</f>
        <v>0.35381816572816482</v>
      </c>
      <c r="D319" s="32">
        <f>+'2017 Hourly Load - RC2016'!D320/'2017 Hourly Load - RC2016'!$C$8</f>
        <v>0.34084441312225489</v>
      </c>
      <c r="E319" s="32">
        <f>+'2017 Hourly Load - RC2016'!E320/'2017 Hourly Load - RC2016'!$C$8</f>
        <v>0.33454647496404621</v>
      </c>
      <c r="F319" s="32">
        <f>+'2017 Hourly Load - RC2016'!F320/'2017 Hourly Load - RC2016'!$C$8</f>
        <v>0.338745100402852</v>
      </c>
      <c r="G319" s="32">
        <f>+'2017 Hourly Load - RC2016'!G320/'2017 Hourly Load - RC2016'!$C$8</f>
        <v>0.36679191833407476</v>
      </c>
      <c r="H319" s="32">
        <f>+'2017 Hourly Load - RC2016'!H320/'2017 Hourly Load - RC2016'!$C$8</f>
        <v>0.41675556105586381</v>
      </c>
      <c r="I319" s="32">
        <f>+'2017 Hourly Load - RC2016'!I320/'2017 Hourly Load - RC2016'!$C$8</f>
        <v>0.43355006281108699</v>
      </c>
      <c r="J319" s="32">
        <f>+'2017 Hourly Load - RC2016'!J320/'2017 Hourly Load - RC2016'!$C$8</f>
        <v>0.47557830345353302</v>
      </c>
      <c r="K319" s="32">
        <f>+'2017 Hourly Load - RC2016'!K320/'2017 Hourly Load - RC2016'!$C$8</f>
        <v>0.51575914890290453</v>
      </c>
      <c r="L319" s="32">
        <f>+'2017 Hourly Load - RC2016'!L320/'2017 Hourly Load - RC2016'!$C$8</f>
        <v>0.54607322457108243</v>
      </c>
      <c r="M319" s="32">
        <f>+'2017 Hourly Load - RC2016'!M320/'2017 Hourly Load - RC2016'!$C$8</f>
        <v>0.56945956826523081</v>
      </c>
      <c r="N319" s="32">
        <f>+'2017 Hourly Load - RC2016'!N320/'2017 Hourly Load - RC2016'!$C$8</f>
        <v>0.58486852362564801</v>
      </c>
      <c r="O319" s="32">
        <f>+'2017 Hourly Load - RC2016'!O320/'2017 Hourly Load - RC2016'!$C$8</f>
        <v>0.59242604941549848</v>
      </c>
      <c r="P319" s="32">
        <f>+'2017 Hourly Load - RC2016'!P320/'2017 Hourly Load - RC2016'!$C$8</f>
        <v>0.59528111471388645</v>
      </c>
      <c r="Q319" s="32">
        <f>+'2017 Hourly Load - RC2016'!Q320/'2017 Hourly Load - RC2016'!$C$8</f>
        <v>0.58965495662588674</v>
      </c>
      <c r="R319" s="32">
        <f>+'2017 Hourly Load - RC2016'!R320/'2017 Hourly Load - RC2016'!$C$8</f>
        <v>0.58020804938857362</v>
      </c>
      <c r="S319" s="32">
        <f>+'2017 Hourly Load - RC2016'!S320/'2017 Hourly Load - RC2016'!$C$8</f>
        <v>0.58755564390648374</v>
      </c>
      <c r="T319" s="32">
        <f>+'2017 Hourly Load - RC2016'!T320/'2017 Hourly Load - RC2016'!$C$8</f>
        <v>0.61581239310964675</v>
      </c>
      <c r="U319" s="32">
        <f>+'2017 Hourly Load - RC2016'!U320/'2017 Hourly Load - RC2016'!$C$8</f>
        <v>0.60170501163525936</v>
      </c>
      <c r="V319" s="32">
        <f>+'2017 Hourly Load - RC2016'!V320/'2017 Hourly Load - RC2016'!$C$8</f>
        <v>0.57752092910773789</v>
      </c>
      <c r="W319" s="32">
        <f>+'2017 Hourly Load - RC2016'!W320/'2017 Hourly Load - RC2016'!$C$8</f>
        <v>0.53939741012338127</v>
      </c>
      <c r="X319" s="32">
        <f>+'2017 Hourly Load - RC2016'!X320/'2017 Hourly Load - RC2016'!$C$8</f>
        <v>0.48897191860332362</v>
      </c>
      <c r="Y319" s="32">
        <f>+'2017 Hourly Load - RC2016'!Y320/'2017 Hourly Load - RC2016'!$C$8</f>
        <v>0.43745478446917641</v>
      </c>
      <c r="AA319" s="33">
        <f t="shared" si="4"/>
        <v>0.61581239310964675</v>
      </c>
    </row>
    <row r="320" spans="1:27" x14ac:dyDescent="0.2">
      <c r="A320" s="29">
        <v>43045</v>
      </c>
      <c r="B320" s="32">
        <f>+'2017 Hourly Load - RC2016'!B321/'2017 Hourly Load - RC2016'!$C$8</f>
        <v>0.39614031015132734</v>
      </c>
      <c r="C320" s="32">
        <f>+'2017 Hourly Load - RC2016'!C321/'2017 Hourly Load - RC2016'!$C$8</f>
        <v>0.36838739600082099</v>
      </c>
      <c r="D320" s="32">
        <f>+'2017 Hourly Load - RC2016'!D321/'2017 Hourly Load - RC2016'!$C$8</f>
        <v>0.35041727912273218</v>
      </c>
      <c r="E320" s="32">
        <f>+'2017 Hourly Load - RC2016'!E321/'2017 Hourly Load - RC2016'!$C$8</f>
        <v>0.34088639937664295</v>
      </c>
      <c r="F320" s="32">
        <f>+'2017 Hourly Load - RC2016'!F321/'2017 Hourly Load - RC2016'!$C$8</f>
        <v>0.34235591828022499</v>
      </c>
      <c r="G320" s="32">
        <f>+'2017 Hourly Load - RC2016'!G321/'2017 Hourly Load - RC2016'!$C$8</f>
        <v>0.37065465373777606</v>
      </c>
      <c r="H320" s="32">
        <f>+'2017 Hourly Load - RC2016'!H321/'2017 Hourly Load - RC2016'!$C$8</f>
        <v>0.4186449425033264</v>
      </c>
      <c r="I320" s="32">
        <f>+'2017 Hourly Load - RC2016'!I321/'2017 Hourly Load - RC2016'!$C$8</f>
        <v>0.45361949240857874</v>
      </c>
      <c r="J320" s="32">
        <f>+'2017 Hourly Load - RC2016'!J321/'2017 Hourly Load - RC2016'!$C$8</f>
        <v>0.48951773991036834</v>
      </c>
      <c r="K320" s="32">
        <f>+'2017 Hourly Load - RC2016'!K321/'2017 Hourly Load - RC2016'!$C$8</f>
        <v>0.52927872281585919</v>
      </c>
      <c r="L320" s="32">
        <f>+'2017 Hourly Load - RC2016'!L321/'2017 Hourly Load - RC2016'!$C$8</f>
        <v>0.56807402187042488</v>
      </c>
      <c r="M320" s="32">
        <f>+'2017 Hourly Load - RC2016'!M321/'2017 Hourly Load - RC2016'!$C$8</f>
        <v>0.60010953396851308</v>
      </c>
      <c r="N320" s="32">
        <f>+'2017 Hourly Load - RC2016'!N321/'2017 Hourly Load - RC2016'!$C$8</f>
        <v>0.62458752027675091</v>
      </c>
      <c r="O320" s="32">
        <f>+'2017 Hourly Load - RC2016'!O321/'2017 Hourly Load - RC2016'!$C$8</f>
        <v>0.64264160966361594</v>
      </c>
      <c r="P320" s="32">
        <f>+'2017 Hourly Load - RC2016'!P321/'2017 Hourly Load - RC2016'!$C$8</f>
        <v>0.65124879181316775</v>
      </c>
      <c r="Q320" s="32">
        <f>+'2017 Hourly Load - RC2016'!Q321/'2017 Hourly Load - RC2016'!$C$8</f>
        <v>0.6506189979973469</v>
      </c>
      <c r="R320" s="32">
        <f>+'2017 Hourly Load - RC2016'!R321/'2017 Hourly Load - RC2016'!$C$8</f>
        <v>0.6360497677246908</v>
      </c>
      <c r="S320" s="32">
        <f>+'2017 Hourly Load - RC2016'!S321/'2017 Hourly Load - RC2016'!$C$8</f>
        <v>0.62211033126785553</v>
      </c>
      <c r="T320" s="32">
        <f>+'2017 Hourly Load - RC2016'!T321/'2017 Hourly Load - RC2016'!$C$8</f>
        <v>0.63697346532122801</v>
      </c>
      <c r="U320" s="32">
        <f>+'2017 Hourly Load - RC2016'!U321/'2017 Hourly Load - RC2016'!$C$8</f>
        <v>0.61463677798678118</v>
      </c>
      <c r="V320" s="32">
        <f>+'2017 Hourly Load - RC2016'!V321/'2017 Hourly Load - RC2016'!$C$8</f>
        <v>0.57865455797621546</v>
      </c>
      <c r="W320" s="32">
        <f>+'2017 Hourly Load - RC2016'!W321/'2017 Hourly Load - RC2016'!$C$8</f>
        <v>0.53158796680720244</v>
      </c>
      <c r="X320" s="32">
        <f>+'2017 Hourly Load - RC2016'!X321/'2017 Hourly Load - RC2016'!$C$8</f>
        <v>0.47734172613783149</v>
      </c>
      <c r="Y320" s="32">
        <f>+'2017 Hourly Load - RC2016'!Y321/'2017 Hourly Load - RC2016'!$C$8</f>
        <v>0.42620246829317682</v>
      </c>
      <c r="AA320" s="33">
        <f t="shared" si="4"/>
        <v>0.65124879181316775</v>
      </c>
    </row>
    <row r="321" spans="1:27" x14ac:dyDescent="0.2">
      <c r="A321" s="29">
        <v>43046</v>
      </c>
      <c r="B321" s="32">
        <f>+'2017 Hourly Load - RC2016'!B322/'2017 Hourly Load - RC2016'!$C$8</f>
        <v>0.38262073623837267</v>
      </c>
      <c r="C321" s="32">
        <f>+'2017 Hourly Load - RC2016'!C322/'2017 Hourly Load - RC2016'!$C$8</f>
        <v>0.35419604201765731</v>
      </c>
      <c r="D321" s="32">
        <f>+'2017 Hourly Load - RC2016'!D322/'2017 Hourly Load - RC2016'!$C$8</f>
        <v>0.33630989764834462</v>
      </c>
      <c r="E321" s="32">
        <f>+'2017 Hourly Load - RC2016'!E322/'2017 Hourly Load - RC2016'!$C$8</f>
        <v>0.32934017941992705</v>
      </c>
      <c r="F321" s="32">
        <f>+'2017 Hourly Load - RC2016'!F322/'2017 Hourly Load - RC2016'!$C$8</f>
        <v>0.33101962959544934</v>
      </c>
      <c r="G321" s="32">
        <f>+'2017 Hourly Load - RC2016'!G322/'2017 Hourly Load - RC2016'!$C$8</f>
        <v>0.35616939597389607</v>
      </c>
      <c r="H321" s="32">
        <f>+'2017 Hourly Load - RC2016'!H322/'2017 Hourly Load - RC2016'!$C$8</f>
        <v>0.40684680502028209</v>
      </c>
      <c r="I321" s="32">
        <f>+'2017 Hourly Load - RC2016'!I322/'2017 Hourly Load - RC2016'!$C$8</f>
        <v>0.43879834460959422</v>
      </c>
      <c r="J321" s="32">
        <f>+'2017 Hourly Load - RC2016'!J322/'2017 Hourly Load - RC2016'!$C$8</f>
        <v>0.47331104571657789</v>
      </c>
      <c r="K321" s="32">
        <f>+'2017 Hourly Load - RC2016'!K322/'2017 Hourly Load - RC2016'!$C$8</f>
        <v>0.51160250971848686</v>
      </c>
      <c r="L321" s="32">
        <f>+'2017 Hourly Load - RC2016'!L322/'2017 Hourly Load - RC2016'!$C$8</f>
        <v>0.5455274032640377</v>
      </c>
      <c r="M321" s="32">
        <f>+'2017 Hourly Load - RC2016'!M322/'2017 Hourly Load - RC2016'!$C$8</f>
        <v>0.57554757515149924</v>
      </c>
      <c r="N321" s="32">
        <f>+'2017 Hourly Load - RC2016'!N322/'2017 Hourly Load - RC2016'!$C$8</f>
        <v>0.59947974015269223</v>
      </c>
      <c r="O321" s="32">
        <f>+'2017 Hourly Load - RC2016'!O322/'2017 Hourly Load - RC2016'!$C$8</f>
        <v>0.61883540342558696</v>
      </c>
      <c r="P321" s="32">
        <f>+'2017 Hourly Load - RC2016'!P322/'2017 Hourly Load - RC2016'!$C$8</f>
        <v>0.6271066955400344</v>
      </c>
      <c r="Q321" s="32">
        <f>+'2017 Hourly Load - RC2016'!Q322/'2017 Hourly Load - RC2016'!$C$8</f>
        <v>0.62534327285573599</v>
      </c>
      <c r="R321" s="32">
        <f>+'2017 Hourly Load - RC2016'!R322/'2017 Hourly Load - RC2016'!$C$8</f>
        <v>0.60838082608296051</v>
      </c>
      <c r="S321" s="32">
        <f>+'2017 Hourly Load - RC2016'!S322/'2017 Hourly Load - RC2016'!$C$8</f>
        <v>0.59460933464367749</v>
      </c>
      <c r="T321" s="32">
        <f>+'2017 Hourly Load - RC2016'!T322/'2017 Hourly Load - RC2016'!$C$8</f>
        <v>0.60376233810027413</v>
      </c>
      <c r="U321" s="32">
        <f>+'2017 Hourly Load - RC2016'!U322/'2017 Hourly Load - RC2016'!$C$8</f>
        <v>0.57407805624791719</v>
      </c>
      <c r="V321" s="32">
        <f>+'2017 Hourly Load - RC2016'!V322/'2017 Hourly Load - RC2016'!$C$8</f>
        <v>0.54305021425514222</v>
      </c>
      <c r="W321" s="32">
        <f>+'2017 Hourly Load - RC2016'!W322/'2017 Hourly Load - RC2016'!$C$8</f>
        <v>0.50627025541120352</v>
      </c>
      <c r="X321" s="32">
        <f>+'2017 Hourly Load - RC2016'!X322/'2017 Hourly Load - RC2016'!$C$8</f>
        <v>0.46823070893562291</v>
      </c>
      <c r="Y321" s="32">
        <f>+'2017 Hourly Load - RC2016'!Y322/'2017 Hourly Load - RC2016'!$C$8</f>
        <v>0.4278399322143111</v>
      </c>
      <c r="AA321" s="33">
        <f t="shared" si="4"/>
        <v>0.6271066955400344</v>
      </c>
    </row>
    <row r="322" spans="1:27" x14ac:dyDescent="0.2">
      <c r="A322" s="29">
        <v>43047</v>
      </c>
      <c r="B322" s="32">
        <f>+'2017 Hourly Load - RC2016'!B323/'2017 Hourly Load - RC2016'!$C$8</f>
        <v>0.38883470188780517</v>
      </c>
      <c r="C322" s="32">
        <f>+'2017 Hourly Load - RC2016'!C323/'2017 Hourly Load - RC2016'!$C$8</f>
        <v>0.36024206264953773</v>
      </c>
      <c r="D322" s="32">
        <f>+'2017 Hourly Load - RC2016'!D323/'2017 Hourly Load - RC2016'!$C$8</f>
        <v>0.3404665368327624</v>
      </c>
      <c r="E322" s="32">
        <f>+'2017 Hourly Load - RC2016'!E323/'2017 Hourly Load - RC2016'!$C$8</f>
        <v>0.33185935468321048</v>
      </c>
      <c r="F322" s="32">
        <f>+'2017 Hourly Load - RC2016'!F323/'2017 Hourly Load - RC2016'!$C$8</f>
        <v>0.33009593199891207</v>
      </c>
      <c r="G322" s="32">
        <f>+'2017 Hourly Load - RC2016'!G323/'2017 Hourly Load - RC2016'!$C$8</f>
        <v>0.33752749902559831</v>
      </c>
      <c r="H322" s="32">
        <f>+'2017 Hourly Load - RC2016'!H323/'2017 Hourly Load - RC2016'!$C$8</f>
        <v>0.35549761590368711</v>
      </c>
      <c r="I322" s="32">
        <f>+'2017 Hourly Load - RC2016'!I323/'2017 Hourly Load - RC2016'!$C$8</f>
        <v>0.39051415206332751</v>
      </c>
      <c r="J322" s="32">
        <f>+'2017 Hourly Load - RC2016'!J323/'2017 Hourly Load - RC2016'!$C$8</f>
        <v>0.45152017968917585</v>
      </c>
      <c r="K322" s="32">
        <f>+'2017 Hourly Load - RC2016'!K323/'2017 Hourly Load - RC2016'!$C$8</f>
        <v>0.50014026227054698</v>
      </c>
      <c r="L322" s="32">
        <f>+'2017 Hourly Load - RC2016'!L323/'2017 Hourly Load - RC2016'!$C$8</f>
        <v>0.53330940323711284</v>
      </c>
      <c r="M322" s="32">
        <f>+'2017 Hourly Load - RC2016'!M323/'2017 Hourly Load - RC2016'!$C$8</f>
        <v>0.55946683972087297</v>
      </c>
      <c r="N322" s="32">
        <f>+'2017 Hourly Load - RC2016'!N323/'2017 Hourly Load - RC2016'!$C$8</f>
        <v>0.58146763702021531</v>
      </c>
      <c r="O322" s="32">
        <f>+'2017 Hourly Load - RC2016'!O323/'2017 Hourly Load - RC2016'!$C$8</f>
        <v>0.59062064047681206</v>
      </c>
      <c r="P322" s="32">
        <f>+'2017 Hourly Load - RC2016'!P323/'2017 Hourly Load - RC2016'!$C$8</f>
        <v>0.58927708033639414</v>
      </c>
      <c r="Q322" s="32">
        <f>+'2017 Hourly Load - RC2016'!Q323/'2017 Hourly Load - RC2016'!$C$8</f>
        <v>0.57936832430081242</v>
      </c>
      <c r="R322" s="32">
        <f>+'2017 Hourly Load - RC2016'!R323/'2017 Hourly Load - RC2016'!$C$8</f>
        <v>0.5651769703176488</v>
      </c>
      <c r="S322" s="32">
        <f>+'2017 Hourly Load - RC2016'!S323/'2017 Hourly Load - RC2016'!$C$8</f>
        <v>0.56979545830033529</v>
      </c>
      <c r="T322" s="32">
        <f>+'2017 Hourly Load - RC2016'!T323/'2017 Hourly Load - RC2016'!$C$8</f>
        <v>0.57995613186224526</v>
      </c>
      <c r="U322" s="32">
        <f>+'2017 Hourly Load - RC2016'!U323/'2017 Hourly Load - RC2016'!$C$8</f>
        <v>0.55417657166797762</v>
      </c>
      <c r="V322" s="32">
        <f>+'2017 Hourly Load - RC2016'!V323/'2017 Hourly Load - RC2016'!$C$8</f>
        <v>0.5275992726403369</v>
      </c>
      <c r="W322" s="32">
        <f>+'2017 Hourly Load - RC2016'!W323/'2017 Hourly Load - RC2016'!$C$8</f>
        <v>0.4961515681036815</v>
      </c>
      <c r="X322" s="32">
        <f>+'2017 Hourly Load - RC2016'!X323/'2017 Hourly Load - RC2016'!$C$8</f>
        <v>0.46239461957568284</v>
      </c>
      <c r="Y322" s="32">
        <f>+'2017 Hourly Load - RC2016'!Y323/'2017 Hourly Load - RC2016'!$C$8</f>
        <v>0.42296952670529636</v>
      </c>
      <c r="AA322" s="33">
        <f t="shared" si="4"/>
        <v>0.59062064047681206</v>
      </c>
    </row>
    <row r="323" spans="1:27" x14ac:dyDescent="0.2">
      <c r="A323" s="29">
        <v>43048</v>
      </c>
      <c r="B323" s="32">
        <f>+'2017 Hourly Load - RC2016'!B324/'2017 Hourly Load - RC2016'!$C$8</f>
        <v>0.38891867439658129</v>
      </c>
      <c r="C323" s="32">
        <f>+'2017 Hourly Load - RC2016'!C324/'2017 Hourly Load - RC2016'!$C$8</f>
        <v>0.36011610388637355</v>
      </c>
      <c r="D323" s="32">
        <f>+'2017 Hourly Load - RC2016'!D324/'2017 Hourly Load - RC2016'!$C$8</f>
        <v>0.34315365711359808</v>
      </c>
      <c r="E323" s="32">
        <f>+'2017 Hourly Load - RC2016'!E324/'2017 Hourly Load - RC2016'!$C$8</f>
        <v>0.33425257118332979</v>
      </c>
      <c r="F323" s="32">
        <f>+'2017 Hourly Load - RC2016'!F324/'2017 Hourly Load - RC2016'!$C$8</f>
        <v>0.33059976705156879</v>
      </c>
      <c r="G323" s="32">
        <f>+'2017 Hourly Load - RC2016'!G324/'2017 Hourly Load - RC2016'!$C$8</f>
        <v>0.33572209008691184</v>
      </c>
      <c r="H323" s="32">
        <f>+'2017 Hourly Load - RC2016'!H324/'2017 Hourly Load - RC2016'!$C$8</f>
        <v>0.34827598014894118</v>
      </c>
      <c r="I323" s="32">
        <f>+'2017 Hourly Load - RC2016'!I324/'2017 Hourly Load - RC2016'!$C$8</f>
        <v>0.37455937539586548</v>
      </c>
      <c r="J323" s="32">
        <f>+'2017 Hourly Load - RC2016'!J324/'2017 Hourly Load - RC2016'!$C$8</f>
        <v>0.42456500437204253</v>
      </c>
      <c r="K323" s="32">
        <f>+'2017 Hourly Load - RC2016'!K324/'2017 Hourly Load - RC2016'!$C$8</f>
        <v>0.46310838590027981</v>
      </c>
      <c r="L323" s="32">
        <f>+'2017 Hourly Load - RC2016'!L324/'2017 Hourly Load - RC2016'!$C$8</f>
        <v>0.48460534814696554</v>
      </c>
      <c r="M323" s="32">
        <f>+'2017 Hourly Load - RC2016'!M324/'2017 Hourly Load - RC2016'!$C$8</f>
        <v>0.49720122446338294</v>
      </c>
      <c r="N323" s="32">
        <f>+'2017 Hourly Load - RC2016'!N324/'2017 Hourly Load - RC2016'!$C$8</f>
        <v>0.49875471587574111</v>
      </c>
      <c r="O323" s="32">
        <f>+'2017 Hourly Load - RC2016'!O324/'2017 Hourly Load - RC2016'!$C$8</f>
        <v>0.49249876397192038</v>
      </c>
      <c r="P323" s="32">
        <f>+'2017 Hourly Load - RC2016'!P324/'2017 Hourly Load - RC2016'!$C$8</f>
        <v>0.48599089454177147</v>
      </c>
      <c r="Q323" s="32">
        <f>+'2017 Hourly Load - RC2016'!Q324/'2017 Hourly Load - RC2016'!$C$8</f>
        <v>0.4757042622166972</v>
      </c>
      <c r="R323" s="32">
        <f>+'2017 Hourly Load - RC2016'!R324/'2017 Hourly Load - RC2016'!$C$8</f>
        <v>0.47335303197096595</v>
      </c>
      <c r="S323" s="32">
        <f>+'2017 Hourly Load - RC2016'!S324/'2017 Hourly Load - RC2016'!$C$8</f>
        <v>0.49678136191950234</v>
      </c>
      <c r="T323" s="32">
        <f>+'2017 Hourly Load - RC2016'!T324/'2017 Hourly Load - RC2016'!$C$8</f>
        <v>0.51727065406087469</v>
      </c>
      <c r="U323" s="32">
        <f>+'2017 Hourly Load - RC2016'!U324/'2017 Hourly Load - RC2016'!$C$8</f>
        <v>0.50232354749872599</v>
      </c>
      <c r="V323" s="32">
        <f>+'2017 Hourly Load - RC2016'!V324/'2017 Hourly Load - RC2016'!$C$8</f>
        <v>0.48023877769060747</v>
      </c>
      <c r="W323" s="32">
        <f>+'2017 Hourly Load - RC2016'!W324/'2017 Hourly Load - RC2016'!$C$8</f>
        <v>0.44807730682935509</v>
      </c>
      <c r="X323" s="32">
        <f>+'2017 Hourly Load - RC2016'!X324/'2017 Hourly Load - RC2016'!$C$8</f>
        <v>0.41381652324869972</v>
      </c>
      <c r="Y323" s="32">
        <f>+'2017 Hourly Load - RC2016'!Y324/'2017 Hourly Load - RC2016'!$C$8</f>
        <v>0.37292191147473119</v>
      </c>
      <c r="AA323" s="33">
        <f t="shared" si="4"/>
        <v>0.51727065406087469</v>
      </c>
    </row>
    <row r="324" spans="1:27" x14ac:dyDescent="0.2">
      <c r="A324" s="29">
        <v>43049</v>
      </c>
      <c r="B324" s="32">
        <f>+'2017 Hourly Load - RC2016'!B325/'2017 Hourly Load - RC2016'!$C$8</f>
        <v>0.3400466742888818</v>
      </c>
      <c r="C324" s="32">
        <f>+'2017 Hourly Load - RC2016'!C325/'2017 Hourly Load - RC2016'!$C$8</f>
        <v>0.32174066737568852</v>
      </c>
      <c r="D324" s="32">
        <f>+'2017 Hourly Load - RC2016'!D325/'2017 Hourly Load - RC2016'!$C$8</f>
        <v>0.31195787010327103</v>
      </c>
      <c r="E324" s="32">
        <f>+'2017 Hourly Load - RC2016'!E325/'2017 Hourly Load - RC2016'!$C$8</f>
        <v>0.30784321717324131</v>
      </c>
      <c r="F324" s="32">
        <f>+'2017 Hourly Load - RC2016'!F325/'2017 Hourly Load - RC2016'!$C$8</f>
        <v>0.31292355395419635</v>
      </c>
      <c r="G324" s="32">
        <f>+'2017 Hourly Load - RC2016'!G325/'2017 Hourly Load - RC2016'!$C$8</f>
        <v>0.33526024128864318</v>
      </c>
      <c r="H324" s="32">
        <f>+'2017 Hourly Load - RC2016'!H325/'2017 Hourly Load - RC2016'!$C$8</f>
        <v>0.38908661941413353</v>
      </c>
      <c r="I324" s="32">
        <f>+'2017 Hourly Load - RC2016'!I325/'2017 Hourly Load - RC2016'!$C$8</f>
        <v>0.43136677758290798</v>
      </c>
      <c r="J324" s="32">
        <f>+'2017 Hourly Load - RC2016'!J325/'2017 Hourly Load - RC2016'!$C$8</f>
        <v>0.45030257831192216</v>
      </c>
      <c r="K324" s="32">
        <f>+'2017 Hourly Load - RC2016'!K325/'2017 Hourly Load - RC2016'!$C$8</f>
        <v>0.47326905946218983</v>
      </c>
      <c r="L324" s="32">
        <f>+'2017 Hourly Load - RC2016'!L325/'2017 Hourly Load - RC2016'!$C$8</f>
        <v>0.49081931379639809</v>
      </c>
      <c r="M324" s="32">
        <f>+'2017 Hourly Load - RC2016'!M325/'2017 Hourly Load - RC2016'!$C$8</f>
        <v>0.5062282691568154</v>
      </c>
      <c r="N324" s="32">
        <f>+'2017 Hourly Load - RC2016'!N325/'2017 Hourly Load - RC2016'!$C$8</f>
        <v>0.51743859907842693</v>
      </c>
      <c r="O324" s="32">
        <f>+'2017 Hourly Load - RC2016'!O325/'2017 Hourly Load - RC2016'!$C$8</f>
        <v>0.52726338260523242</v>
      </c>
      <c r="P324" s="32">
        <f>+'2017 Hourly Load - RC2016'!P325/'2017 Hourly Load - RC2016'!$C$8</f>
        <v>0.53209180185985916</v>
      </c>
      <c r="Q324" s="32">
        <f>+'2017 Hourly Load - RC2016'!Q325/'2017 Hourly Load - RC2016'!$C$8</f>
        <v>0.53595453726356046</v>
      </c>
      <c r="R324" s="32">
        <f>+'2017 Hourly Load - RC2016'!R325/'2017 Hourly Load - RC2016'!$C$8</f>
        <v>0.53158796680720244</v>
      </c>
      <c r="S324" s="32">
        <f>+'2017 Hourly Load - RC2016'!S325/'2017 Hourly Load - RC2016'!$C$8</f>
        <v>0.53851569878123207</v>
      </c>
      <c r="T324" s="32">
        <f>+'2017 Hourly Load - RC2016'!T325/'2017 Hourly Load - RC2016'!$C$8</f>
        <v>0.56416930021233547</v>
      </c>
      <c r="U324" s="32">
        <f>+'2017 Hourly Load - RC2016'!U325/'2017 Hourly Load - RC2016'!$C$8</f>
        <v>0.54548541700964959</v>
      </c>
      <c r="V324" s="32">
        <f>+'2017 Hourly Load - RC2016'!V325/'2017 Hourly Load - RC2016'!$C$8</f>
        <v>0.51622099770117325</v>
      </c>
      <c r="W324" s="32">
        <f>+'2017 Hourly Load - RC2016'!W325/'2017 Hourly Load - RC2016'!$C$8</f>
        <v>0.47608213850618974</v>
      </c>
      <c r="X324" s="32">
        <f>+'2017 Hourly Load - RC2016'!X325/'2017 Hourly Load - RC2016'!$C$8</f>
        <v>0.43350807655669893</v>
      </c>
      <c r="Y324" s="32">
        <f>+'2017 Hourly Load - RC2016'!Y325/'2017 Hourly Load - RC2016'!$C$8</f>
        <v>0.38837285308953656</v>
      </c>
      <c r="AA324" s="33">
        <f t="shared" si="4"/>
        <v>0.56416930021233547</v>
      </c>
    </row>
    <row r="325" spans="1:27" x14ac:dyDescent="0.2">
      <c r="A325" s="29">
        <v>43050</v>
      </c>
      <c r="B325" s="32">
        <f>+'2017 Hourly Load - RC2016'!B326/'2017 Hourly Load - RC2016'!$C$8</f>
        <v>0.34781413135067257</v>
      </c>
      <c r="C325" s="32">
        <f>+'2017 Hourly Load - RC2016'!C326/'2017 Hourly Load - RC2016'!$C$8</f>
        <v>0.32404991136703171</v>
      </c>
      <c r="D325" s="32">
        <f>+'2017 Hourly Load - RC2016'!D326/'2017 Hourly Load - RC2016'!$C$8</f>
        <v>0.31116013126989789</v>
      </c>
      <c r="E325" s="32">
        <f>+'2017 Hourly Load - RC2016'!E326/'2017 Hourly Load - RC2016'!$C$8</f>
        <v>0.30637369826965927</v>
      </c>
      <c r="F325" s="32">
        <f>+'2017 Hourly Load - RC2016'!F326/'2017 Hourly Load - RC2016'!$C$8</f>
        <v>0.30977458487509196</v>
      </c>
      <c r="G325" s="32">
        <f>+'2017 Hourly Load - RC2016'!G326/'2017 Hourly Load - RC2016'!$C$8</f>
        <v>0.32887833062165839</v>
      </c>
      <c r="H325" s="32">
        <f>+'2017 Hourly Load - RC2016'!H326/'2017 Hourly Load - RC2016'!$C$8</f>
        <v>0.36666595957091064</v>
      </c>
      <c r="I325" s="32">
        <f>+'2017 Hourly Load - RC2016'!I326/'2017 Hourly Load - RC2016'!$C$8</f>
        <v>0.40516735484475974</v>
      </c>
      <c r="J325" s="32">
        <f>+'2017 Hourly Load - RC2016'!J326/'2017 Hourly Load - RC2016'!$C$8</f>
        <v>0.43884033086398228</v>
      </c>
      <c r="K325" s="32">
        <f>+'2017 Hourly Load - RC2016'!K326/'2017 Hourly Load - RC2016'!$C$8</f>
        <v>0.46865057147950351</v>
      </c>
      <c r="L325" s="32">
        <f>+'2017 Hourly Load - RC2016'!L326/'2017 Hourly Load - RC2016'!$C$8</f>
        <v>0.49090328630517421</v>
      </c>
      <c r="M325" s="32">
        <f>+'2017 Hourly Load - RC2016'!M326/'2017 Hourly Load - RC2016'!$C$8</f>
        <v>0.50685806297263636</v>
      </c>
      <c r="N325" s="32">
        <f>+'2017 Hourly Load - RC2016'!N326/'2017 Hourly Load - RC2016'!$C$8</f>
        <v>0.52159523826284471</v>
      </c>
      <c r="O325" s="32">
        <f>+'2017 Hourly Load - RC2016'!O326/'2017 Hourly Load - RC2016'!$C$8</f>
        <v>0.53519878468457549</v>
      </c>
      <c r="P325" s="32">
        <f>+'2017 Hourly Load - RC2016'!P326/'2017 Hourly Load - RC2016'!$C$8</f>
        <v>0.54153870909717228</v>
      </c>
      <c r="Q325" s="32">
        <f>+'2017 Hourly Load - RC2016'!Q326/'2017 Hourly Load - RC2016'!$C$8</f>
        <v>0.54737479845711223</v>
      </c>
      <c r="R325" s="32">
        <f>+'2017 Hourly Load - RC2016'!R326/'2017 Hourly Load - RC2016'!$C$8</f>
        <v>0.54229446167615725</v>
      </c>
      <c r="S325" s="32">
        <f>+'2017 Hourly Load - RC2016'!S326/'2017 Hourly Load - RC2016'!$C$8</f>
        <v>0.54502356821138098</v>
      </c>
      <c r="T325" s="32">
        <f>+'2017 Hourly Load - RC2016'!T326/'2017 Hourly Load - RC2016'!$C$8</f>
        <v>0.56975347204594717</v>
      </c>
      <c r="U325" s="32">
        <f>+'2017 Hourly Load - RC2016'!U326/'2017 Hourly Load - RC2016'!$C$8</f>
        <v>0.55241314898367921</v>
      </c>
      <c r="V325" s="32">
        <f>+'2017 Hourly Load - RC2016'!V326/'2017 Hourly Load - RC2016'!$C$8</f>
        <v>0.52310674342081476</v>
      </c>
      <c r="W325" s="32">
        <f>+'2017 Hourly Load - RC2016'!W326/'2017 Hourly Load - RC2016'!$C$8</f>
        <v>0.48317781549777156</v>
      </c>
      <c r="X325" s="32">
        <f>+'2017 Hourly Load - RC2016'!X326/'2017 Hourly Load - RC2016'!$C$8</f>
        <v>0.43821053704816149</v>
      </c>
      <c r="Y325" s="32">
        <f>+'2017 Hourly Load - RC2016'!Y326/'2017 Hourly Load - RC2016'!$C$8</f>
        <v>0.38900264690535741</v>
      </c>
      <c r="AA325" s="33">
        <f t="shared" si="4"/>
        <v>0.56975347204594717</v>
      </c>
    </row>
    <row r="326" spans="1:27" x14ac:dyDescent="0.2">
      <c r="A326" s="29">
        <v>43051</v>
      </c>
      <c r="B326" s="32">
        <f>+'2017 Hourly Load - RC2016'!B327/'2017 Hourly Load - RC2016'!$C$8</f>
        <v>0.34718433753485167</v>
      </c>
      <c r="C326" s="32">
        <f>+'2017 Hourly Load - RC2016'!C327/'2017 Hourly Load - RC2016'!$C$8</f>
        <v>0.32283230998977802</v>
      </c>
      <c r="D326" s="32">
        <f>+'2017 Hourly Load - RC2016'!D327/'2017 Hourly Load - RC2016'!$C$8</f>
        <v>0.31162198006816655</v>
      </c>
      <c r="E326" s="32">
        <f>+'2017 Hourly Load - RC2016'!E327/'2017 Hourly Load - RC2016'!$C$8</f>
        <v>0.30687753332231599</v>
      </c>
      <c r="F326" s="32">
        <f>+'2017 Hourly Load - RC2016'!F327/'2017 Hourly Load - RC2016'!$C$8</f>
        <v>0.31267163642786799</v>
      </c>
      <c r="G326" s="32">
        <f>+'2017 Hourly Load - RC2016'!G327/'2017 Hourly Load - RC2016'!$C$8</f>
        <v>0.3396268117450012</v>
      </c>
      <c r="H326" s="32">
        <f>+'2017 Hourly Load - RC2016'!H327/'2017 Hourly Load - RC2016'!$C$8</f>
        <v>0.39429291495825275</v>
      </c>
      <c r="I326" s="32">
        <f>+'2017 Hourly Load - RC2016'!I327/'2017 Hourly Load - RC2016'!$C$8</f>
        <v>0.42536274320541567</v>
      </c>
      <c r="J326" s="32">
        <f>+'2017 Hourly Load - RC2016'!J327/'2017 Hourly Load - RC2016'!$C$8</f>
        <v>0.44685970545210141</v>
      </c>
      <c r="K326" s="32">
        <f>+'2017 Hourly Load - RC2016'!K327/'2017 Hourly Load - RC2016'!$C$8</f>
        <v>0.47423474331311516</v>
      </c>
      <c r="L326" s="32">
        <f>+'2017 Hourly Load - RC2016'!L327/'2017 Hourly Load - RC2016'!$C$8</f>
        <v>0.50211361622678574</v>
      </c>
      <c r="M326" s="32">
        <f>+'2017 Hourly Load - RC2016'!M327/'2017 Hourly Load - RC2016'!$C$8</f>
        <v>0.52688550631573994</v>
      </c>
      <c r="N326" s="32">
        <f>+'2017 Hourly Load - RC2016'!N327/'2017 Hourly Load - RC2016'!$C$8</f>
        <v>0.54859239983436592</v>
      </c>
      <c r="O326" s="32">
        <f>+'2017 Hourly Load - RC2016'!O327/'2017 Hourly Load - RC2016'!$C$8</f>
        <v>0.57076114215126061</v>
      </c>
      <c r="P326" s="32">
        <f>+'2017 Hourly Load - RC2016'!P327/'2017 Hourly Load - RC2016'!$C$8</f>
        <v>0.58562427620463309</v>
      </c>
      <c r="Q326" s="32">
        <f>+'2017 Hourly Load - RC2016'!Q327/'2017 Hourly Load - RC2016'!$C$8</f>
        <v>0.59095653051191654</v>
      </c>
      <c r="R326" s="32">
        <f>+'2017 Hourly Load - RC2016'!R327/'2017 Hourly Load - RC2016'!$C$8</f>
        <v>0.58293715592379736</v>
      </c>
      <c r="S326" s="32">
        <f>+'2017 Hourly Load - RC2016'!S327/'2017 Hourly Load - RC2016'!$C$8</f>
        <v>0.57747894285334977</v>
      </c>
      <c r="T326" s="32">
        <f>+'2017 Hourly Load - RC2016'!T327/'2017 Hourly Load - RC2016'!$C$8</f>
        <v>0.59775830372278183</v>
      </c>
      <c r="U326" s="32">
        <f>+'2017 Hourly Load - RC2016'!U327/'2017 Hourly Load - RC2016'!$C$8</f>
        <v>0.57768887412529013</v>
      </c>
      <c r="V326" s="32">
        <f>+'2017 Hourly Load - RC2016'!V327/'2017 Hourly Load - RC2016'!$C$8</f>
        <v>0.54724883969394811</v>
      </c>
      <c r="W326" s="32">
        <f>+'2017 Hourly Load - RC2016'!W327/'2017 Hourly Load - RC2016'!$C$8</f>
        <v>0.50710998049896461</v>
      </c>
      <c r="X326" s="32">
        <f>+'2017 Hourly Load - RC2016'!X327/'2017 Hourly Load - RC2016'!$C$8</f>
        <v>0.45911969173341427</v>
      </c>
      <c r="Y326" s="32">
        <f>+'2017 Hourly Load - RC2016'!Y327/'2017 Hourly Load - RC2016'!$C$8</f>
        <v>0.40886214523090886</v>
      </c>
      <c r="AA326" s="33">
        <f t="shared" si="4"/>
        <v>0.59775830372278183</v>
      </c>
    </row>
    <row r="327" spans="1:27" x14ac:dyDescent="0.2">
      <c r="A327" s="29">
        <v>43052</v>
      </c>
      <c r="B327" s="32">
        <f>+'2017 Hourly Load - RC2016'!B328/'2017 Hourly Load - RC2016'!$C$8</f>
        <v>0.36775760218500014</v>
      </c>
      <c r="C327" s="32">
        <f>+'2017 Hourly Load - RC2016'!C328/'2017 Hourly Load - RC2016'!$C$8</f>
        <v>0.34311167085921002</v>
      </c>
      <c r="D327" s="32">
        <f>+'2017 Hourly Load - RC2016'!D328/'2017 Hourly Load - RC2016'!$C$8</f>
        <v>0.32803860553389724</v>
      </c>
      <c r="E327" s="32">
        <f>+'2017 Hourly Load - RC2016'!E328/'2017 Hourly Load - RC2016'!$C$8</f>
        <v>0.32337813129682275</v>
      </c>
      <c r="F327" s="32">
        <f>+'2017 Hourly Load - RC2016'!F328/'2017 Hourly Load - RC2016'!$C$8</f>
        <v>0.32711490793735992</v>
      </c>
      <c r="G327" s="32">
        <f>+'2017 Hourly Load - RC2016'!G328/'2017 Hourly Load - RC2016'!$C$8</f>
        <v>0.35327234442112004</v>
      </c>
      <c r="H327" s="32">
        <f>+'2017 Hourly Load - RC2016'!H328/'2017 Hourly Load - RC2016'!$C$8</f>
        <v>0.40617502495007313</v>
      </c>
      <c r="I327" s="32">
        <f>+'2017 Hourly Load - RC2016'!I328/'2017 Hourly Load - RC2016'!$C$8</f>
        <v>0.43867238584643004</v>
      </c>
      <c r="J327" s="32">
        <f>+'2017 Hourly Load - RC2016'!J328/'2017 Hourly Load - RC2016'!$C$8</f>
        <v>0.46747495635663788</v>
      </c>
      <c r="K327" s="32">
        <f>+'2017 Hourly Load - RC2016'!K328/'2017 Hourly Load - RC2016'!$C$8</f>
        <v>0.50345717636720355</v>
      </c>
      <c r="L327" s="32">
        <f>+'2017 Hourly Load - RC2016'!L328/'2017 Hourly Load - RC2016'!$C$8</f>
        <v>0.53536672970212762</v>
      </c>
      <c r="M327" s="32">
        <f>+'2017 Hourly Load - RC2016'!M328/'2017 Hourly Load - RC2016'!$C$8</f>
        <v>0.55883704590505212</v>
      </c>
      <c r="N327" s="32">
        <f>+'2017 Hourly Load - RC2016'!N328/'2017 Hourly Load - RC2016'!$C$8</f>
        <v>0.58159359578337955</v>
      </c>
      <c r="O327" s="32">
        <f>+'2017 Hourly Load - RC2016'!O328/'2017 Hourly Load - RC2016'!$C$8</f>
        <v>0.60157905287209512</v>
      </c>
      <c r="P327" s="32">
        <f>+'2017 Hourly Load - RC2016'!P328/'2017 Hourly Load - RC2016'!$C$8</f>
        <v>0.61048013880236351</v>
      </c>
      <c r="Q327" s="32">
        <f>+'2017 Hourly Load - RC2016'!Q328/'2017 Hourly Load - RC2016'!$C$8</f>
        <v>0.61169774017961709</v>
      </c>
      <c r="R327" s="32">
        <f>+'2017 Hourly Load - RC2016'!R328/'2017 Hourly Load - RC2016'!$C$8</f>
        <v>0.6006133690211698</v>
      </c>
      <c r="S327" s="32">
        <f>+'2017 Hourly Load - RC2016'!S328/'2017 Hourly Load - RC2016'!$C$8</f>
        <v>0.59452536213490137</v>
      </c>
      <c r="T327" s="32">
        <f>+'2017 Hourly Load - RC2016'!T328/'2017 Hourly Load - RC2016'!$C$8</f>
        <v>0.61186568519716933</v>
      </c>
      <c r="U327" s="32">
        <f>+'2017 Hourly Load - RC2016'!U328/'2017 Hourly Load - RC2016'!$C$8</f>
        <v>0.59146036556457315</v>
      </c>
      <c r="V327" s="32">
        <f>+'2017 Hourly Load - RC2016'!V328/'2017 Hourly Load - RC2016'!$C$8</f>
        <v>0.56001266102791769</v>
      </c>
      <c r="W327" s="32">
        <f>+'2017 Hourly Load - RC2016'!W328/'2017 Hourly Load - RC2016'!$C$8</f>
        <v>0.51769051660475529</v>
      </c>
      <c r="X327" s="32">
        <f>+'2017 Hourly Load - RC2016'!X328/'2017 Hourly Load - RC2016'!$C$8</f>
        <v>0.46634132748816032</v>
      </c>
      <c r="Y327" s="32">
        <f>+'2017 Hourly Load - RC2016'!Y328/'2017 Hourly Load - RC2016'!$C$8</f>
        <v>0.41688151981902799</v>
      </c>
      <c r="AA327" s="33">
        <f t="shared" si="4"/>
        <v>0.61186568519716933</v>
      </c>
    </row>
    <row r="328" spans="1:27" x14ac:dyDescent="0.2">
      <c r="A328" s="29">
        <v>43053</v>
      </c>
      <c r="B328" s="32">
        <f>+'2017 Hourly Load - RC2016'!B329/'2017 Hourly Load - RC2016'!$C$8</f>
        <v>0.37476930666780578</v>
      </c>
      <c r="C328" s="32">
        <f>+'2017 Hourly Load - RC2016'!C329/'2017 Hourly Load - RC2016'!$C$8</f>
        <v>0.34676447499097113</v>
      </c>
      <c r="D328" s="32">
        <f>+'2017 Hourly Load - RC2016'!D329/'2017 Hourly Load - RC2016'!$C$8</f>
        <v>0.33127154712177764</v>
      </c>
      <c r="E328" s="32">
        <f>+'2017 Hourly Load - RC2016'!E329/'2017 Hourly Load - RC2016'!$C$8</f>
        <v>0.3231682000248825</v>
      </c>
      <c r="F328" s="32">
        <f>+'2017 Hourly Load - RC2016'!F329/'2017 Hourly Load - RC2016'!$C$8</f>
        <v>0.32509956772673315</v>
      </c>
      <c r="G328" s="32">
        <f>+'2017 Hourly Load - RC2016'!G329/'2017 Hourly Load - RC2016'!$C$8</f>
        <v>0.34882180145598596</v>
      </c>
      <c r="H328" s="32">
        <f>+'2017 Hourly Load - RC2016'!H329/'2017 Hourly Load - RC2016'!$C$8</f>
        <v>0.40164050947616292</v>
      </c>
      <c r="I328" s="32">
        <f>+'2017 Hourly Load - RC2016'!I329/'2017 Hourly Load - RC2016'!$C$8</f>
        <v>0.43552341676732576</v>
      </c>
      <c r="J328" s="32">
        <f>+'2017 Hourly Load - RC2016'!J329/'2017 Hourly Load - RC2016'!$C$8</f>
        <v>0.46482982233019021</v>
      </c>
      <c r="K328" s="32">
        <f>+'2017 Hourly Load - RC2016'!K329/'2017 Hourly Load - RC2016'!$C$8</f>
        <v>0.49602560934051732</v>
      </c>
      <c r="L328" s="32">
        <f>+'2017 Hourly Load - RC2016'!L329/'2017 Hourly Load - RC2016'!$C$8</f>
        <v>0.52314872967520276</v>
      </c>
      <c r="M328" s="32">
        <f>+'2017 Hourly Load - RC2016'!M329/'2017 Hourly Load - RC2016'!$C$8</f>
        <v>0.54099288779012744</v>
      </c>
      <c r="N328" s="32">
        <f>+'2017 Hourly Load - RC2016'!N329/'2017 Hourly Load - RC2016'!$C$8</f>
        <v>0.55770341703657456</v>
      </c>
      <c r="O328" s="32">
        <f>+'2017 Hourly Load - RC2016'!O329/'2017 Hourly Load - RC2016'!$C$8</f>
        <v>0.56983744455472329</v>
      </c>
      <c r="P328" s="32">
        <f>+'2017 Hourly Load - RC2016'!P329/'2017 Hourly Load - RC2016'!$C$8</f>
        <v>0.57693312154630505</v>
      </c>
      <c r="Q328" s="32">
        <f>+'2017 Hourly Load - RC2016'!Q329/'2017 Hourly Load - RC2016'!$C$8</f>
        <v>0.57684914903752893</v>
      </c>
      <c r="R328" s="32">
        <f>+'2017 Hourly Load - RC2016'!R329/'2017 Hourly Load - RC2016'!$C$8</f>
        <v>0.56446320399305183</v>
      </c>
      <c r="S328" s="32">
        <f>+'2017 Hourly Load - RC2016'!S329/'2017 Hourly Load - RC2016'!$C$8</f>
        <v>0.5604745098261863</v>
      </c>
      <c r="T328" s="32">
        <f>+'2017 Hourly Load - RC2016'!T329/'2017 Hourly Load - RC2016'!$C$8</f>
        <v>0.57365819370403659</v>
      </c>
      <c r="U328" s="32">
        <f>+'2017 Hourly Load - RC2016'!U329/'2017 Hourly Load - RC2016'!$C$8</f>
        <v>0.5498100012116196</v>
      </c>
      <c r="V328" s="32">
        <f>+'2017 Hourly Load - RC2016'!V329/'2017 Hourly Load - RC2016'!$C$8</f>
        <v>0.52193112829794908</v>
      </c>
      <c r="W328" s="32">
        <f>+'2017 Hourly Load - RC2016'!W329/'2017 Hourly Load - RC2016'!$C$8</f>
        <v>0.48733445468218933</v>
      </c>
      <c r="X328" s="32">
        <f>+'2017 Hourly Load - RC2016'!X329/'2017 Hourly Load - RC2016'!$C$8</f>
        <v>0.45265380855765341</v>
      </c>
      <c r="Y328" s="32">
        <f>+'2017 Hourly Load - RC2016'!Y329/'2017 Hourly Load - RC2016'!$C$8</f>
        <v>0.41322871568726693</v>
      </c>
      <c r="AA328" s="33">
        <f t="shared" si="4"/>
        <v>0.57693312154630505</v>
      </c>
    </row>
    <row r="329" spans="1:27" x14ac:dyDescent="0.2">
      <c r="A329" s="29">
        <v>43054</v>
      </c>
      <c r="B329" s="32">
        <f>+'2017 Hourly Load - RC2016'!B330/'2017 Hourly Load - RC2016'!$C$8</f>
        <v>0.37745642694864151</v>
      </c>
      <c r="C329" s="32">
        <f>+'2017 Hourly Load - RC2016'!C330/'2017 Hourly Load - RC2016'!$C$8</f>
        <v>0.35129899046488139</v>
      </c>
      <c r="D329" s="32">
        <f>+'2017 Hourly Load - RC2016'!D330/'2017 Hourly Load - RC2016'!$C$8</f>
        <v>0.33647784266589686</v>
      </c>
      <c r="E329" s="32">
        <f>+'2017 Hourly Load - RC2016'!E330/'2017 Hourly Load - RC2016'!$C$8</f>
        <v>0.32841648182338973</v>
      </c>
      <c r="F329" s="32">
        <f>+'2017 Hourly Load - RC2016'!F330/'2017 Hourly Load - RC2016'!$C$8</f>
        <v>0.32770271549879276</v>
      </c>
      <c r="G329" s="32">
        <f>+'2017 Hourly Load - RC2016'!G330/'2017 Hourly Load - RC2016'!$C$8</f>
        <v>0.33614195263079244</v>
      </c>
      <c r="H329" s="32">
        <f>+'2017 Hourly Load - RC2016'!H330/'2017 Hourly Load - RC2016'!$C$8</f>
        <v>0.35658925851777662</v>
      </c>
      <c r="I329" s="32">
        <f>+'2017 Hourly Load - RC2016'!I330/'2017 Hourly Load - RC2016'!$C$8</f>
        <v>0.38858278436147686</v>
      </c>
      <c r="J329" s="32">
        <f>+'2017 Hourly Load - RC2016'!J330/'2017 Hourly Load - RC2016'!$C$8</f>
        <v>0.43795861952183313</v>
      </c>
      <c r="K329" s="32">
        <f>+'2017 Hourly Load - RC2016'!K330/'2017 Hourly Load - RC2016'!$C$8</f>
        <v>0.47902117631335378</v>
      </c>
      <c r="L329" s="32">
        <f>+'2017 Hourly Load - RC2016'!L330/'2017 Hourly Load - RC2016'!$C$8</f>
        <v>0.50559847534099456</v>
      </c>
      <c r="M329" s="32">
        <f>+'2017 Hourly Load - RC2016'!M330/'2017 Hourly Load - RC2016'!$C$8</f>
        <v>0.52583584995603849</v>
      </c>
      <c r="N329" s="32">
        <f>+'2017 Hourly Load - RC2016'!N330/'2017 Hourly Load - RC2016'!$C$8</f>
        <v>0.53922946510582903</v>
      </c>
      <c r="O329" s="32">
        <f>+'2017 Hourly Load - RC2016'!O330/'2017 Hourly Load - RC2016'!$C$8</f>
        <v>0.55094363008009717</v>
      </c>
      <c r="P329" s="32">
        <f>+'2017 Hourly Load - RC2016'!P330/'2017 Hourly Load - RC2016'!$C$8</f>
        <v>0.55526821428206719</v>
      </c>
      <c r="Q329" s="32">
        <f>+'2017 Hourly Load - RC2016'!Q330/'2017 Hourly Load - RC2016'!$C$8</f>
        <v>0.55283301152755981</v>
      </c>
      <c r="R329" s="32">
        <f>+'2017 Hourly Load - RC2016'!R330/'2017 Hourly Load - RC2016'!$C$8</f>
        <v>0.54221048916738113</v>
      </c>
      <c r="S329" s="32">
        <f>+'2017 Hourly Load - RC2016'!S330/'2017 Hourly Load - RC2016'!$C$8</f>
        <v>0.54006919019359023</v>
      </c>
      <c r="T329" s="32">
        <f>+'2017 Hourly Load - RC2016'!T330/'2017 Hourly Load - RC2016'!$C$8</f>
        <v>0.55531020053645519</v>
      </c>
      <c r="U329" s="32">
        <f>+'2017 Hourly Load - RC2016'!U330/'2017 Hourly Load - RC2016'!$C$8</f>
        <v>0.53175591182475468</v>
      </c>
      <c r="V329" s="32">
        <f>+'2017 Hourly Load - RC2016'!V330/'2017 Hourly Load - RC2016'!$C$8</f>
        <v>0.5062282691568154</v>
      </c>
      <c r="W329" s="32">
        <f>+'2017 Hourly Load - RC2016'!W330/'2017 Hourly Load - RC2016'!$C$8</f>
        <v>0.47826542373436876</v>
      </c>
      <c r="X329" s="32">
        <f>+'2017 Hourly Load - RC2016'!X330/'2017 Hourly Load - RC2016'!$C$8</f>
        <v>0.44858114188201176</v>
      </c>
      <c r="Y329" s="32">
        <f>+'2017 Hourly Load - RC2016'!Y330/'2017 Hourly Load - RC2016'!$C$8</f>
        <v>0.41562193218738624</v>
      </c>
      <c r="AA329" s="33">
        <f t="shared" si="4"/>
        <v>0.55531020053645519</v>
      </c>
    </row>
    <row r="330" spans="1:27" x14ac:dyDescent="0.2">
      <c r="A330" s="29">
        <v>43055</v>
      </c>
      <c r="B330" s="32">
        <f>+'2017 Hourly Load - RC2016'!B331/'2017 Hourly Load - RC2016'!$C$8</f>
        <v>0.38148710736989505</v>
      </c>
      <c r="C330" s="32">
        <f>+'2017 Hourly Load - RC2016'!C331/'2017 Hourly Load - RC2016'!$C$8</f>
        <v>0.35864658498279151</v>
      </c>
      <c r="D330" s="32">
        <f>+'2017 Hourly Load - RC2016'!D331/'2017 Hourly Load - RC2016'!$C$8</f>
        <v>0.34374146467503092</v>
      </c>
      <c r="E330" s="32">
        <f>+'2017 Hourly Load - RC2016'!E331/'2017 Hourly Load - RC2016'!$C$8</f>
        <v>0.33542818630619542</v>
      </c>
      <c r="F330" s="32">
        <f>+'2017 Hourly Load - RC2016'!F331/'2017 Hourly Load - RC2016'!$C$8</f>
        <v>0.33295099729729999</v>
      </c>
      <c r="G330" s="32">
        <f>+'2017 Hourly Load - RC2016'!G331/'2017 Hourly Load - RC2016'!$C$8</f>
        <v>0.33971078425377732</v>
      </c>
      <c r="H330" s="32">
        <f>+'2017 Hourly Load - RC2016'!H331/'2017 Hourly Load - RC2016'!$C$8</f>
        <v>0.35197077053509029</v>
      </c>
      <c r="I330" s="32">
        <f>+'2017 Hourly Load - RC2016'!I331/'2017 Hourly Load - RC2016'!$C$8</f>
        <v>0.37871601458028326</v>
      </c>
      <c r="J330" s="32">
        <f>+'2017 Hourly Load - RC2016'!J331/'2017 Hourly Load - RC2016'!$C$8</f>
        <v>0.43955409718857924</v>
      </c>
      <c r="K330" s="32">
        <f>+'2017 Hourly Load - RC2016'!K331/'2017 Hourly Load - RC2016'!$C$8</f>
        <v>0.49434615916499497</v>
      </c>
      <c r="L330" s="32">
        <f>+'2017 Hourly Load - RC2016'!L331/'2017 Hourly Load - RC2016'!$C$8</f>
        <v>0.53360330701782921</v>
      </c>
      <c r="M330" s="32">
        <f>+'2017 Hourly Load - RC2016'!M331/'2017 Hourly Load - RC2016'!$C$8</f>
        <v>0.5621539600017087</v>
      </c>
      <c r="N330" s="32">
        <f>+'2017 Hourly Load - RC2016'!N331/'2017 Hourly Load - RC2016'!$C$8</f>
        <v>0.58596016623973757</v>
      </c>
      <c r="O330" s="32">
        <f>+'2017 Hourly Load - RC2016'!O331/'2017 Hourly Load - RC2016'!$C$8</f>
        <v>0.60086528654749816</v>
      </c>
      <c r="P330" s="32">
        <f>+'2017 Hourly Load - RC2016'!P331/'2017 Hourly Load - RC2016'!$C$8</f>
        <v>0.60716322470570683</v>
      </c>
      <c r="Q330" s="32">
        <f>+'2017 Hourly Load - RC2016'!Q331/'2017 Hourly Load - RC2016'!$C$8</f>
        <v>0.60678534841621434</v>
      </c>
      <c r="R330" s="32">
        <f>+'2017 Hourly Load - RC2016'!R331/'2017 Hourly Load - RC2016'!$C$8</f>
        <v>0.59494522467878197</v>
      </c>
      <c r="S330" s="32">
        <f>+'2017 Hourly Load - RC2016'!S331/'2017 Hourly Load - RC2016'!$C$8</f>
        <v>0.59271995319621495</v>
      </c>
      <c r="T330" s="32">
        <f>+'2017 Hourly Load - RC2016'!T331/'2017 Hourly Load - RC2016'!$C$8</f>
        <v>0.61094198760063201</v>
      </c>
      <c r="U330" s="32">
        <f>+'2017 Hourly Load - RC2016'!U331/'2017 Hourly Load - RC2016'!$C$8</f>
        <v>0.59099851676630455</v>
      </c>
      <c r="V330" s="32">
        <f>+'2017 Hourly Load - RC2016'!V331/'2017 Hourly Load - RC2016'!$C$8</f>
        <v>0.56055848233496242</v>
      </c>
      <c r="W330" s="32">
        <f>+'2017 Hourly Load - RC2016'!W331/'2017 Hourly Load - RC2016'!$C$8</f>
        <v>0.52440831730684456</v>
      </c>
      <c r="X330" s="32">
        <f>+'2017 Hourly Load - RC2016'!X331/'2017 Hourly Load - RC2016'!$C$8</f>
        <v>0.48573897701544311</v>
      </c>
      <c r="Y330" s="32">
        <f>+'2017 Hourly Load - RC2016'!Y331/'2017 Hourly Load - RC2016'!$C$8</f>
        <v>0.44148546489042995</v>
      </c>
      <c r="AA330" s="33">
        <f t="shared" si="4"/>
        <v>0.61094198760063201</v>
      </c>
    </row>
    <row r="331" spans="1:27" x14ac:dyDescent="0.2">
      <c r="A331" s="29">
        <v>43056</v>
      </c>
      <c r="B331" s="32">
        <f>+'2017 Hourly Load - RC2016'!B332/'2017 Hourly Load - RC2016'!$C$8</f>
        <v>0.40445358852016278</v>
      </c>
      <c r="C331" s="32">
        <f>+'2017 Hourly Load - RC2016'!C332/'2017 Hourly Load - RC2016'!$C$8</f>
        <v>0.38186498365938759</v>
      </c>
      <c r="D331" s="32">
        <f>+'2017 Hourly Load - RC2016'!D332/'2017 Hourly Load - RC2016'!$C$8</f>
        <v>0.36897520356225383</v>
      </c>
      <c r="E331" s="32">
        <f>+'2017 Hourly Load - RC2016'!E332/'2017 Hourly Load - RC2016'!$C$8</f>
        <v>0.36334904547425401</v>
      </c>
      <c r="F331" s="32">
        <f>+'2017 Hourly Load - RC2016'!F332/'2017 Hourly Load - RC2016'!$C$8</f>
        <v>0.37065465373777606</v>
      </c>
      <c r="G331" s="32">
        <f>+'2017 Hourly Load - RC2016'!G332/'2017 Hourly Load - RC2016'!$C$8</f>
        <v>0.40012900431819282</v>
      </c>
      <c r="H331" s="32">
        <f>+'2017 Hourly Load - RC2016'!H332/'2017 Hourly Load - RC2016'!$C$8</f>
        <v>0.4540813412068474</v>
      </c>
      <c r="I331" s="32">
        <f>+'2017 Hourly Load - RC2016'!I332/'2017 Hourly Load - RC2016'!$C$8</f>
        <v>0.48573897701544311</v>
      </c>
      <c r="J331" s="32">
        <f>+'2017 Hourly Load - RC2016'!J332/'2017 Hourly Load - RC2016'!$C$8</f>
        <v>0.52251893585938192</v>
      </c>
      <c r="K331" s="32">
        <f>+'2017 Hourly Load - RC2016'!K332/'2017 Hourly Load - RC2016'!$C$8</f>
        <v>0.57164285349340982</v>
      </c>
      <c r="L331" s="32">
        <f>+'2017 Hourly Load - RC2016'!L332/'2017 Hourly Load - RC2016'!$C$8</f>
        <v>0.61803766459221388</v>
      </c>
      <c r="M331" s="32">
        <f>+'2017 Hourly Load - RC2016'!M332/'2017 Hourly Load - RC2016'!$C$8</f>
        <v>0.65305420075185427</v>
      </c>
      <c r="N331" s="32">
        <f>+'2017 Hourly Load - RC2016'!N332/'2017 Hourly Load - RC2016'!$C$8</f>
        <v>0.67799403585836071</v>
      </c>
      <c r="O331" s="32">
        <f>+'2017 Hourly Load - RC2016'!O332/'2017 Hourly Load - RC2016'!$C$8</f>
        <v>0.69168155478886761</v>
      </c>
      <c r="P331" s="32">
        <f>+'2017 Hourly Load - RC2016'!P332/'2017 Hourly Load - RC2016'!$C$8</f>
        <v>0.69348696372755403</v>
      </c>
      <c r="Q331" s="32">
        <f>+'2017 Hourly Load - RC2016'!Q332/'2017 Hourly Load - RC2016'!$C$8</f>
        <v>0.68760888811322607</v>
      </c>
      <c r="R331" s="32">
        <f>+'2017 Hourly Load - RC2016'!R332/'2017 Hourly Load - RC2016'!$C$8</f>
        <v>0.67518095681436086</v>
      </c>
      <c r="S331" s="32">
        <f>+'2017 Hourly Load - RC2016'!S332/'2017 Hourly Load - RC2016'!$C$8</f>
        <v>0.67555883310385334</v>
      </c>
      <c r="T331" s="32">
        <f>+'2017 Hourly Load - RC2016'!T332/'2017 Hourly Load - RC2016'!$C$8</f>
        <v>0.68811272316588268</v>
      </c>
      <c r="U331" s="32">
        <f>+'2017 Hourly Load - RC2016'!U332/'2017 Hourly Load - RC2016'!$C$8</f>
        <v>0.66203925919089868</v>
      </c>
      <c r="V331" s="32">
        <f>+'2017 Hourly Load - RC2016'!V332/'2017 Hourly Load - RC2016'!$C$8</f>
        <v>0.62315998762755698</v>
      </c>
      <c r="W331" s="32">
        <f>+'2017 Hourly Load - RC2016'!W332/'2017 Hourly Load - RC2016'!$C$8</f>
        <v>0.5723986060723949</v>
      </c>
      <c r="X331" s="32">
        <f>+'2017 Hourly Load - RC2016'!X332/'2017 Hourly Load - RC2016'!$C$8</f>
        <v>0.52058756815753127</v>
      </c>
      <c r="Y331" s="32">
        <f>+'2017 Hourly Load - RC2016'!Y332/'2017 Hourly Load - RC2016'!$C$8</f>
        <v>0.46386413847926489</v>
      </c>
      <c r="AA331" s="33">
        <f t="shared" si="4"/>
        <v>0.69348696372755403</v>
      </c>
    </row>
    <row r="332" spans="1:27" x14ac:dyDescent="0.2">
      <c r="A332" s="29">
        <v>43057</v>
      </c>
      <c r="B332" s="32">
        <f>+'2017 Hourly Load - RC2016'!B333/'2017 Hourly Load - RC2016'!$C$8</f>
        <v>0.41914877755598312</v>
      </c>
      <c r="C332" s="32">
        <f>+'2017 Hourly Load - RC2016'!C333/'2017 Hourly Load - RC2016'!$C$8</f>
        <v>0.39017826202822303</v>
      </c>
      <c r="D332" s="32">
        <f>+'2017 Hourly Load - RC2016'!D333/'2017 Hourly Load - RC2016'!$C$8</f>
        <v>0.37015081868511934</v>
      </c>
      <c r="E332" s="32">
        <f>+'2017 Hourly Load - RC2016'!E333/'2017 Hourly Load - RC2016'!$C$8</f>
        <v>0.35982220010565713</v>
      </c>
      <c r="F332" s="32">
        <f>+'2017 Hourly Load - RC2016'!F333/'2017 Hourly Load - RC2016'!$C$8</f>
        <v>0.36234137536894062</v>
      </c>
      <c r="G332" s="32">
        <f>+'2017 Hourly Load - RC2016'!G333/'2017 Hourly Load - RC2016'!$C$8</f>
        <v>0.38539182902798447</v>
      </c>
      <c r="H332" s="32">
        <f>+'2017 Hourly Load - RC2016'!H333/'2017 Hourly Load - RC2016'!$C$8</f>
        <v>0.44203128619747467</v>
      </c>
      <c r="I332" s="32">
        <f>+'2017 Hourly Load - RC2016'!I333/'2017 Hourly Load - RC2016'!$C$8</f>
        <v>0.47423474331311516</v>
      </c>
      <c r="J332" s="32">
        <f>+'2017 Hourly Load - RC2016'!J333/'2017 Hourly Load - RC2016'!$C$8</f>
        <v>0.5002242347793231</v>
      </c>
      <c r="K332" s="32">
        <f>+'2017 Hourly Load - RC2016'!K333/'2017 Hourly Load - RC2016'!$C$8</f>
        <v>0.52932070907024731</v>
      </c>
      <c r="L332" s="32">
        <f>+'2017 Hourly Load - RC2016'!L333/'2017 Hourly Load - RC2016'!$C$8</f>
        <v>0.54876034485191816</v>
      </c>
      <c r="M332" s="32">
        <f>+'2017 Hourly Load - RC2016'!M333/'2017 Hourly Load - RC2016'!$C$8</f>
        <v>0.55241314898367921</v>
      </c>
      <c r="N332" s="32">
        <f>+'2017 Hourly Load - RC2016'!N333/'2017 Hourly Load - RC2016'!$C$8</f>
        <v>0.54309220050953033</v>
      </c>
      <c r="O332" s="32">
        <f>+'2017 Hourly Load - RC2016'!O333/'2017 Hourly Load - RC2016'!$C$8</f>
        <v>0.53293152694762025</v>
      </c>
      <c r="P332" s="32">
        <f>+'2017 Hourly Load - RC2016'!P333/'2017 Hourly Load - RC2016'!$C$8</f>
        <v>0.51924400801711346</v>
      </c>
      <c r="Q332" s="32">
        <f>+'2017 Hourly Load - RC2016'!Q333/'2017 Hourly Load - RC2016'!$C$8</f>
        <v>0.50555648908660655</v>
      </c>
      <c r="R332" s="32">
        <f>+'2017 Hourly Load - RC2016'!R333/'2017 Hourly Load - RC2016'!$C$8</f>
        <v>0.5061862829024274</v>
      </c>
      <c r="S332" s="32">
        <f>+'2017 Hourly Load - RC2016'!S333/'2017 Hourly Load - RC2016'!$C$8</f>
        <v>0.53347734825466508</v>
      </c>
      <c r="T332" s="32">
        <f>+'2017 Hourly Load - RC2016'!T333/'2017 Hourly Load - RC2016'!$C$8</f>
        <v>0.5608943723700669</v>
      </c>
      <c r="U332" s="32">
        <f>+'2017 Hourly Load - RC2016'!U333/'2017 Hourly Load - RC2016'!$C$8</f>
        <v>0.55237116272929121</v>
      </c>
      <c r="V332" s="32">
        <f>+'2017 Hourly Load - RC2016'!V333/'2017 Hourly Load - RC2016'!$C$8</f>
        <v>0.53154598055281432</v>
      </c>
      <c r="W332" s="32">
        <f>+'2017 Hourly Load - RC2016'!W333/'2017 Hourly Load - RC2016'!$C$8</f>
        <v>0.49925855092839777</v>
      </c>
      <c r="X332" s="32">
        <f>+'2017 Hourly Load - RC2016'!X333/'2017 Hourly Load - RC2016'!$C$8</f>
        <v>0.45626462643502635</v>
      </c>
      <c r="Y332" s="32">
        <f>+'2017 Hourly Load - RC2016'!Y333/'2017 Hourly Load - RC2016'!$C$8</f>
        <v>0.41541200091544594</v>
      </c>
      <c r="AA332" s="33">
        <f t="shared" ref="AA332:AA375" si="5">MAX(B332:Y332)</f>
        <v>0.5608943723700669</v>
      </c>
    </row>
    <row r="333" spans="1:27" x14ac:dyDescent="0.2">
      <c r="A333" s="29">
        <v>43058</v>
      </c>
      <c r="B333" s="32">
        <f>+'2017 Hourly Load - RC2016'!B334/'2017 Hourly Load - RC2016'!$C$8</f>
        <v>0.38627354037013373</v>
      </c>
      <c r="C333" s="32">
        <f>+'2017 Hourly Load - RC2016'!C334/'2017 Hourly Load - RC2016'!$C$8</f>
        <v>0.37317382900105955</v>
      </c>
      <c r="D333" s="32">
        <f>+'2017 Hourly Load - RC2016'!D334/'2017 Hourly Load - RC2016'!$C$8</f>
        <v>0.36784157469377626</v>
      </c>
      <c r="E333" s="32">
        <f>+'2017 Hourly Load - RC2016'!E334/'2017 Hourly Load - RC2016'!$C$8</f>
        <v>0.36859732727276129</v>
      </c>
      <c r="F333" s="32">
        <f>+'2017 Hourly Load - RC2016'!F334/'2017 Hourly Load - RC2016'!$C$8</f>
        <v>0.38106724482601451</v>
      </c>
      <c r="G333" s="32">
        <f>+'2017 Hourly Load - RC2016'!G334/'2017 Hourly Load - RC2016'!$C$8</f>
        <v>0.41826706621383392</v>
      </c>
      <c r="H333" s="32">
        <f>+'2017 Hourly Load - RC2016'!H334/'2017 Hourly Load - RC2016'!$C$8</f>
        <v>0.49060938252445779</v>
      </c>
      <c r="I333" s="32">
        <f>+'2017 Hourly Load - RC2016'!I334/'2017 Hourly Load - RC2016'!$C$8</f>
        <v>0.5220151008067252</v>
      </c>
      <c r="J333" s="32">
        <f>+'2017 Hourly Load - RC2016'!J334/'2017 Hourly Load - RC2016'!$C$8</f>
        <v>0.53465296337753065</v>
      </c>
      <c r="K333" s="32">
        <f>+'2017 Hourly Load - RC2016'!K334/'2017 Hourly Load - RC2016'!$C$8</f>
        <v>0.5407829565181872</v>
      </c>
      <c r="L333" s="32">
        <f>+'2017 Hourly Load - RC2016'!L334/'2017 Hourly Load - RC2016'!$C$8</f>
        <v>0.53746604242153062</v>
      </c>
      <c r="M333" s="32">
        <f>+'2017 Hourly Load - RC2016'!M334/'2017 Hourly Load - RC2016'!$C$8</f>
        <v>0.52470222108756093</v>
      </c>
      <c r="N333" s="32">
        <f>+'2017 Hourly Load - RC2016'!N334/'2017 Hourly Load - RC2016'!$C$8</f>
        <v>0.5092092932183675</v>
      </c>
      <c r="O333" s="32">
        <f>+'2017 Hourly Load - RC2016'!O334/'2017 Hourly Load - RC2016'!$C$8</f>
        <v>0.49766307326165155</v>
      </c>
      <c r="P333" s="32">
        <f>+'2017 Hourly Load - RC2016'!P334/'2017 Hourly Load - RC2016'!$C$8</f>
        <v>0.48859404231383108</v>
      </c>
      <c r="Q333" s="32">
        <f>+'2017 Hourly Load - RC2016'!Q334/'2017 Hourly Load - RC2016'!$C$8</f>
        <v>0.48519315570839838</v>
      </c>
      <c r="R333" s="32">
        <f>+'2017 Hourly Load - RC2016'!R334/'2017 Hourly Load - RC2016'!$C$8</f>
        <v>0.49090328630517421</v>
      </c>
      <c r="S333" s="32">
        <f>+'2017 Hourly Load - RC2016'!S334/'2017 Hourly Load - RC2016'!$C$8</f>
        <v>0.52356859221908336</v>
      </c>
      <c r="T333" s="32">
        <f>+'2017 Hourly Load - RC2016'!T334/'2017 Hourly Load - RC2016'!$C$8</f>
        <v>0.55610793936982839</v>
      </c>
      <c r="U333" s="32">
        <f>+'2017 Hourly Load - RC2016'!U334/'2017 Hourly Load - RC2016'!$C$8</f>
        <v>0.55090164382570916</v>
      </c>
      <c r="V333" s="32">
        <f>+'2017 Hourly Load - RC2016'!V334/'2017 Hourly Load - RC2016'!$C$8</f>
        <v>0.53482090839508289</v>
      </c>
      <c r="W333" s="32">
        <f>+'2017 Hourly Load - RC2016'!W334/'2017 Hourly Load - RC2016'!$C$8</f>
        <v>0.50324724509526331</v>
      </c>
      <c r="X333" s="32">
        <f>+'2017 Hourly Load - RC2016'!X334/'2017 Hourly Load - RC2016'!$C$8</f>
        <v>0.46231064706690672</v>
      </c>
      <c r="Y333" s="32">
        <f>+'2017 Hourly Load - RC2016'!Y334/'2017 Hourly Load - RC2016'!$C$8</f>
        <v>0.42011446140690845</v>
      </c>
      <c r="AA333" s="33">
        <f t="shared" si="5"/>
        <v>0.55610793936982839</v>
      </c>
    </row>
    <row r="334" spans="1:27" x14ac:dyDescent="0.2">
      <c r="A334" s="29">
        <v>43059</v>
      </c>
      <c r="B334" s="32">
        <f>+'2017 Hourly Load - RC2016'!B335/'2017 Hourly Load - RC2016'!$C$8</f>
        <v>0.38959045446679025</v>
      </c>
      <c r="C334" s="32">
        <f>+'2017 Hourly Load - RC2016'!C335/'2017 Hourly Load - RC2016'!$C$8</f>
        <v>0.37426547161514906</v>
      </c>
      <c r="D334" s="32">
        <f>+'2017 Hourly Load - RC2016'!D335/'2017 Hourly Load - RC2016'!$C$8</f>
        <v>0.37048670872022382</v>
      </c>
      <c r="E334" s="32">
        <f>+'2017 Hourly Load - RC2016'!E335/'2017 Hourly Load - RC2016'!$C$8</f>
        <v>0.37208218638697005</v>
      </c>
      <c r="F334" s="32">
        <f>+'2017 Hourly Load - RC2016'!F335/'2017 Hourly Load - RC2016'!$C$8</f>
        <v>0.38513991150165616</v>
      </c>
      <c r="G334" s="32">
        <f>+'2017 Hourly Load - RC2016'!G335/'2017 Hourly Load - RC2016'!$C$8</f>
        <v>0.42187788409120686</v>
      </c>
      <c r="H334" s="32">
        <f>+'2017 Hourly Load - RC2016'!H335/'2017 Hourly Load - RC2016'!$C$8</f>
        <v>0.48657870210320425</v>
      </c>
      <c r="I334" s="32">
        <f>+'2017 Hourly Load - RC2016'!I335/'2017 Hourly Load - RC2016'!$C$8</f>
        <v>0.51252620731502407</v>
      </c>
      <c r="J334" s="32">
        <f>+'2017 Hourly Load - RC2016'!J335/'2017 Hourly Load - RC2016'!$C$8</f>
        <v>0.506606145446308</v>
      </c>
      <c r="K334" s="32">
        <f>+'2017 Hourly Load - RC2016'!K335/'2017 Hourly Load - RC2016'!$C$8</f>
        <v>0.50652217293753188</v>
      </c>
      <c r="L334" s="32">
        <f>+'2017 Hourly Load - RC2016'!L335/'2017 Hourly Load - RC2016'!$C$8</f>
        <v>0.50433888770935287</v>
      </c>
      <c r="M334" s="32">
        <f>+'2017 Hourly Load - RC2016'!M335/'2017 Hourly Load - RC2016'!$C$8</f>
        <v>0.50165176742851714</v>
      </c>
      <c r="N334" s="32">
        <f>+'2017 Hourly Load - RC2016'!N335/'2017 Hourly Load - RC2016'!$C$8</f>
        <v>0.49741115573532324</v>
      </c>
      <c r="O334" s="32">
        <f>+'2017 Hourly Load - RC2016'!O335/'2017 Hourly Load - RC2016'!$C$8</f>
        <v>0.49308657153335322</v>
      </c>
      <c r="P334" s="32">
        <f>+'2017 Hourly Load - RC2016'!P335/'2017 Hourly Load - RC2016'!$C$8</f>
        <v>0.48603288079615953</v>
      </c>
      <c r="Q334" s="32">
        <f>+'2017 Hourly Load - RC2016'!Q335/'2017 Hourly Load - RC2016'!$C$8</f>
        <v>0.48259000793633877</v>
      </c>
      <c r="R334" s="32">
        <f>+'2017 Hourly Load - RC2016'!R335/'2017 Hourly Load - RC2016'!$C$8</f>
        <v>0.48414349934869688</v>
      </c>
      <c r="S334" s="32">
        <f>+'2017 Hourly Load - RC2016'!S335/'2017 Hourly Load - RC2016'!$C$8</f>
        <v>0.5143736025080986</v>
      </c>
      <c r="T334" s="32">
        <f>+'2017 Hourly Load - RC2016'!T335/'2017 Hourly Load - RC2016'!$C$8</f>
        <v>0.54712288093078387</v>
      </c>
      <c r="U334" s="32">
        <f>+'2017 Hourly Load - RC2016'!U335/'2017 Hourly Load - RC2016'!$C$8</f>
        <v>0.54221048916738113</v>
      </c>
      <c r="V334" s="32">
        <f>+'2017 Hourly Load - RC2016'!V335/'2017 Hourly Load - RC2016'!$C$8</f>
        <v>0.52419838603490432</v>
      </c>
      <c r="W334" s="32">
        <f>+'2017 Hourly Load - RC2016'!W335/'2017 Hourly Load - RC2016'!$C$8</f>
        <v>0.49329650280529352</v>
      </c>
      <c r="X334" s="32">
        <f>+'2017 Hourly Load - RC2016'!X335/'2017 Hourly Load - RC2016'!$C$8</f>
        <v>0.45328360237347426</v>
      </c>
      <c r="Y334" s="32">
        <f>+'2017 Hourly Load - RC2016'!Y335/'2017 Hourly Load - RC2016'!$C$8</f>
        <v>0.41100344420469981</v>
      </c>
      <c r="AA334" s="33">
        <f t="shared" si="5"/>
        <v>0.54712288093078387</v>
      </c>
    </row>
    <row r="335" spans="1:27" x14ac:dyDescent="0.2">
      <c r="A335" s="29">
        <v>43060</v>
      </c>
      <c r="B335" s="32">
        <f>+'2017 Hourly Load - RC2016'!B336/'2017 Hourly Load - RC2016'!$C$8</f>
        <v>0.37791827574691012</v>
      </c>
      <c r="C335" s="32">
        <f>+'2017 Hourly Load - RC2016'!C336/'2017 Hourly Load - RC2016'!$C$8</f>
        <v>0.3573450110967617</v>
      </c>
      <c r="D335" s="32">
        <f>+'2017 Hourly Load - RC2016'!D336/'2017 Hourly Load - RC2016'!$C$8</f>
        <v>0.35020734785079188</v>
      </c>
      <c r="E335" s="32">
        <f>+'2017 Hourly Load - RC2016'!E336/'2017 Hourly Load - RC2016'!$C$8</f>
        <v>0.34592474990320993</v>
      </c>
      <c r="F335" s="32">
        <f>+'2017 Hourly Load - RC2016'!F336/'2017 Hourly Load - RC2016'!$C$8</f>
        <v>0.35197077053509029</v>
      </c>
      <c r="G335" s="32">
        <f>+'2017 Hourly Load - RC2016'!G336/'2017 Hourly Load - RC2016'!$C$8</f>
        <v>0.39085004209843199</v>
      </c>
      <c r="H335" s="32">
        <f>+'2017 Hourly Load - RC2016'!H336/'2017 Hourly Load - RC2016'!$C$8</f>
        <v>0.44463443396953428</v>
      </c>
      <c r="I335" s="32">
        <f>+'2017 Hourly Load - RC2016'!I336/'2017 Hourly Load - RC2016'!$C$8</f>
        <v>0.47545234469036884</v>
      </c>
      <c r="J335" s="32">
        <f>+'2017 Hourly Load - RC2016'!J336/'2017 Hourly Load - RC2016'!$C$8</f>
        <v>0.48620082581371177</v>
      </c>
      <c r="K335" s="32">
        <f>+'2017 Hourly Load - RC2016'!K336/'2017 Hourly Load - RC2016'!$C$8</f>
        <v>0.49657143064756204</v>
      </c>
      <c r="L335" s="32">
        <f>+'2017 Hourly Load - RC2016'!L336/'2017 Hourly Load - RC2016'!$C$8</f>
        <v>0.50526258530589008</v>
      </c>
      <c r="M335" s="32">
        <f>+'2017 Hourly Load - RC2016'!M336/'2017 Hourly Load - RC2016'!$C$8</f>
        <v>0.50723593926212884</v>
      </c>
      <c r="N335" s="32">
        <f>+'2017 Hourly Load - RC2016'!N336/'2017 Hourly Load - RC2016'!$C$8</f>
        <v>0.50018224852493509</v>
      </c>
      <c r="O335" s="32">
        <f>+'2017 Hourly Load - RC2016'!O336/'2017 Hourly Load - RC2016'!$C$8</f>
        <v>0.49522787050714417</v>
      </c>
      <c r="P335" s="32">
        <f>+'2017 Hourly Load - RC2016'!P336/'2017 Hourly Load - RC2016'!$C$8</f>
        <v>0.48918184987526386</v>
      </c>
      <c r="Q335" s="32">
        <f>+'2017 Hourly Load - RC2016'!Q336/'2017 Hourly Load - RC2016'!$C$8</f>
        <v>0.48368165055042828</v>
      </c>
      <c r="R335" s="32">
        <f>+'2017 Hourly Load - RC2016'!R336/'2017 Hourly Load - RC2016'!$C$8</f>
        <v>0.48691459213830873</v>
      </c>
      <c r="S335" s="32">
        <f>+'2017 Hourly Load - RC2016'!S336/'2017 Hourly Load - RC2016'!$C$8</f>
        <v>0.51109867466583014</v>
      </c>
      <c r="T335" s="32">
        <f>+'2017 Hourly Load - RC2016'!T336/'2017 Hourly Load - RC2016'!$C$8</f>
        <v>0.52617173999114297</v>
      </c>
      <c r="U335" s="32">
        <f>+'2017 Hourly Load - RC2016'!U336/'2017 Hourly Load - RC2016'!$C$8</f>
        <v>0.51269415233257631</v>
      </c>
      <c r="V335" s="32">
        <f>+'2017 Hourly Load - RC2016'!V336/'2017 Hourly Load - RC2016'!$C$8</f>
        <v>0.49464006294571139</v>
      </c>
      <c r="W335" s="32">
        <f>+'2017 Hourly Load - RC2016'!W336/'2017 Hourly Load - RC2016'!$C$8</f>
        <v>0.46957426907604077</v>
      </c>
      <c r="X335" s="32">
        <f>+'2017 Hourly Load - RC2016'!X336/'2017 Hourly Load - RC2016'!$C$8</f>
        <v>0.4402258772587882</v>
      </c>
      <c r="Y335" s="32">
        <f>+'2017 Hourly Load - RC2016'!Y336/'2017 Hourly Load - RC2016'!$C$8</f>
        <v>0.40621701120446119</v>
      </c>
      <c r="AA335" s="33">
        <f t="shared" si="5"/>
        <v>0.52617173999114297</v>
      </c>
    </row>
    <row r="336" spans="1:27" x14ac:dyDescent="0.2">
      <c r="A336" s="29">
        <v>43061</v>
      </c>
      <c r="B336" s="32">
        <f>+'2017 Hourly Load - RC2016'!B337/'2017 Hourly Load - RC2016'!$C$8</f>
        <v>0.37300588398350731</v>
      </c>
      <c r="C336" s="32">
        <f>+'2017 Hourly Load - RC2016'!C337/'2017 Hourly Load - RC2016'!$C$8</f>
        <v>0.35155090799120975</v>
      </c>
      <c r="D336" s="32">
        <f>+'2017 Hourly Load - RC2016'!D337/'2017 Hourly Load - RC2016'!$C$8</f>
        <v>0.33958482549061314</v>
      </c>
      <c r="E336" s="32">
        <f>+'2017 Hourly Load - RC2016'!E337/'2017 Hourly Load - RC2016'!$C$8</f>
        <v>0.3353442137974193</v>
      </c>
      <c r="F336" s="32">
        <f>+'2017 Hourly Load - RC2016'!F337/'2017 Hourly Load - RC2016'!$C$8</f>
        <v>0.33689770520977741</v>
      </c>
      <c r="G336" s="32">
        <f>+'2017 Hourly Load - RC2016'!G337/'2017 Hourly Load - RC2016'!$C$8</f>
        <v>0.34659652997341889</v>
      </c>
      <c r="H336" s="32">
        <f>+'2017 Hourly Load - RC2016'!H337/'2017 Hourly Load - RC2016'!$C$8</f>
        <v>0.36893321730786577</v>
      </c>
      <c r="I336" s="32">
        <f>+'2017 Hourly Load - RC2016'!I337/'2017 Hourly Load - RC2016'!$C$8</f>
        <v>0.39891140294093913</v>
      </c>
      <c r="J336" s="32">
        <f>+'2017 Hourly Load - RC2016'!J337/'2017 Hourly Load - RC2016'!$C$8</f>
        <v>0.44908497693466848</v>
      </c>
      <c r="K336" s="32">
        <f>+'2017 Hourly Load - RC2016'!K337/'2017 Hourly Load - RC2016'!$C$8</f>
        <v>0.49254075022630844</v>
      </c>
      <c r="L336" s="32">
        <f>+'2017 Hourly Load - RC2016'!L337/'2017 Hourly Load - RC2016'!$C$8</f>
        <v>0.51743859907842693</v>
      </c>
      <c r="M336" s="32">
        <f>+'2017 Hourly Load - RC2016'!M337/'2017 Hourly Load - RC2016'!$C$8</f>
        <v>0.53083221422821736</v>
      </c>
      <c r="N336" s="32">
        <f>+'2017 Hourly Load - RC2016'!N337/'2017 Hourly Load - RC2016'!$C$8</f>
        <v>0.53154598055281432</v>
      </c>
      <c r="O336" s="32">
        <f>+'2017 Hourly Load - RC2016'!O337/'2017 Hourly Load - RC2016'!$C$8</f>
        <v>0.53070625546505323</v>
      </c>
      <c r="P336" s="32">
        <f>+'2017 Hourly Load - RC2016'!P337/'2017 Hourly Load - RC2016'!$C$8</f>
        <v>0.52650763002624734</v>
      </c>
      <c r="Q336" s="32">
        <f>+'2017 Hourly Load - RC2016'!Q337/'2017 Hourly Load - RC2016'!$C$8</f>
        <v>0.51932798052588947</v>
      </c>
      <c r="R336" s="32">
        <f>+'2017 Hourly Load - RC2016'!R337/'2017 Hourly Load - RC2016'!$C$8</f>
        <v>0.51802640663985966</v>
      </c>
      <c r="S336" s="32">
        <f>+'2017 Hourly Load - RC2016'!S337/'2017 Hourly Load - RC2016'!$C$8</f>
        <v>0.53851569878123207</v>
      </c>
      <c r="T336" s="32">
        <f>+'2017 Hourly Load - RC2016'!T337/'2017 Hourly Load - RC2016'!$C$8</f>
        <v>0.55426054417675374</v>
      </c>
      <c r="U336" s="32">
        <f>+'2017 Hourly Load - RC2016'!U337/'2017 Hourly Load - RC2016'!$C$8</f>
        <v>0.54368000807096317</v>
      </c>
      <c r="V336" s="32">
        <f>+'2017 Hourly Load - RC2016'!V337/'2017 Hourly Load - RC2016'!$C$8</f>
        <v>0.52818708020176974</v>
      </c>
      <c r="W336" s="32">
        <f>+'2017 Hourly Load - RC2016'!W337/'2017 Hourly Load - RC2016'!$C$8</f>
        <v>0.50509464028833784</v>
      </c>
      <c r="X336" s="32">
        <f>+'2017 Hourly Load - RC2016'!X337/'2017 Hourly Load - RC2016'!$C$8</f>
        <v>0.47872727253263742</v>
      </c>
      <c r="Y336" s="32">
        <f>+'2017 Hourly Load - RC2016'!Y337/'2017 Hourly Load - RC2016'!$C$8</f>
        <v>0.44249313499574333</v>
      </c>
      <c r="AA336" s="33">
        <f t="shared" si="5"/>
        <v>0.55426054417675374</v>
      </c>
    </row>
    <row r="337" spans="1:27" x14ac:dyDescent="0.2">
      <c r="A337" s="29">
        <v>43062</v>
      </c>
      <c r="B337" s="32">
        <f>+'2017 Hourly Load - RC2016'!B338/'2017 Hourly Load - RC2016'!$C$8</f>
        <v>0.40764454385365517</v>
      </c>
      <c r="C337" s="32">
        <f>+'2017 Hourly Load - RC2016'!C338/'2017 Hourly Load - RC2016'!$C$8</f>
        <v>0.38492998022971586</v>
      </c>
      <c r="D337" s="32">
        <f>+'2017 Hourly Load - RC2016'!D338/'2017 Hourly Load - RC2016'!$C$8</f>
        <v>0.36712780836917924</v>
      </c>
      <c r="E337" s="32">
        <f>+'2017 Hourly Load - RC2016'!E338/'2017 Hourly Load - RC2016'!$C$8</f>
        <v>0.35696713480726916</v>
      </c>
      <c r="F337" s="32">
        <f>+'2017 Hourly Load - RC2016'!F338/'2017 Hourly Load - RC2016'!$C$8</f>
        <v>0.35507775335980657</v>
      </c>
      <c r="G337" s="32">
        <f>+'2017 Hourly Load - RC2016'!G338/'2017 Hourly Load - RC2016'!$C$8</f>
        <v>0.361165760246075</v>
      </c>
      <c r="H337" s="32">
        <f>+'2017 Hourly Load - RC2016'!H338/'2017 Hourly Load - RC2016'!$C$8</f>
        <v>0.37392958158004458</v>
      </c>
      <c r="I337" s="32">
        <f>+'2017 Hourly Load - RC2016'!I338/'2017 Hourly Load - RC2016'!$C$8</f>
        <v>0.40306804212535691</v>
      </c>
      <c r="J337" s="32">
        <f>+'2017 Hourly Load - RC2016'!J338/'2017 Hourly Load - RC2016'!$C$8</f>
        <v>0.46957426907604077</v>
      </c>
      <c r="K337" s="32">
        <f>+'2017 Hourly Load - RC2016'!K338/'2017 Hourly Load - RC2016'!$C$8</f>
        <v>0.53494686715824713</v>
      </c>
      <c r="L337" s="32">
        <f>+'2017 Hourly Load - RC2016'!L338/'2017 Hourly Load - RC2016'!$C$8</f>
        <v>0.57735298409018565</v>
      </c>
      <c r="M337" s="32">
        <f>+'2017 Hourly Load - RC2016'!M338/'2017 Hourly Load - RC2016'!$C$8</f>
        <v>0.60468603569681145</v>
      </c>
      <c r="N337" s="32">
        <f>+'2017 Hourly Load - RC2016'!N338/'2017 Hourly Load - RC2016'!$C$8</f>
        <v>0.62194238625030329</v>
      </c>
      <c r="O337" s="32">
        <f>+'2017 Hourly Load - RC2016'!O338/'2017 Hourly Load - RC2016'!$C$8</f>
        <v>0.63445429005794451</v>
      </c>
      <c r="P337" s="32">
        <f>+'2017 Hourly Load - RC2016'!P338/'2017 Hourly Load - RC2016'!$C$8</f>
        <v>0.63672154779489964</v>
      </c>
      <c r="Q337" s="32">
        <f>+'2017 Hourly Load - RC2016'!Q338/'2017 Hourly Load - RC2016'!$C$8</f>
        <v>0.63248093610170586</v>
      </c>
      <c r="R337" s="32">
        <f>+'2017 Hourly Load - RC2016'!R338/'2017 Hourly Load - RC2016'!$C$8</f>
        <v>0.61635821441669159</v>
      </c>
      <c r="S337" s="32">
        <f>+'2017 Hourly Load - RC2016'!S338/'2017 Hourly Load - RC2016'!$C$8</f>
        <v>0.6228240975924525</v>
      </c>
      <c r="T337" s="32">
        <f>+'2017 Hourly Load - RC2016'!T338/'2017 Hourly Load - RC2016'!$C$8</f>
        <v>0.64293551344433231</v>
      </c>
      <c r="U337" s="32">
        <f>+'2017 Hourly Load - RC2016'!U338/'2017 Hourly Load - RC2016'!$C$8</f>
        <v>0.62941593953137753</v>
      </c>
      <c r="V337" s="32">
        <f>+'2017 Hourly Load - RC2016'!V338/'2017 Hourly Load - RC2016'!$C$8</f>
        <v>0.60552576078457265</v>
      </c>
      <c r="W337" s="32">
        <f>+'2017 Hourly Load - RC2016'!W338/'2017 Hourly Load - RC2016'!$C$8</f>
        <v>0.57008936208105165</v>
      </c>
      <c r="X337" s="32">
        <f>+'2017 Hourly Load - RC2016'!X338/'2017 Hourly Load - RC2016'!$C$8</f>
        <v>0.53066426921066512</v>
      </c>
      <c r="Y337" s="32">
        <f>+'2017 Hourly Load - RC2016'!Y338/'2017 Hourly Load - RC2016'!$C$8</f>
        <v>0.49119719008589063</v>
      </c>
      <c r="AA337" s="33">
        <f t="shared" si="5"/>
        <v>0.64293551344433231</v>
      </c>
    </row>
    <row r="338" spans="1:27" x14ac:dyDescent="0.2">
      <c r="A338" s="29">
        <v>43063</v>
      </c>
      <c r="B338" s="32">
        <f>+'2017 Hourly Load - RC2016'!B339/'2017 Hourly Load - RC2016'!$C$8</f>
        <v>0.44110758860093741</v>
      </c>
      <c r="C338" s="32">
        <f>+'2017 Hourly Load - RC2016'!C339/'2017 Hourly Load - RC2016'!$C$8</f>
        <v>0.41058358166081926</v>
      </c>
      <c r="D338" s="32">
        <f>+'2017 Hourly Load - RC2016'!D339/'2017 Hourly Load - RC2016'!$C$8</f>
        <v>0.39328524485293936</v>
      </c>
      <c r="E338" s="32">
        <f>+'2017 Hourly Load - RC2016'!E339/'2017 Hourly Load - RC2016'!$C$8</f>
        <v>0.38660943040523815</v>
      </c>
      <c r="F338" s="32">
        <f>+'2017 Hourly Load - RC2016'!F339/'2017 Hourly Load - RC2016'!$C$8</f>
        <v>0.3919416847125215</v>
      </c>
      <c r="G338" s="32">
        <f>+'2017 Hourly Load - RC2016'!G339/'2017 Hourly Load - RC2016'!$C$8</f>
        <v>0.41877090126649058</v>
      </c>
      <c r="H338" s="32">
        <f>+'2017 Hourly Load - RC2016'!H339/'2017 Hourly Load - RC2016'!$C$8</f>
        <v>0.4677688601373543</v>
      </c>
      <c r="I338" s="32">
        <f>+'2017 Hourly Load - RC2016'!I339/'2017 Hourly Load - RC2016'!$C$8</f>
        <v>0.5019456712092335</v>
      </c>
      <c r="J338" s="32">
        <f>+'2017 Hourly Load - RC2016'!J339/'2017 Hourly Load - RC2016'!$C$8</f>
        <v>0.54624116958863467</v>
      </c>
      <c r="K338" s="32">
        <f>+'2017 Hourly Load - RC2016'!K339/'2017 Hourly Load - RC2016'!$C$8</f>
        <v>0.59507118344194609</v>
      </c>
      <c r="L338" s="32">
        <f>+'2017 Hourly Load - RC2016'!L339/'2017 Hourly Load - RC2016'!$C$8</f>
        <v>0.63911476429501901</v>
      </c>
      <c r="M338" s="32">
        <f>+'2017 Hourly Load - RC2016'!M339/'2017 Hourly Load - RC2016'!$C$8</f>
        <v>0.68450190528850974</v>
      </c>
      <c r="N338" s="32">
        <f>+'2017 Hourly Load - RC2016'!N339/'2017 Hourly Load - RC2016'!$C$8</f>
        <v>0.71926652392182178</v>
      </c>
      <c r="O338" s="32">
        <f>+'2017 Hourly Load - RC2016'!O339/'2017 Hourly Load - RC2016'!$C$8</f>
        <v>0.7368587645104181</v>
      </c>
      <c r="P338" s="32">
        <f>+'2017 Hourly Load - RC2016'!P339/'2017 Hourly Load - RC2016'!$C$8</f>
        <v>0.74513005662486553</v>
      </c>
      <c r="Q338" s="32">
        <f>+'2017 Hourly Load - RC2016'!Q339/'2017 Hourly Load - RC2016'!$C$8</f>
        <v>0.7420230738001492</v>
      </c>
      <c r="R338" s="32">
        <f>+'2017 Hourly Load - RC2016'!R339/'2017 Hourly Load - RC2016'!$C$8</f>
        <v>0.72241549300092611</v>
      </c>
      <c r="S338" s="32">
        <f>+'2017 Hourly Load - RC2016'!S339/'2017 Hourly Load - RC2016'!$C$8</f>
        <v>0.71519385724618012</v>
      </c>
      <c r="T338" s="32">
        <f>+'2017 Hourly Load - RC2016'!T339/'2017 Hourly Load - RC2016'!$C$8</f>
        <v>0.72967911501006011</v>
      </c>
      <c r="U338" s="32">
        <f>+'2017 Hourly Load - RC2016'!U339/'2017 Hourly Load - RC2016'!$C$8</f>
        <v>0.70511715619304616</v>
      </c>
      <c r="V338" s="32">
        <f>+'2017 Hourly Load - RC2016'!V339/'2017 Hourly Load - RC2016'!$C$8</f>
        <v>0.67257780904230124</v>
      </c>
      <c r="W338" s="32">
        <f>+'2017 Hourly Load - RC2016'!W339/'2017 Hourly Load - RC2016'!$C$8</f>
        <v>0.6236638226802137</v>
      </c>
      <c r="X338" s="32">
        <f>+'2017 Hourly Load - RC2016'!X339/'2017 Hourly Load - RC2016'!$C$8</f>
        <v>0.57899044801131994</v>
      </c>
      <c r="Y338" s="32">
        <f>+'2017 Hourly Load - RC2016'!Y339/'2017 Hourly Load - RC2016'!$C$8</f>
        <v>0.52281283964009839</v>
      </c>
      <c r="AA338" s="33">
        <f t="shared" si="5"/>
        <v>0.74513005662486553</v>
      </c>
    </row>
    <row r="339" spans="1:27" x14ac:dyDescent="0.2">
      <c r="A339" s="29">
        <v>43064</v>
      </c>
      <c r="B339" s="32">
        <f>+'2017 Hourly Load - RC2016'!B340/'2017 Hourly Load - RC2016'!$C$8</f>
        <v>0.47377289451484655</v>
      </c>
      <c r="C339" s="32">
        <f>+'2017 Hourly Load - RC2016'!C340/'2017 Hourly Load - RC2016'!$C$8</f>
        <v>0.43984800096929566</v>
      </c>
      <c r="D339" s="32">
        <f>+'2017 Hourly Load - RC2016'!D340/'2017 Hourly Load - RC2016'!$C$8</f>
        <v>0.42078624147711741</v>
      </c>
      <c r="E339" s="32">
        <f>+'2017 Hourly Load - RC2016'!E340/'2017 Hourly Load - RC2016'!$C$8</f>
        <v>0.41331268819604305</v>
      </c>
      <c r="F339" s="32">
        <f>+'2017 Hourly Load - RC2016'!F340/'2017 Hourly Load - RC2016'!$C$8</f>
        <v>0.41516008338911758</v>
      </c>
      <c r="G339" s="32">
        <f>+'2017 Hourly Load - RC2016'!G340/'2017 Hourly Load - RC2016'!$C$8</f>
        <v>0.44152745114481801</v>
      </c>
      <c r="H339" s="32">
        <f>+'2017 Hourly Load - RC2016'!H340/'2017 Hourly Load - RC2016'!$C$8</f>
        <v>0.49018951998057719</v>
      </c>
      <c r="I339" s="32">
        <f>+'2017 Hourly Load - RC2016'!I340/'2017 Hourly Load - RC2016'!$C$8</f>
        <v>0.52302277091203864</v>
      </c>
      <c r="J339" s="32">
        <f>+'2017 Hourly Load - RC2016'!J340/'2017 Hourly Load - RC2016'!$C$8</f>
        <v>0.56660450296684284</v>
      </c>
      <c r="K339" s="32">
        <f>+'2017 Hourly Load - RC2016'!K340/'2017 Hourly Load - RC2016'!$C$8</f>
        <v>0.61203363021472157</v>
      </c>
      <c r="L339" s="32">
        <f>+'2017 Hourly Load - RC2016'!L340/'2017 Hourly Load - RC2016'!$C$8</f>
        <v>0.65150070933949611</v>
      </c>
      <c r="M339" s="32">
        <f>+'2017 Hourly Load - RC2016'!M340/'2017 Hourly Load - RC2016'!$C$8</f>
        <v>0.67761615956886823</v>
      </c>
      <c r="N339" s="32">
        <f>+'2017 Hourly Load - RC2016'!N340/'2017 Hourly Load - RC2016'!$C$8</f>
        <v>0.69239532111346458</v>
      </c>
      <c r="O339" s="32">
        <f>+'2017 Hourly Load - RC2016'!O340/'2017 Hourly Load - RC2016'!$C$8</f>
        <v>0.70305982972803138</v>
      </c>
      <c r="P339" s="32">
        <f>+'2017 Hourly Load - RC2016'!P340/'2017 Hourly Load - RC2016'!$C$8</f>
        <v>0.70175825584200158</v>
      </c>
      <c r="Q339" s="32">
        <f>+'2017 Hourly Load - RC2016'!Q340/'2017 Hourly Load - RC2016'!$C$8</f>
        <v>0.69457860634164359</v>
      </c>
      <c r="R339" s="32">
        <f>+'2017 Hourly Load - RC2016'!R340/'2017 Hourly Load - RC2016'!$C$8</f>
        <v>0.67904369221806216</v>
      </c>
      <c r="S339" s="32">
        <f>+'2017 Hourly Load - RC2016'!S340/'2017 Hourly Load - RC2016'!$C$8</f>
        <v>0.68412402899901714</v>
      </c>
      <c r="T339" s="32">
        <f>+'2017 Hourly Load - RC2016'!T340/'2017 Hourly Load - RC2016'!$C$8</f>
        <v>0.69827339672779276</v>
      </c>
      <c r="U339" s="32">
        <f>+'2017 Hourly Load - RC2016'!U340/'2017 Hourly Load - RC2016'!$C$8</f>
        <v>0.67946355476194276</v>
      </c>
      <c r="V339" s="32">
        <f>+'2017 Hourly Load - RC2016'!V340/'2017 Hourly Load - RC2016'!$C$8</f>
        <v>0.64839372651477978</v>
      </c>
      <c r="W339" s="32">
        <f>+'2017 Hourly Load - RC2016'!W340/'2017 Hourly Load - RC2016'!$C$8</f>
        <v>0.61152979516206485</v>
      </c>
      <c r="X339" s="32">
        <f>+'2017 Hourly Load - RC2016'!X340/'2017 Hourly Load - RC2016'!$C$8</f>
        <v>0.56681443423878308</v>
      </c>
      <c r="Y339" s="32">
        <f>+'2017 Hourly Load - RC2016'!Y340/'2017 Hourly Load - RC2016'!$C$8</f>
        <v>0.5224349633506058</v>
      </c>
      <c r="AA339" s="33">
        <f t="shared" si="5"/>
        <v>0.70305982972803138</v>
      </c>
    </row>
    <row r="340" spans="1:27" x14ac:dyDescent="0.2">
      <c r="A340" s="29">
        <v>43065</v>
      </c>
      <c r="B340" s="32">
        <f>+'2017 Hourly Load - RC2016'!B341/'2017 Hourly Load - RC2016'!$C$8</f>
        <v>0.4788532312958016</v>
      </c>
      <c r="C340" s="32">
        <f>+'2017 Hourly Load - RC2016'!C341/'2017 Hourly Load - RC2016'!$C$8</f>
        <v>0.4491689494434446</v>
      </c>
      <c r="D340" s="32">
        <f>+'2017 Hourly Load - RC2016'!D341/'2017 Hourly Load - RC2016'!$C$8</f>
        <v>0.42972931366177369</v>
      </c>
      <c r="E340" s="32">
        <f>+'2017 Hourly Load - RC2016'!E341/'2017 Hourly Load - RC2016'!$C$8</f>
        <v>0.41956864009986372</v>
      </c>
      <c r="F340" s="32">
        <f>+'2017 Hourly Load - RC2016'!F341/'2017 Hourly Load - RC2016'!$C$8</f>
        <v>0.41965261260863984</v>
      </c>
      <c r="G340" s="32">
        <f>+'2017 Hourly Load - RC2016'!G341/'2017 Hourly Load - RC2016'!$C$8</f>
        <v>0.43485163669711679</v>
      </c>
      <c r="H340" s="32">
        <f>+'2017 Hourly Load - RC2016'!H341/'2017 Hourly Load - RC2016'!$C$8</f>
        <v>0.46760091511980206</v>
      </c>
      <c r="I340" s="32">
        <f>+'2017 Hourly Load - RC2016'!I341/'2017 Hourly Load - RC2016'!$C$8</f>
        <v>0.49867074336696499</v>
      </c>
      <c r="J340" s="32">
        <f>+'2017 Hourly Load - RC2016'!J341/'2017 Hourly Load - RC2016'!$C$8</f>
        <v>0.53561864722845598</v>
      </c>
      <c r="K340" s="32">
        <f>+'2017 Hourly Load - RC2016'!K341/'2017 Hourly Load - RC2016'!$C$8</f>
        <v>0.56169211120343998</v>
      </c>
      <c r="L340" s="32">
        <f>+'2017 Hourly Load - RC2016'!L341/'2017 Hourly Load - RC2016'!$C$8</f>
        <v>0.5634555338877385</v>
      </c>
      <c r="M340" s="32">
        <f>+'2017 Hourly Load - RC2016'!M341/'2017 Hourly Load - RC2016'!$C$8</f>
        <v>0.55736752700147008</v>
      </c>
      <c r="N340" s="32">
        <f>+'2017 Hourly Load - RC2016'!N341/'2017 Hourly Load - RC2016'!$C$8</f>
        <v>0.54787863350976895</v>
      </c>
      <c r="O340" s="32">
        <f>+'2017 Hourly Load - RC2016'!O341/'2017 Hourly Load - RC2016'!$C$8</f>
        <v>0.53301549945639637</v>
      </c>
      <c r="P340" s="32">
        <f>+'2017 Hourly Load - RC2016'!P341/'2017 Hourly Load - RC2016'!$C$8</f>
        <v>0.51508736883269568</v>
      </c>
      <c r="Q340" s="32">
        <f>+'2017 Hourly Load - RC2016'!Q341/'2017 Hourly Load - RC2016'!$C$8</f>
        <v>0.49753711449848742</v>
      </c>
      <c r="R340" s="32">
        <f>+'2017 Hourly Load - RC2016'!R341/'2017 Hourly Load - RC2016'!$C$8</f>
        <v>0.48800623475239824</v>
      </c>
      <c r="S340" s="32">
        <f>+'2017 Hourly Load - RC2016'!S341/'2017 Hourly Load - RC2016'!$C$8</f>
        <v>0.50757182929723321</v>
      </c>
      <c r="T340" s="32">
        <f>+'2017 Hourly Load - RC2016'!T341/'2017 Hourly Load - RC2016'!$C$8</f>
        <v>0.52906879154391895</v>
      </c>
      <c r="U340" s="32">
        <f>+'2017 Hourly Load - RC2016'!U341/'2017 Hourly Load - RC2016'!$C$8</f>
        <v>0.51672483275382997</v>
      </c>
      <c r="V340" s="32">
        <f>+'2017 Hourly Load - RC2016'!V341/'2017 Hourly Load - RC2016'!$C$8</f>
        <v>0.49627752686684562</v>
      </c>
      <c r="W340" s="32">
        <f>+'2017 Hourly Load - RC2016'!W341/'2017 Hourly Load - RC2016'!$C$8</f>
        <v>0.47490652338332412</v>
      </c>
      <c r="X340" s="32">
        <f>+'2017 Hourly Load - RC2016'!X341/'2017 Hourly Load - RC2016'!$C$8</f>
        <v>0.44648182916260887</v>
      </c>
      <c r="Y340" s="32">
        <f>+'2017 Hourly Load - RC2016'!Y341/'2017 Hourly Load - RC2016'!$C$8</f>
        <v>0.41028967788010284</v>
      </c>
      <c r="AA340" s="33">
        <f t="shared" si="5"/>
        <v>0.5634555338877385</v>
      </c>
    </row>
    <row r="341" spans="1:27" x14ac:dyDescent="0.2">
      <c r="A341" s="29">
        <v>43066</v>
      </c>
      <c r="B341" s="32">
        <f>+'2017 Hourly Load - RC2016'!B342/'2017 Hourly Load - RC2016'!$C$8</f>
        <v>0.37703656440476091</v>
      </c>
      <c r="C341" s="32">
        <f>+'2017 Hourly Load - RC2016'!C342/'2017 Hourly Load - RC2016'!$C$8</f>
        <v>0.35499378085103045</v>
      </c>
      <c r="D341" s="32">
        <f>+'2017 Hourly Load - RC2016'!D342/'2017 Hourly Load - RC2016'!$C$8</f>
        <v>0.34378345092941898</v>
      </c>
      <c r="E341" s="32">
        <f>+'2017 Hourly Load - RC2016'!E342/'2017 Hourly Load - RC2016'!$C$8</f>
        <v>0.34092838563103101</v>
      </c>
      <c r="F341" s="32">
        <f>+'2017 Hourly Load - RC2016'!F342/'2017 Hourly Load - RC2016'!$C$8</f>
        <v>0.34390940969258316</v>
      </c>
      <c r="G341" s="32">
        <f>+'2017 Hourly Load - RC2016'!G342/'2017 Hourly Load - RC2016'!$C$8</f>
        <v>0.35742898360553782</v>
      </c>
      <c r="H341" s="32">
        <f>+'2017 Hourly Load - RC2016'!H342/'2017 Hourly Load - RC2016'!$C$8</f>
        <v>0.38278868125592486</v>
      </c>
      <c r="I341" s="32">
        <f>+'2017 Hourly Load - RC2016'!I342/'2017 Hourly Load - RC2016'!$C$8</f>
        <v>0.41977857137180402</v>
      </c>
      <c r="J341" s="32">
        <f>+'2017 Hourly Load - RC2016'!J342/'2017 Hourly Load - RC2016'!$C$8</f>
        <v>0.46214270204935448</v>
      </c>
      <c r="K341" s="32">
        <f>+'2017 Hourly Load - RC2016'!K342/'2017 Hourly Load - RC2016'!$C$8</f>
        <v>0.48985362994547282</v>
      </c>
      <c r="L341" s="32">
        <f>+'2017 Hourly Load - RC2016'!L342/'2017 Hourly Load - RC2016'!$C$8</f>
        <v>0.50627025541120352</v>
      </c>
      <c r="M341" s="32">
        <f>+'2017 Hourly Load - RC2016'!M342/'2017 Hourly Load - RC2016'!$C$8</f>
        <v>0.51269415233257631</v>
      </c>
      <c r="N341" s="32">
        <f>+'2017 Hourly Load - RC2016'!N342/'2017 Hourly Load - RC2016'!$C$8</f>
        <v>0.51227428978869571</v>
      </c>
      <c r="O341" s="32">
        <f>+'2017 Hourly Load - RC2016'!O342/'2017 Hourly Load - RC2016'!$C$8</f>
        <v>0.50349916262159167</v>
      </c>
      <c r="P341" s="32">
        <f>+'2017 Hourly Load - RC2016'!P342/'2017 Hourly Load - RC2016'!$C$8</f>
        <v>0.49346444782284576</v>
      </c>
      <c r="Q341" s="32">
        <f>+'2017 Hourly Load - RC2016'!Q342/'2017 Hourly Load - RC2016'!$C$8</f>
        <v>0.47776158868171203</v>
      </c>
      <c r="R341" s="32">
        <f>+'2017 Hourly Load - RC2016'!R342/'2017 Hourly Load - RC2016'!$C$8</f>
        <v>0.45714633777717556</v>
      </c>
      <c r="S341" s="32">
        <f>+'2017 Hourly Load - RC2016'!S342/'2017 Hourly Load - RC2016'!$C$8</f>
        <v>0.44862312813639982</v>
      </c>
      <c r="T341" s="32">
        <f>+'2017 Hourly Load - RC2016'!T342/'2017 Hourly Load - RC2016'!$C$8</f>
        <v>0.4547531212770563</v>
      </c>
      <c r="U341" s="32">
        <f>+'2017 Hourly Load - RC2016'!U342/'2017 Hourly Load - RC2016'!$C$8</f>
        <v>0.43854642708326586</v>
      </c>
      <c r="V341" s="32">
        <f>+'2017 Hourly Load - RC2016'!V342/'2017 Hourly Load - RC2016'!$C$8</f>
        <v>0.4274200696704305</v>
      </c>
      <c r="W341" s="32">
        <f>+'2017 Hourly Load - RC2016'!W342/'2017 Hourly Load - RC2016'!$C$8</f>
        <v>0.41738535487168466</v>
      </c>
      <c r="X341" s="32">
        <f>+'2017 Hourly Load - RC2016'!X342/'2017 Hourly Load - RC2016'!$C$8</f>
        <v>0.4015565369673868</v>
      </c>
      <c r="Y341" s="32">
        <f>+'2017 Hourly Load - RC2016'!Y342/'2017 Hourly Load - RC2016'!$C$8</f>
        <v>0.37850608330834296</v>
      </c>
      <c r="AA341" s="33">
        <f t="shared" si="5"/>
        <v>0.51269415233257631</v>
      </c>
    </row>
    <row r="342" spans="1:27" x14ac:dyDescent="0.2">
      <c r="A342" s="29">
        <v>43067</v>
      </c>
      <c r="B342" s="32">
        <f>+'2017 Hourly Load - RC2016'!B343/'2017 Hourly Load - RC2016'!$C$8</f>
        <v>0.35646329975461249</v>
      </c>
      <c r="C342" s="32">
        <f>+'2017 Hourly Load - RC2016'!C343/'2017 Hourly Load - RC2016'!$C$8</f>
        <v>0.34332160213115032</v>
      </c>
      <c r="D342" s="32">
        <f>+'2017 Hourly Load - RC2016'!D343/'2017 Hourly Load - RC2016'!$C$8</f>
        <v>0.33803133407825497</v>
      </c>
      <c r="E342" s="32">
        <f>+'2017 Hourly Load - RC2016'!E343/'2017 Hourly Load - RC2016'!$C$8</f>
        <v>0.3398367430169415</v>
      </c>
      <c r="F342" s="32">
        <f>+'2017 Hourly Load - RC2016'!F343/'2017 Hourly Load - RC2016'!$C$8</f>
        <v>0.34932563650864268</v>
      </c>
      <c r="G342" s="32">
        <f>+'2017 Hourly Load - RC2016'!G343/'2017 Hourly Load - RC2016'!$C$8</f>
        <v>0.36922712108858213</v>
      </c>
      <c r="H342" s="32">
        <f>+'2017 Hourly Load - RC2016'!H343/'2017 Hourly Load - RC2016'!$C$8</f>
        <v>0.40096872940595402</v>
      </c>
      <c r="I342" s="32">
        <f>+'2017 Hourly Load - RC2016'!I343/'2017 Hourly Load - RC2016'!$C$8</f>
        <v>0.43438978789884819</v>
      </c>
      <c r="J342" s="32">
        <f>+'2017 Hourly Load - RC2016'!J343/'2017 Hourly Load - RC2016'!$C$8</f>
        <v>0.4660474237074439</v>
      </c>
      <c r="K342" s="32">
        <f>+'2017 Hourly Load - RC2016'!K343/'2017 Hourly Load - RC2016'!$C$8</f>
        <v>0.48389158182236858</v>
      </c>
      <c r="L342" s="32">
        <f>+'2017 Hourly Load - RC2016'!L343/'2017 Hourly Load - RC2016'!$C$8</f>
        <v>0.48628479832248789</v>
      </c>
      <c r="M342" s="32">
        <f>+'2017 Hourly Load - RC2016'!M343/'2017 Hourly Load - RC2016'!$C$8</f>
        <v>0.47834939624314488</v>
      </c>
      <c r="N342" s="32">
        <f>+'2017 Hourly Load - RC2016'!N343/'2017 Hourly Load - RC2016'!$C$8</f>
        <v>0.46852461271633933</v>
      </c>
      <c r="O342" s="32">
        <f>+'2017 Hourly Load - RC2016'!O343/'2017 Hourly Load - RC2016'!$C$8</f>
        <v>0.45962352678607099</v>
      </c>
      <c r="P342" s="32">
        <f>+'2017 Hourly Load - RC2016'!P343/'2017 Hourly Load - RC2016'!$C$8</f>
        <v>0.45135223467162361</v>
      </c>
      <c r="Q342" s="32">
        <f>+'2017 Hourly Load - RC2016'!Q343/'2017 Hourly Load - RC2016'!$C$8</f>
        <v>0.44597799410995215</v>
      </c>
      <c r="R342" s="32">
        <f>+'2017 Hourly Load - RC2016'!R343/'2017 Hourly Load - RC2016'!$C$8</f>
        <v>0.44639785665383275</v>
      </c>
      <c r="S342" s="32">
        <f>+'2017 Hourly Load - RC2016'!S343/'2017 Hourly Load - RC2016'!$C$8</f>
        <v>0.47373090826045849</v>
      </c>
      <c r="T342" s="32">
        <f>+'2017 Hourly Load - RC2016'!T343/'2017 Hourly Load - RC2016'!$C$8</f>
        <v>0.50484272276200948</v>
      </c>
      <c r="U342" s="32">
        <f>+'2017 Hourly Load - RC2016'!U343/'2017 Hourly Load - RC2016'!$C$8</f>
        <v>0.49602560934051732</v>
      </c>
      <c r="V342" s="32">
        <f>+'2017 Hourly Load - RC2016'!V343/'2017 Hourly Load - RC2016'!$C$8</f>
        <v>0.48242206291878653</v>
      </c>
      <c r="W342" s="32">
        <f>+'2017 Hourly Load - RC2016'!W343/'2017 Hourly Load - RC2016'!$C$8</f>
        <v>0.47406679829556292</v>
      </c>
      <c r="X342" s="32">
        <f>+'2017 Hourly Load - RC2016'!X343/'2017 Hourly Load - RC2016'!$C$8</f>
        <v>0.44589402160117603</v>
      </c>
      <c r="Y342" s="32">
        <f>+'2017 Hourly Load - RC2016'!Y343/'2017 Hourly Load - RC2016'!$C$8</f>
        <v>0.41390049575747584</v>
      </c>
      <c r="AA342" s="33">
        <f t="shared" si="5"/>
        <v>0.50484272276200948</v>
      </c>
    </row>
    <row r="343" spans="1:27" x14ac:dyDescent="0.2">
      <c r="A343" s="29">
        <v>43068</v>
      </c>
      <c r="B343" s="32">
        <f>+'2017 Hourly Load - RC2016'!B344/'2017 Hourly Load - RC2016'!$C$8</f>
        <v>0.3850979252472681</v>
      </c>
      <c r="C343" s="32">
        <f>+'2017 Hourly Load - RC2016'!C344/'2017 Hourly Load - RC2016'!$C$8</f>
        <v>0.36947903861491049</v>
      </c>
      <c r="D343" s="32">
        <f>+'2017 Hourly Load - RC2016'!D344/'2017 Hourly Load - RC2016'!$C$8</f>
        <v>0.361165760246075</v>
      </c>
      <c r="E343" s="32">
        <f>+'2017 Hourly Load - RC2016'!E344/'2017 Hourly Load - RC2016'!$C$8</f>
        <v>0.36011610388637355</v>
      </c>
      <c r="F343" s="32">
        <f>+'2017 Hourly Load - RC2016'!F344/'2017 Hourly Load - RC2016'!$C$8</f>
        <v>0.36502849564977635</v>
      </c>
      <c r="G343" s="32">
        <f>+'2017 Hourly Load - RC2016'!G344/'2017 Hourly Load - RC2016'!$C$8</f>
        <v>0.3753151279748505</v>
      </c>
      <c r="H343" s="32">
        <f>+'2017 Hourly Load - RC2016'!H344/'2017 Hourly Load - RC2016'!$C$8</f>
        <v>0.39777777407246157</v>
      </c>
      <c r="I343" s="32">
        <f>+'2017 Hourly Load - RC2016'!I344/'2017 Hourly Load - RC2016'!$C$8</f>
        <v>0.42628644080195294</v>
      </c>
      <c r="J343" s="32">
        <f>+'2017 Hourly Load - RC2016'!J344/'2017 Hourly Load - RC2016'!$C$8</f>
        <v>0.45660051647013078</v>
      </c>
      <c r="K343" s="32">
        <f>+'2017 Hourly Load - RC2016'!K344/'2017 Hourly Load - RC2016'!$C$8</f>
        <v>0.47045598041819003</v>
      </c>
      <c r="L343" s="32">
        <f>+'2017 Hourly Load - RC2016'!L344/'2017 Hourly Load - RC2016'!$C$8</f>
        <v>0.47221940310248844</v>
      </c>
      <c r="M343" s="32">
        <f>+'2017 Hourly Load - RC2016'!M344/'2017 Hourly Load - RC2016'!$C$8</f>
        <v>0.47108577423401088</v>
      </c>
      <c r="N343" s="32">
        <f>+'2017 Hourly Load - RC2016'!N344/'2017 Hourly Load - RC2016'!$C$8</f>
        <v>0.46701310755836922</v>
      </c>
      <c r="O343" s="32">
        <f>+'2017 Hourly Load - RC2016'!O344/'2017 Hourly Load - RC2016'!$C$8</f>
        <v>0.46247859208445896</v>
      </c>
      <c r="P343" s="32">
        <f>+'2017 Hourly Load - RC2016'!P344/'2017 Hourly Load - RC2016'!$C$8</f>
        <v>0.45693640650523526</v>
      </c>
      <c r="Q343" s="32">
        <f>+'2017 Hourly Load - RC2016'!Q344/'2017 Hourly Load - RC2016'!$C$8</f>
        <v>0.45143620718039973</v>
      </c>
      <c r="R343" s="32">
        <f>+'2017 Hourly Load - RC2016'!R344/'2017 Hourly Load - RC2016'!$C$8</f>
        <v>0.44656580167138499</v>
      </c>
      <c r="S343" s="32">
        <f>+'2017 Hourly Load - RC2016'!S344/'2017 Hourly Load - RC2016'!$C$8</f>
        <v>0.46550160240039912</v>
      </c>
      <c r="T343" s="32">
        <f>+'2017 Hourly Load - RC2016'!T344/'2017 Hourly Load - RC2016'!$C$8</f>
        <v>0.48989561619986088</v>
      </c>
      <c r="U343" s="32">
        <f>+'2017 Hourly Load - RC2016'!U344/'2017 Hourly Load - RC2016'!$C$8</f>
        <v>0.47893720380457772</v>
      </c>
      <c r="V343" s="32">
        <f>+'2017 Hourly Load - RC2016'!V344/'2017 Hourly Load - RC2016'!$C$8</f>
        <v>0.46189078452302612</v>
      </c>
      <c r="W343" s="32">
        <f>+'2017 Hourly Load - RC2016'!W344/'2017 Hourly Load - RC2016'!$C$8</f>
        <v>0.44245114874135527</v>
      </c>
      <c r="X343" s="32">
        <f>+'2017 Hourly Load - RC2016'!X344/'2017 Hourly Load - RC2016'!$C$8</f>
        <v>0.41620973974881903</v>
      </c>
      <c r="Y343" s="32">
        <f>+'2017 Hourly Load - RC2016'!Y344/'2017 Hourly Load - RC2016'!$C$8</f>
        <v>0.38421621390511884</v>
      </c>
      <c r="AA343" s="33">
        <f t="shared" si="5"/>
        <v>0.48989561619986088</v>
      </c>
    </row>
    <row r="344" spans="1:27" x14ac:dyDescent="0.2">
      <c r="A344" s="29">
        <v>43069</v>
      </c>
      <c r="B344" s="32">
        <f>+'2017 Hourly Load - RC2016'!B345/'2017 Hourly Load - RC2016'!$C$8</f>
        <v>0.35255857809652308</v>
      </c>
      <c r="C344" s="32">
        <f>+'2017 Hourly Load - RC2016'!C345/'2017 Hourly Load - RC2016'!$C$8</f>
        <v>0.33198531344637466</v>
      </c>
      <c r="D344" s="32">
        <f>+'2017 Hourly Load - RC2016'!D345/'2017 Hourly Load - RC2016'!$C$8</f>
        <v>0.32161470861252434</v>
      </c>
      <c r="E344" s="32">
        <f>+'2017 Hourly Load - RC2016'!E345/'2017 Hourly Load - RC2016'!$C$8</f>
        <v>0.31766800070004692</v>
      </c>
      <c r="F344" s="32">
        <f>+'2017 Hourly Load - RC2016'!F345/'2017 Hourly Load - RC2016'!$C$8</f>
        <v>0.31959936840189757</v>
      </c>
      <c r="G344" s="32">
        <f>+'2017 Hourly Load - RC2016'!G345/'2017 Hourly Load - RC2016'!$C$8</f>
        <v>0.32782867426195694</v>
      </c>
      <c r="H344" s="32">
        <f>+'2017 Hourly Load - RC2016'!H345/'2017 Hourly Load - RC2016'!$C$8</f>
        <v>0.3436574921662548</v>
      </c>
      <c r="I344" s="32">
        <f>+'2017 Hourly Load - RC2016'!I345/'2017 Hourly Load - RC2016'!$C$8</f>
        <v>0.36868129978153741</v>
      </c>
      <c r="J344" s="32">
        <f>+'2017 Hourly Load - RC2016'!J345/'2017 Hourly Load - RC2016'!$C$8</f>
        <v>0.41100344420469981</v>
      </c>
      <c r="K344" s="32">
        <f>+'2017 Hourly Load - RC2016'!K345/'2017 Hourly Load - RC2016'!$C$8</f>
        <v>0.44316491506595224</v>
      </c>
      <c r="L344" s="32">
        <f>+'2017 Hourly Load - RC2016'!L345/'2017 Hourly Load - RC2016'!$C$8</f>
        <v>0.46302441339150369</v>
      </c>
      <c r="M344" s="32">
        <f>+'2017 Hourly Load - RC2016'!M345/'2017 Hourly Load - RC2016'!$C$8</f>
        <v>0.47599816599741362</v>
      </c>
      <c r="N344" s="32">
        <f>+'2017 Hourly Load - RC2016'!N345/'2017 Hourly Load - RC2016'!$C$8</f>
        <v>0.48544507323472669</v>
      </c>
      <c r="O344" s="32">
        <f>+'2017 Hourly Load - RC2016'!O345/'2017 Hourly Load - RC2016'!$C$8</f>
        <v>0.49027349248935331</v>
      </c>
      <c r="P344" s="32">
        <f>+'2017 Hourly Load - RC2016'!P345/'2017 Hourly Load - RC2016'!$C$8</f>
        <v>0.49123917634027864</v>
      </c>
      <c r="Q344" s="32">
        <f>+'2017 Hourly Load - RC2016'!Q345/'2017 Hourly Load - RC2016'!$C$8</f>
        <v>0.48800623475239824</v>
      </c>
      <c r="R344" s="32">
        <f>+'2017 Hourly Load - RC2016'!R345/'2017 Hourly Load - RC2016'!$C$8</f>
        <v>0.48326178800654768</v>
      </c>
      <c r="S344" s="32">
        <f>+'2017 Hourly Load - RC2016'!S345/'2017 Hourly Load - RC2016'!$C$8</f>
        <v>0.50219758873556186</v>
      </c>
      <c r="T344" s="32">
        <f>+'2017 Hourly Load - RC2016'!T345/'2017 Hourly Load - RC2016'!$C$8</f>
        <v>0.53549268846529186</v>
      </c>
      <c r="U344" s="32">
        <f>+'2017 Hourly Load - RC2016'!U345/'2017 Hourly Load - RC2016'!$C$8</f>
        <v>0.52394646850857596</v>
      </c>
      <c r="V344" s="32">
        <f>+'2017 Hourly Load - RC2016'!V345/'2017 Hourly Load - RC2016'!$C$8</f>
        <v>0.50467477774445724</v>
      </c>
      <c r="W344" s="32">
        <f>+'2017 Hourly Load - RC2016'!W345/'2017 Hourly Load - RC2016'!$C$8</f>
        <v>0.47532638592720466</v>
      </c>
      <c r="X344" s="32">
        <f>+'2017 Hourly Load - RC2016'!X345/'2017 Hourly Load - RC2016'!$C$8</f>
        <v>0.43984800096929566</v>
      </c>
      <c r="Y344" s="32">
        <f>+'2017 Hourly Load - RC2016'!Y345/'2017 Hourly Load - RC2016'!$C$8</f>
        <v>0.39492270877407365</v>
      </c>
      <c r="AA344" s="33">
        <f t="shared" si="5"/>
        <v>0.53549268846529186</v>
      </c>
    </row>
    <row r="345" spans="1:27" x14ac:dyDescent="0.2">
      <c r="A345" s="29">
        <v>43070</v>
      </c>
      <c r="B345" s="32">
        <f>+'2017 Hourly Load - RC2016'!B346/'2017 Hourly Load - RC2016'!$C$8</f>
        <v>0.35999014512320937</v>
      </c>
      <c r="C345" s="32">
        <f>+'2017 Hourly Load - RC2016'!C346/'2017 Hourly Load - RC2016'!$C$8</f>
        <v>0.33714962273610577</v>
      </c>
      <c r="D345" s="32">
        <f>+'2017 Hourly Load - RC2016'!D346/'2017 Hourly Load - RC2016'!$C$8</f>
        <v>0.32577134779694206</v>
      </c>
      <c r="E345" s="32">
        <f>+'2017 Hourly Load - RC2016'!E346/'2017 Hourly Load - RC2016'!$C$8</f>
        <v>0.32216052991956912</v>
      </c>
      <c r="F345" s="32">
        <f>+'2017 Hourly Load - RC2016'!F346/'2017 Hourly Load - RC2016'!$C$8</f>
        <v>0.32829052306022555</v>
      </c>
      <c r="G345" s="32">
        <f>+'2017 Hourly Load - RC2016'!G346/'2017 Hourly Load - RC2016'!$C$8</f>
        <v>0.35822672243891091</v>
      </c>
      <c r="H345" s="32">
        <f>+'2017 Hourly Load - RC2016'!H346/'2017 Hourly Load - RC2016'!$C$8</f>
        <v>0.41335467445043111</v>
      </c>
      <c r="I345" s="32">
        <f>+'2017 Hourly Load - RC2016'!I346/'2017 Hourly Load - RC2016'!$C$8</f>
        <v>0.44379470888177314</v>
      </c>
      <c r="J345" s="32">
        <f>+'2017 Hourly Load - RC2016'!J346/'2017 Hourly Load - RC2016'!$C$8</f>
        <v>0.46978420034798107</v>
      </c>
      <c r="K345" s="32">
        <f>+'2017 Hourly Load - RC2016'!K346/'2017 Hourly Load - RC2016'!$C$8</f>
        <v>0.49829286707747245</v>
      </c>
      <c r="L345" s="32">
        <f>+'2017 Hourly Load - RC2016'!L346/'2017 Hourly Load - RC2016'!$C$8</f>
        <v>0.52806112143860551</v>
      </c>
      <c r="M345" s="32">
        <f>+'2017 Hourly Load - RC2016'!M346/'2017 Hourly Load - RC2016'!$C$8</f>
        <v>0.55115356135203752</v>
      </c>
      <c r="N345" s="32">
        <f>+'2017 Hourly Load - RC2016'!N346/'2017 Hourly Load - RC2016'!$C$8</f>
        <v>0.56186005622099222</v>
      </c>
      <c r="O345" s="32">
        <f>+'2017 Hourly Load - RC2016'!O346/'2017 Hourly Load - RC2016'!$C$8</f>
        <v>0.56589073664224587</v>
      </c>
      <c r="P345" s="32">
        <f>+'2017 Hourly Load - RC2016'!P346/'2017 Hourly Load - RC2016'!$C$8</f>
        <v>0.56085238611567889</v>
      </c>
      <c r="Q345" s="32">
        <f>+'2017 Hourly Load - RC2016'!Q346/'2017 Hourly Load - RC2016'!$C$8</f>
        <v>0.55169938265908225</v>
      </c>
      <c r="R345" s="32">
        <f>+'2017 Hourly Load - RC2016'!R346/'2017 Hourly Load - RC2016'!$C$8</f>
        <v>0.54313418676391834</v>
      </c>
      <c r="S345" s="32">
        <f>+'2017 Hourly Load - RC2016'!S346/'2017 Hourly Load - RC2016'!$C$8</f>
        <v>0.56265779505436531</v>
      </c>
      <c r="T345" s="32">
        <f>+'2017 Hourly Load - RC2016'!T346/'2017 Hourly Load - RC2016'!$C$8</f>
        <v>0.59444138962612525</v>
      </c>
      <c r="U345" s="32">
        <f>+'2017 Hourly Load - RC2016'!U346/'2017 Hourly Load - RC2016'!$C$8</f>
        <v>0.58465859235370776</v>
      </c>
      <c r="V345" s="32">
        <f>+'2017 Hourly Load - RC2016'!V346/'2017 Hourly Load - RC2016'!$C$8</f>
        <v>0.56165012494905198</v>
      </c>
      <c r="W345" s="32">
        <f>+'2017 Hourly Load - RC2016'!W346/'2017 Hourly Load - RC2016'!$C$8</f>
        <v>0.52445030356123257</v>
      </c>
      <c r="X345" s="32">
        <f>+'2017 Hourly Load - RC2016'!X346/'2017 Hourly Load - RC2016'!$C$8</f>
        <v>0.48023877769060747</v>
      </c>
      <c r="Y345" s="32">
        <f>+'2017 Hourly Load - RC2016'!Y346/'2017 Hourly Load - RC2016'!$C$8</f>
        <v>0.42863767104768419</v>
      </c>
      <c r="AA345" s="33">
        <f t="shared" si="5"/>
        <v>0.59444138962612525</v>
      </c>
    </row>
    <row r="346" spans="1:27" x14ac:dyDescent="0.2">
      <c r="A346" s="29">
        <v>43071</v>
      </c>
      <c r="B346" s="32">
        <f>+'2017 Hourly Load - RC2016'!B347/'2017 Hourly Load - RC2016'!$C$8</f>
        <v>0.38476203521216362</v>
      </c>
      <c r="C346" s="32">
        <f>+'2017 Hourly Load - RC2016'!C347/'2017 Hourly Load - RC2016'!$C$8</f>
        <v>0.3573450110967617</v>
      </c>
      <c r="D346" s="32">
        <f>+'2017 Hourly Load - RC2016'!D347/'2017 Hourly Load - RC2016'!$C$8</f>
        <v>0.33987872927132956</v>
      </c>
      <c r="E346" s="32">
        <f>+'2017 Hourly Load - RC2016'!E347/'2017 Hourly Load - RC2016'!$C$8</f>
        <v>0.33299298355168805</v>
      </c>
      <c r="F346" s="32">
        <f>+'2017 Hourly Load - RC2016'!F347/'2017 Hourly Load - RC2016'!$C$8</f>
        <v>0.33773743029753861</v>
      </c>
      <c r="G346" s="32">
        <f>+'2017 Hourly Load - RC2016'!G347/'2017 Hourly Load - RC2016'!$C$8</f>
        <v>0.36494452314100023</v>
      </c>
      <c r="H346" s="32">
        <f>+'2017 Hourly Load - RC2016'!H347/'2017 Hourly Load - RC2016'!$C$8</f>
        <v>0.42170993907365462</v>
      </c>
      <c r="I346" s="32">
        <f>+'2017 Hourly Load - RC2016'!I347/'2017 Hourly Load - RC2016'!$C$8</f>
        <v>0.45076442711019077</v>
      </c>
      <c r="J346" s="32">
        <f>+'2017 Hourly Load - RC2016'!J347/'2017 Hourly Load - RC2016'!$C$8</f>
        <v>0.4715896092866676</v>
      </c>
      <c r="K346" s="32">
        <f>+'2017 Hourly Load - RC2016'!K347/'2017 Hourly Load - RC2016'!$C$8</f>
        <v>0.5015258086653529</v>
      </c>
      <c r="L346" s="32">
        <f>+'2017 Hourly Load - RC2016'!L347/'2017 Hourly Load - RC2016'!$C$8</f>
        <v>0.53011844790362039</v>
      </c>
      <c r="M346" s="32">
        <f>+'2017 Hourly Load - RC2016'!M347/'2017 Hourly Load - RC2016'!$C$8</f>
        <v>0.54754274347466447</v>
      </c>
      <c r="N346" s="32">
        <f>+'2017 Hourly Load - RC2016'!N347/'2017 Hourly Load - RC2016'!$C$8</f>
        <v>0.55757745827341043</v>
      </c>
      <c r="O346" s="32">
        <f>+'2017 Hourly Load - RC2016'!O347/'2017 Hourly Load - RC2016'!$C$8</f>
        <v>0.56383341017723099</v>
      </c>
      <c r="P346" s="32">
        <f>+'2017 Hourly Load - RC2016'!P347/'2017 Hourly Load - RC2016'!$C$8</f>
        <v>0.56169211120343998</v>
      </c>
      <c r="Q346" s="32">
        <f>+'2017 Hourly Load - RC2016'!Q347/'2017 Hourly Load - RC2016'!$C$8</f>
        <v>0.55438650293991798</v>
      </c>
      <c r="R346" s="32">
        <f>+'2017 Hourly Load - RC2016'!R347/'2017 Hourly Load - RC2016'!$C$8</f>
        <v>0.54443576064994814</v>
      </c>
      <c r="S346" s="32">
        <f>+'2017 Hourly Load - RC2016'!S347/'2017 Hourly Load - RC2016'!$C$8</f>
        <v>0.56576477787908164</v>
      </c>
      <c r="T346" s="32">
        <f>+'2017 Hourly Load - RC2016'!T347/'2017 Hourly Load - RC2016'!$C$8</f>
        <v>0.59683460612624462</v>
      </c>
      <c r="U346" s="32">
        <f>+'2017 Hourly Load - RC2016'!U347/'2017 Hourly Load - RC2016'!$C$8</f>
        <v>0.58558228995024508</v>
      </c>
      <c r="V346" s="32">
        <f>+'2017 Hourly Load - RC2016'!V347/'2017 Hourly Load - RC2016'!$C$8</f>
        <v>0.56286772632630566</v>
      </c>
      <c r="W346" s="32">
        <f>+'2017 Hourly Load - RC2016'!W347/'2017 Hourly Load - RC2016'!$C$8</f>
        <v>0.52726338260523242</v>
      </c>
      <c r="X346" s="32">
        <f>+'2017 Hourly Load - RC2016'!X347/'2017 Hourly Load - RC2016'!$C$8</f>
        <v>0.48099453026959255</v>
      </c>
      <c r="Y346" s="32">
        <f>+'2017 Hourly Load - RC2016'!Y347/'2017 Hourly Load - RC2016'!$C$8</f>
        <v>0.42909951984595285</v>
      </c>
      <c r="AA346" s="33">
        <f t="shared" si="5"/>
        <v>0.59683460612624462</v>
      </c>
    </row>
    <row r="347" spans="1:27" x14ac:dyDescent="0.2">
      <c r="A347" s="29">
        <v>43072</v>
      </c>
      <c r="B347" s="32">
        <f>+'2017 Hourly Load - RC2016'!B348/'2017 Hourly Load - RC2016'!$C$8</f>
        <v>0.38417422765073078</v>
      </c>
      <c r="C347" s="32">
        <f>+'2017 Hourly Load - RC2016'!C348/'2017 Hourly Load - RC2016'!$C$8</f>
        <v>0.35490980834225433</v>
      </c>
      <c r="D347" s="32">
        <f>+'2017 Hourly Load - RC2016'!D348/'2017 Hourly Load - RC2016'!$C$8</f>
        <v>0.33929092170989672</v>
      </c>
      <c r="E347" s="32">
        <f>+'2017 Hourly Load - RC2016'!E348/'2017 Hourly Load - RC2016'!$C$8</f>
        <v>0.33185935468321048</v>
      </c>
      <c r="F347" s="32">
        <f>+'2017 Hourly Load - RC2016'!F348/'2017 Hourly Load - RC2016'!$C$8</f>
        <v>0.33505031001670288</v>
      </c>
      <c r="G347" s="32">
        <f>+'2017 Hourly Load - RC2016'!G348/'2017 Hourly Load - RC2016'!$C$8</f>
        <v>0.36259329289526898</v>
      </c>
      <c r="H347" s="32">
        <f>+'2017 Hourly Load - RC2016'!H348/'2017 Hourly Load - RC2016'!$C$8</f>
        <v>0.42431308684571423</v>
      </c>
      <c r="I347" s="32">
        <f>+'2017 Hourly Load - RC2016'!I348/'2017 Hourly Load - RC2016'!$C$8</f>
        <v>0.45080641336457883</v>
      </c>
      <c r="J347" s="32">
        <f>+'2017 Hourly Load - RC2016'!J348/'2017 Hourly Load - RC2016'!$C$8</f>
        <v>0.47654398730445835</v>
      </c>
      <c r="K347" s="32">
        <f>+'2017 Hourly Load - RC2016'!K348/'2017 Hourly Load - RC2016'!$C$8</f>
        <v>0.51286209735012855</v>
      </c>
      <c r="L347" s="32">
        <f>+'2017 Hourly Load - RC2016'!L348/'2017 Hourly Load - RC2016'!$C$8</f>
        <v>0.54053103899185884</v>
      </c>
      <c r="M347" s="32">
        <f>+'2017 Hourly Load - RC2016'!M348/'2017 Hourly Load - RC2016'!$C$8</f>
        <v>0.56286772632630566</v>
      </c>
      <c r="N347" s="32">
        <f>+'2017 Hourly Load - RC2016'!N348/'2017 Hourly Load - RC2016'!$C$8</f>
        <v>0.57957825557275278</v>
      </c>
      <c r="O347" s="32">
        <f>+'2017 Hourly Load - RC2016'!O348/'2017 Hourly Load - RC2016'!$C$8</f>
        <v>0.5873876988889315</v>
      </c>
      <c r="P347" s="32">
        <f>+'2017 Hourly Load - RC2016'!P348/'2017 Hourly Load - RC2016'!$C$8</f>
        <v>0.59343371952081181</v>
      </c>
      <c r="Q347" s="32">
        <f>+'2017 Hourly Load - RC2016'!Q348/'2017 Hourly Load - RC2016'!$C$8</f>
        <v>0.59624679856481178</v>
      </c>
      <c r="R347" s="32">
        <f>+'2017 Hourly Load - RC2016'!R348/'2017 Hourly Load - RC2016'!$C$8</f>
        <v>0.58247530712552875</v>
      </c>
      <c r="S347" s="32">
        <f>+'2017 Hourly Load - RC2016'!S348/'2017 Hourly Load - RC2016'!$C$8</f>
        <v>0.58894119030128966</v>
      </c>
      <c r="T347" s="32">
        <f>+'2017 Hourly Load - RC2016'!T348/'2017 Hourly Load - RC2016'!$C$8</f>
        <v>0.61627424190791547</v>
      </c>
      <c r="U347" s="32">
        <f>+'2017 Hourly Load - RC2016'!U348/'2017 Hourly Load - RC2016'!$C$8</f>
        <v>0.60166302538087124</v>
      </c>
      <c r="V347" s="32">
        <f>+'2017 Hourly Load - RC2016'!V348/'2017 Hourly Load - RC2016'!$C$8</f>
        <v>0.57546360264272312</v>
      </c>
      <c r="W347" s="32">
        <f>+'2017 Hourly Load - RC2016'!W348/'2017 Hourly Load - RC2016'!$C$8</f>
        <v>0.53692022111448579</v>
      </c>
      <c r="X347" s="32">
        <f>+'2017 Hourly Load - RC2016'!X348/'2017 Hourly Load - RC2016'!$C$8</f>
        <v>0.48972767118230864</v>
      </c>
      <c r="Y347" s="32">
        <f>+'2017 Hourly Load - RC2016'!Y348/'2017 Hourly Load - RC2016'!$C$8</f>
        <v>0.43472567793395261</v>
      </c>
      <c r="AA347" s="33">
        <f t="shared" si="5"/>
        <v>0.61627424190791547</v>
      </c>
    </row>
    <row r="348" spans="1:27" x14ac:dyDescent="0.2">
      <c r="A348" s="29">
        <v>43073</v>
      </c>
      <c r="B348" s="32">
        <f>+'2017 Hourly Load - RC2016'!B349/'2017 Hourly Load - RC2016'!$C$8</f>
        <v>0.38912860566852159</v>
      </c>
      <c r="C348" s="32">
        <f>+'2017 Hourly Load - RC2016'!C349/'2017 Hourly Load - RC2016'!$C$8</f>
        <v>0.36112377399168694</v>
      </c>
      <c r="D348" s="32">
        <f>+'2017 Hourly Load - RC2016'!D349/'2017 Hourly Load - RC2016'!$C$8</f>
        <v>0.34500105230667266</v>
      </c>
      <c r="E348" s="32">
        <f>+'2017 Hourly Load - RC2016'!E349/'2017 Hourly Load - RC2016'!$C$8</f>
        <v>0.33807332033264303</v>
      </c>
      <c r="F348" s="32">
        <f>+'2017 Hourly Load - RC2016'!F349/'2017 Hourly Load - RC2016'!$C$8</f>
        <v>0.34210400075389663</v>
      </c>
      <c r="G348" s="32">
        <f>+'2017 Hourly Load - RC2016'!G349/'2017 Hourly Load - RC2016'!$C$8</f>
        <v>0.37044472246583576</v>
      </c>
      <c r="H348" s="32">
        <f>+'2017 Hourly Load - RC2016'!H349/'2017 Hourly Load - RC2016'!$C$8</f>
        <v>0.42574061949490821</v>
      </c>
      <c r="I348" s="32">
        <f>+'2017 Hourly Load - RC2016'!I349/'2017 Hourly Load - RC2016'!$C$8</f>
        <v>0.45597072265430993</v>
      </c>
      <c r="J348" s="32">
        <f>+'2017 Hourly Load - RC2016'!J349/'2017 Hourly Load - RC2016'!$C$8</f>
        <v>0.48091055776081643</v>
      </c>
      <c r="K348" s="32">
        <f>+'2017 Hourly Load - RC2016'!K349/'2017 Hourly Load - RC2016'!$C$8</f>
        <v>0.51630497020994937</v>
      </c>
      <c r="L348" s="32">
        <f>+'2017 Hourly Load - RC2016'!L349/'2017 Hourly Load - RC2016'!$C$8</f>
        <v>0.54443576064994814</v>
      </c>
      <c r="M348" s="32">
        <f>+'2017 Hourly Load - RC2016'!M349/'2017 Hourly Load - RC2016'!$C$8</f>
        <v>0.56782210434409652</v>
      </c>
      <c r="N348" s="32">
        <f>+'2017 Hourly Load - RC2016'!N349/'2017 Hourly Load - RC2016'!$C$8</f>
        <v>0.58587619373096145</v>
      </c>
      <c r="O348" s="32">
        <f>+'2017 Hourly Load - RC2016'!O349/'2017 Hourly Load - RC2016'!$C$8</f>
        <v>0.59385358206469241</v>
      </c>
      <c r="P348" s="32">
        <f>+'2017 Hourly Load - RC2016'!P349/'2017 Hourly Load - RC2016'!$C$8</f>
        <v>0.59914385011758775</v>
      </c>
      <c r="Q348" s="32">
        <f>+'2017 Hourly Load - RC2016'!Q349/'2017 Hourly Load - RC2016'!$C$8</f>
        <v>0.60111720407382652</v>
      </c>
      <c r="R348" s="32">
        <f>+'2017 Hourly Load - RC2016'!R349/'2017 Hourly Load - RC2016'!$C$8</f>
        <v>0.58625407002045393</v>
      </c>
      <c r="S348" s="32">
        <f>+'2017 Hourly Load - RC2016'!S349/'2017 Hourly Load - RC2016'!$C$8</f>
        <v>0.59334974701203569</v>
      </c>
      <c r="T348" s="32">
        <f>+'2017 Hourly Load - RC2016'!T349/'2017 Hourly Load - RC2016'!$C$8</f>
        <v>0.62215231752224354</v>
      </c>
      <c r="U348" s="32">
        <f>+'2017 Hourly Load - RC2016'!U349/'2017 Hourly Load - RC2016'!$C$8</f>
        <v>0.60989233124093067</v>
      </c>
      <c r="V348" s="32">
        <f>+'2017 Hourly Load - RC2016'!V349/'2017 Hourly Load - RC2016'!$C$8</f>
        <v>0.58575023496779732</v>
      </c>
      <c r="W348" s="32">
        <f>+'2017 Hourly Load - RC2016'!W349/'2017 Hourly Load - RC2016'!$C$8</f>
        <v>0.55027185000988821</v>
      </c>
      <c r="X348" s="32">
        <f>+'2017 Hourly Load - RC2016'!X349/'2017 Hourly Load - RC2016'!$C$8</f>
        <v>0.50118991863024842</v>
      </c>
      <c r="Y348" s="32">
        <f>+'2017 Hourly Load - RC2016'!Y349/'2017 Hourly Load - RC2016'!$C$8</f>
        <v>0.44765744428547449</v>
      </c>
      <c r="AA348" s="33">
        <f t="shared" si="5"/>
        <v>0.62215231752224354</v>
      </c>
    </row>
    <row r="349" spans="1:27" x14ac:dyDescent="0.2">
      <c r="A349" s="29">
        <v>43074</v>
      </c>
      <c r="B349" s="32">
        <f>+'2017 Hourly Load - RC2016'!B350/'2017 Hourly Load - RC2016'!$C$8</f>
        <v>0.4013466056954465</v>
      </c>
      <c r="C349" s="32">
        <f>+'2017 Hourly Load - RC2016'!C350/'2017 Hourly Load - RC2016'!$C$8</f>
        <v>0.36952102486929855</v>
      </c>
      <c r="D349" s="32">
        <f>+'2017 Hourly Load - RC2016'!D350/'2017 Hourly Load - RC2016'!$C$8</f>
        <v>0.35222268806141865</v>
      </c>
      <c r="E349" s="32">
        <f>+'2017 Hourly Load - RC2016'!E350/'2017 Hourly Load - RC2016'!$C$8</f>
        <v>0.34512701106983684</v>
      </c>
      <c r="F349" s="32">
        <f>+'2017 Hourly Load - RC2016'!F350/'2017 Hourly Load - RC2016'!$C$8</f>
        <v>0.34789810385944869</v>
      </c>
      <c r="G349" s="32">
        <f>+'2017 Hourly Load - RC2016'!G350/'2017 Hourly Load - RC2016'!$C$8</f>
        <v>0.37527314172046244</v>
      </c>
      <c r="H349" s="32">
        <f>+'2017 Hourly Load - RC2016'!H350/'2017 Hourly Load - RC2016'!$C$8</f>
        <v>0.43073698376708713</v>
      </c>
      <c r="I349" s="32">
        <f>+'2017 Hourly Load - RC2016'!I350/'2017 Hourly Load - RC2016'!$C$8</f>
        <v>0.46121900445281722</v>
      </c>
      <c r="J349" s="32">
        <f>+'2017 Hourly Load - RC2016'!J350/'2017 Hourly Load - RC2016'!$C$8</f>
        <v>0.49140712135783088</v>
      </c>
      <c r="K349" s="32">
        <f>+'2017 Hourly Load - RC2016'!K350/'2017 Hourly Load - RC2016'!$C$8</f>
        <v>0.53326741698272473</v>
      </c>
      <c r="L349" s="32">
        <f>+'2017 Hourly Load - RC2016'!L350/'2017 Hourly Load - RC2016'!$C$8</f>
        <v>0.56425327272111159</v>
      </c>
      <c r="M349" s="32">
        <f>+'2017 Hourly Load - RC2016'!M350/'2017 Hourly Load - RC2016'!$C$8</f>
        <v>0.58503646864320025</v>
      </c>
      <c r="N349" s="32">
        <f>+'2017 Hourly Load - RC2016'!N350/'2017 Hourly Load - RC2016'!$C$8</f>
        <v>0.59641474358236402</v>
      </c>
      <c r="O349" s="32">
        <f>+'2017 Hourly Load - RC2016'!O350/'2017 Hourly Load - RC2016'!$C$8</f>
        <v>0.59536508722266257</v>
      </c>
      <c r="P349" s="32">
        <f>+'2017 Hourly Load - RC2016'!P350/'2017 Hourly Load - RC2016'!$C$8</f>
        <v>0.594231458354185</v>
      </c>
      <c r="Q349" s="32">
        <f>+'2017 Hourly Load - RC2016'!Q350/'2017 Hourly Load - RC2016'!$C$8</f>
        <v>0.59838809753860267</v>
      </c>
      <c r="R349" s="32">
        <f>+'2017 Hourly Load - RC2016'!R350/'2017 Hourly Load - RC2016'!$C$8</f>
        <v>0.59280392570499107</v>
      </c>
      <c r="S349" s="32">
        <f>+'2017 Hourly Load - RC2016'!S350/'2017 Hourly Load - RC2016'!$C$8</f>
        <v>0.60015152022290119</v>
      </c>
      <c r="T349" s="32">
        <f>+'2017 Hourly Load - RC2016'!T350/'2017 Hourly Load - RC2016'!$C$8</f>
        <v>0.61577040685525875</v>
      </c>
      <c r="U349" s="32">
        <f>+'2017 Hourly Load - RC2016'!U350/'2017 Hourly Load - RC2016'!$C$8</f>
        <v>0.59666666110869238</v>
      </c>
      <c r="V349" s="32">
        <f>+'2017 Hourly Load - RC2016'!V350/'2017 Hourly Load - RC2016'!$C$8</f>
        <v>0.57185278476535006</v>
      </c>
      <c r="W349" s="32">
        <f>+'2017 Hourly Load - RC2016'!W350/'2017 Hourly Load - RC2016'!$C$8</f>
        <v>0.54074097026379908</v>
      </c>
      <c r="X349" s="32">
        <f>+'2017 Hourly Load - RC2016'!X350/'2017 Hourly Load - RC2016'!$C$8</f>
        <v>0.50480073650762147</v>
      </c>
      <c r="Y349" s="32">
        <f>+'2017 Hourly Load - RC2016'!Y350/'2017 Hourly Load - RC2016'!$C$8</f>
        <v>0.45995941682117547</v>
      </c>
      <c r="AA349" s="33">
        <f t="shared" si="5"/>
        <v>0.61577040685525875</v>
      </c>
    </row>
    <row r="350" spans="1:27" x14ac:dyDescent="0.2">
      <c r="A350" s="29">
        <v>43075</v>
      </c>
      <c r="B350" s="32">
        <f>+'2017 Hourly Load - RC2016'!B351/'2017 Hourly Load - RC2016'!$C$8</f>
        <v>0.4152440558978937</v>
      </c>
      <c r="C350" s="32">
        <f>+'2017 Hourly Load - RC2016'!C351/'2017 Hourly Load - RC2016'!$C$8</f>
        <v>0.383586420089298</v>
      </c>
      <c r="D350" s="32">
        <f>+'2017 Hourly Load - RC2016'!D351/'2017 Hourly Load - RC2016'!$C$8</f>
        <v>0.36372692176374655</v>
      </c>
      <c r="E350" s="32">
        <f>+'2017 Hourly Load - RC2016'!E351/'2017 Hourly Load - RC2016'!$C$8</f>
        <v>0.35129899046488139</v>
      </c>
      <c r="F350" s="32">
        <f>+'2017 Hourly Load - RC2016'!F351/'2017 Hourly Load - RC2016'!$C$8</f>
        <v>0.34626063993831441</v>
      </c>
      <c r="G350" s="32">
        <f>+'2017 Hourly Load - RC2016'!G351/'2017 Hourly Load - RC2016'!$C$8</f>
        <v>0.35184481177192617</v>
      </c>
      <c r="H350" s="32">
        <f>+'2017 Hourly Load - RC2016'!H351/'2017 Hourly Load - RC2016'!$C$8</f>
        <v>0.36939506610613437</v>
      </c>
      <c r="I350" s="32">
        <f>+'2017 Hourly Load - RC2016'!I351/'2017 Hourly Load - RC2016'!$C$8</f>
        <v>0.39735791152858102</v>
      </c>
      <c r="J350" s="32">
        <f>+'2017 Hourly Load - RC2016'!J351/'2017 Hourly Load - RC2016'!$C$8</f>
        <v>0.45483709378583242</v>
      </c>
      <c r="K350" s="32">
        <f>+'2017 Hourly Load - RC2016'!K351/'2017 Hourly Load - RC2016'!$C$8</f>
        <v>0.51076278463072566</v>
      </c>
      <c r="L350" s="32">
        <f>+'2017 Hourly Load - RC2016'!L351/'2017 Hourly Load - RC2016'!$C$8</f>
        <v>0.55153143764153001</v>
      </c>
      <c r="M350" s="32">
        <f>+'2017 Hourly Load - RC2016'!M351/'2017 Hourly Load - RC2016'!$C$8</f>
        <v>0.57831866794111098</v>
      </c>
      <c r="N350" s="32">
        <f>+'2017 Hourly Load - RC2016'!N351/'2017 Hourly Load - RC2016'!$C$8</f>
        <v>0.5963307710735879</v>
      </c>
      <c r="O350" s="32">
        <f>+'2017 Hourly Load - RC2016'!O351/'2017 Hourly Load - RC2016'!$C$8</f>
        <v>0.60741514223203519</v>
      </c>
      <c r="P350" s="32">
        <f>+'2017 Hourly Load - RC2016'!P351/'2017 Hourly Load - RC2016'!$C$8</f>
        <v>0.61236952024982605</v>
      </c>
      <c r="Q350" s="32">
        <f>+'2017 Hourly Load - RC2016'!Q351/'2017 Hourly Load - RC2016'!$C$8</f>
        <v>0.60838082608296051</v>
      </c>
      <c r="R350" s="32">
        <f>+'2017 Hourly Load - RC2016'!R351/'2017 Hourly Load - RC2016'!$C$8</f>
        <v>0.59028475044170758</v>
      </c>
      <c r="S350" s="32">
        <f>+'2017 Hourly Load - RC2016'!S351/'2017 Hourly Load - RC2016'!$C$8</f>
        <v>0.58251729337991676</v>
      </c>
      <c r="T350" s="32">
        <f>+'2017 Hourly Load - RC2016'!T351/'2017 Hourly Load - RC2016'!$C$8</f>
        <v>0.59481926591561773</v>
      </c>
      <c r="U350" s="32">
        <f>+'2017 Hourly Load - RC2016'!U351/'2017 Hourly Load - RC2016'!$C$8</f>
        <v>0.56631059918612636</v>
      </c>
      <c r="V350" s="32">
        <f>+'2017 Hourly Load - RC2016'!V351/'2017 Hourly Load - RC2016'!$C$8</f>
        <v>0.53847371252684395</v>
      </c>
      <c r="W350" s="32">
        <f>+'2017 Hourly Load - RC2016'!W351/'2017 Hourly Load - RC2016'!$C$8</f>
        <v>0.50929326572714362</v>
      </c>
      <c r="X350" s="32">
        <f>+'2017 Hourly Load - RC2016'!X351/'2017 Hourly Load - RC2016'!$C$8</f>
        <v>0.47259727939198098</v>
      </c>
      <c r="Y350" s="32">
        <f>+'2017 Hourly Load - RC2016'!Y351/'2017 Hourly Load - RC2016'!$C$8</f>
        <v>0.42926746486350509</v>
      </c>
      <c r="AA350" s="33">
        <f t="shared" si="5"/>
        <v>0.61236952024982605</v>
      </c>
    </row>
    <row r="351" spans="1:27" x14ac:dyDescent="0.2">
      <c r="A351" s="29">
        <v>43076</v>
      </c>
      <c r="B351" s="32">
        <f>+'2017 Hourly Load - RC2016'!B352/'2017 Hourly Load - RC2016'!$C$8</f>
        <v>0.38459409019461138</v>
      </c>
      <c r="C351" s="32">
        <f>+'2017 Hourly Load - RC2016'!C352/'2017 Hourly Load - RC2016'!$C$8</f>
        <v>0.35650528600900055</v>
      </c>
      <c r="D351" s="32">
        <f>+'2017 Hourly Load - RC2016'!D352/'2017 Hourly Load - RC2016'!$C$8</f>
        <v>0.33798934782386691</v>
      </c>
      <c r="E351" s="32">
        <f>+'2017 Hourly Load - RC2016'!E352/'2017 Hourly Load - RC2016'!$C$8</f>
        <v>0.3259392928144943</v>
      </c>
      <c r="F351" s="32">
        <f>+'2017 Hourly Load - RC2016'!F352/'2017 Hourly Load - RC2016'!$C$8</f>
        <v>0.32258039246344966</v>
      </c>
      <c r="G351" s="32">
        <f>+'2017 Hourly Load - RC2016'!G352/'2017 Hourly Load - RC2016'!$C$8</f>
        <v>0.32732483920930022</v>
      </c>
      <c r="H351" s="32">
        <f>+'2017 Hourly Load - RC2016'!H352/'2017 Hourly Load - RC2016'!$C$8</f>
        <v>0.33966879799938926</v>
      </c>
      <c r="I351" s="32">
        <f>+'2017 Hourly Load - RC2016'!I352/'2017 Hourly Load - RC2016'!$C$8</f>
        <v>0.36213144409700032</v>
      </c>
      <c r="J351" s="32">
        <f>+'2017 Hourly Load - RC2016'!J352/'2017 Hourly Load - RC2016'!$C$8</f>
        <v>0.41537001466105788</v>
      </c>
      <c r="K351" s="32">
        <f>+'2017 Hourly Load - RC2016'!K352/'2017 Hourly Load - RC2016'!$C$8</f>
        <v>0.46802077766368261</v>
      </c>
      <c r="L351" s="32">
        <f>+'2017 Hourly Load - RC2016'!L352/'2017 Hourly Load - RC2016'!$C$8</f>
        <v>0.50156779491974102</v>
      </c>
      <c r="M351" s="32">
        <f>+'2017 Hourly Load - RC2016'!M352/'2017 Hourly Load - RC2016'!$C$8</f>
        <v>0.523274688438367</v>
      </c>
      <c r="N351" s="32">
        <f>+'2017 Hourly Load - RC2016'!N352/'2017 Hourly Load - RC2016'!$C$8</f>
        <v>0.53461097712314265</v>
      </c>
      <c r="O351" s="32">
        <f>+'2017 Hourly Load - RC2016'!O352/'2017 Hourly Load - RC2016'!$C$8</f>
        <v>0.5408249427725752</v>
      </c>
      <c r="P351" s="32">
        <f>+'2017 Hourly Load - RC2016'!P352/'2017 Hourly Load - RC2016'!$C$8</f>
        <v>0.54267233796564973</v>
      </c>
      <c r="Q351" s="32">
        <f>+'2017 Hourly Load - RC2016'!Q352/'2017 Hourly Load - RC2016'!$C$8</f>
        <v>0.53461097712314265</v>
      </c>
      <c r="R351" s="32">
        <f>+'2017 Hourly Load - RC2016'!R352/'2017 Hourly Load - RC2016'!$C$8</f>
        <v>0.52356859221908336</v>
      </c>
      <c r="S351" s="32">
        <f>+'2017 Hourly Load - RC2016'!S352/'2017 Hourly Load - RC2016'!$C$8</f>
        <v>0.5365423448249933</v>
      </c>
      <c r="T351" s="32">
        <f>+'2017 Hourly Load - RC2016'!T352/'2017 Hourly Load - RC2016'!$C$8</f>
        <v>0.56971148579155917</v>
      </c>
      <c r="U351" s="32">
        <f>+'2017 Hourly Load - RC2016'!U352/'2017 Hourly Load - RC2016'!$C$8</f>
        <v>0.54796260601854507</v>
      </c>
      <c r="V351" s="32">
        <f>+'2017 Hourly Load - RC2016'!V352/'2017 Hourly Load - RC2016'!$C$8</f>
        <v>0.52453427607000869</v>
      </c>
      <c r="W351" s="32">
        <f>+'2017 Hourly Load - RC2016'!W352/'2017 Hourly Load - RC2016'!$C$8</f>
        <v>0.49048342376129361</v>
      </c>
      <c r="X351" s="32">
        <f>+'2017 Hourly Load - RC2016'!X352/'2017 Hourly Load - RC2016'!$C$8</f>
        <v>0.44610395287311633</v>
      </c>
      <c r="Y351" s="32">
        <f>+'2017 Hourly Load - RC2016'!Y352/'2017 Hourly Load - RC2016'!$C$8</f>
        <v>0.3970640077478646</v>
      </c>
      <c r="AA351" s="33">
        <f t="shared" si="5"/>
        <v>0.56971148579155917</v>
      </c>
    </row>
    <row r="352" spans="1:27" x14ac:dyDescent="0.2">
      <c r="A352" s="29">
        <v>43077</v>
      </c>
      <c r="B352" s="32">
        <f>+'2017 Hourly Load - RC2016'!B353/'2017 Hourly Load - RC2016'!$C$8</f>
        <v>0.35524569837735881</v>
      </c>
      <c r="C352" s="32">
        <f>+'2017 Hourly Load - RC2016'!C353/'2017 Hourly Load - RC2016'!$C$8</f>
        <v>0.32980202821819565</v>
      </c>
      <c r="D352" s="32">
        <f>+'2017 Hourly Load - RC2016'!D353/'2017 Hourly Load - RC2016'!$C$8</f>
        <v>0.31703820688422601</v>
      </c>
      <c r="E352" s="32">
        <f>+'2017 Hourly Load - RC2016'!E353/'2017 Hourly Load - RC2016'!$C$8</f>
        <v>0.31258766391909187</v>
      </c>
      <c r="F352" s="32">
        <f>+'2017 Hourly Load - RC2016'!F353/'2017 Hourly Load - RC2016'!$C$8</f>
        <v>0.31770998695443492</v>
      </c>
      <c r="G352" s="32">
        <f>+'2017 Hourly Load - RC2016'!G353/'2017 Hourly Load - RC2016'!$C$8</f>
        <v>0.34596673615759799</v>
      </c>
      <c r="H352" s="32">
        <f>+'2017 Hourly Load - RC2016'!H353/'2017 Hourly Load - RC2016'!$C$8</f>
        <v>0.4004648943532973</v>
      </c>
      <c r="I352" s="32">
        <f>+'2017 Hourly Load - RC2016'!I353/'2017 Hourly Load - RC2016'!$C$8</f>
        <v>0.43052705249514683</v>
      </c>
      <c r="J352" s="32">
        <f>+'2017 Hourly Load - RC2016'!J353/'2017 Hourly Load - RC2016'!$C$8</f>
        <v>0.45030257831192216</v>
      </c>
      <c r="K352" s="32">
        <f>+'2017 Hourly Load - RC2016'!K353/'2017 Hourly Load - RC2016'!$C$8</f>
        <v>0.47343700447974207</v>
      </c>
      <c r="L352" s="32">
        <f>+'2017 Hourly Load - RC2016'!L353/'2017 Hourly Load - RC2016'!$C$8</f>
        <v>0.4934224615684577</v>
      </c>
      <c r="M352" s="32">
        <f>+'2017 Hourly Load - RC2016'!M353/'2017 Hourly Load - RC2016'!$C$8</f>
        <v>0.50643820042875576</v>
      </c>
      <c r="N352" s="32">
        <f>+'2017 Hourly Load - RC2016'!N353/'2017 Hourly Load - RC2016'!$C$8</f>
        <v>0.51487743756075532</v>
      </c>
      <c r="O352" s="32">
        <f>+'2017 Hourly Load - RC2016'!O353/'2017 Hourly Load - RC2016'!$C$8</f>
        <v>0.52167921077162083</v>
      </c>
      <c r="P352" s="32">
        <f>+'2017 Hourly Load - RC2016'!P353/'2017 Hourly Load - RC2016'!$C$8</f>
        <v>0.52482817985072505</v>
      </c>
      <c r="Q352" s="32">
        <f>+'2017 Hourly Load - RC2016'!Q353/'2017 Hourly Load - RC2016'!$C$8</f>
        <v>0.52860694274565034</v>
      </c>
      <c r="R352" s="32">
        <f>+'2017 Hourly Load - RC2016'!R353/'2017 Hourly Load - RC2016'!$C$8</f>
        <v>0.5271374238420683</v>
      </c>
      <c r="S352" s="32">
        <f>+'2017 Hourly Load - RC2016'!S353/'2017 Hourly Load - RC2016'!$C$8</f>
        <v>0.5455274032640377</v>
      </c>
      <c r="T352" s="32">
        <f>+'2017 Hourly Load - RC2016'!T353/'2017 Hourly Load - RC2016'!$C$8</f>
        <v>0.58100578822194671</v>
      </c>
      <c r="U352" s="32">
        <f>+'2017 Hourly Load - RC2016'!U353/'2017 Hourly Load - RC2016'!$C$8</f>
        <v>0.57097107342320086</v>
      </c>
      <c r="V352" s="32">
        <f>+'2017 Hourly Load - RC2016'!V353/'2017 Hourly Load - RC2016'!$C$8</f>
        <v>0.5429662417463661</v>
      </c>
      <c r="W352" s="32">
        <f>+'2017 Hourly Load - RC2016'!W353/'2017 Hourly Load - RC2016'!$C$8</f>
        <v>0.50366710763914391</v>
      </c>
      <c r="X352" s="32">
        <f>+'2017 Hourly Load - RC2016'!X353/'2017 Hourly Load - RC2016'!$C$8</f>
        <v>0.45702037901401138</v>
      </c>
      <c r="Y352" s="32">
        <f>+'2017 Hourly Load - RC2016'!Y353/'2017 Hourly Load - RC2016'!$C$8</f>
        <v>0.40214434452881964</v>
      </c>
      <c r="AA352" s="33">
        <f t="shared" si="5"/>
        <v>0.58100578822194671</v>
      </c>
    </row>
    <row r="353" spans="1:27" x14ac:dyDescent="0.2">
      <c r="A353" s="29">
        <v>43078</v>
      </c>
      <c r="B353" s="32">
        <f>+'2017 Hourly Load - RC2016'!B354/'2017 Hourly Load - RC2016'!$C$8</f>
        <v>0.35810076367574672</v>
      </c>
      <c r="C353" s="32">
        <f>+'2017 Hourly Load - RC2016'!C354/'2017 Hourly Load - RC2016'!$C$8</f>
        <v>0.33463044747282233</v>
      </c>
      <c r="D353" s="32">
        <f>+'2017 Hourly Load - RC2016'!D354/'2017 Hourly Load - RC2016'!$C$8</f>
        <v>0.32279032373538996</v>
      </c>
      <c r="E353" s="32">
        <f>+'2017 Hourly Load - RC2016'!E354/'2017 Hourly Load - RC2016'!$C$8</f>
        <v>0.31947340963873339</v>
      </c>
      <c r="F353" s="32">
        <f>+'2017 Hourly Load - RC2016'!F354/'2017 Hourly Load - RC2016'!$C$8</f>
        <v>0.32488963645479285</v>
      </c>
      <c r="G353" s="32">
        <f>+'2017 Hourly Load - RC2016'!G354/'2017 Hourly Load - RC2016'!$C$8</f>
        <v>0.35604343721073189</v>
      </c>
      <c r="H353" s="32">
        <f>+'2017 Hourly Load - RC2016'!H354/'2017 Hourly Load - RC2016'!$C$8</f>
        <v>0.42007247515252039</v>
      </c>
      <c r="I353" s="32">
        <f>+'2017 Hourly Load - RC2016'!I354/'2017 Hourly Load - RC2016'!$C$8</f>
        <v>0.44975675700487738</v>
      </c>
      <c r="J353" s="32">
        <f>+'2017 Hourly Load - RC2016'!J354/'2017 Hourly Load - RC2016'!$C$8</f>
        <v>0.46491379483896633</v>
      </c>
      <c r="K353" s="32">
        <f>+'2017 Hourly Load - RC2016'!K354/'2017 Hourly Load - RC2016'!$C$8</f>
        <v>0.47717378112027925</v>
      </c>
      <c r="L353" s="32">
        <f>+'2017 Hourly Load - RC2016'!L354/'2017 Hourly Load - RC2016'!$C$8</f>
        <v>0.4844374031294133</v>
      </c>
      <c r="M353" s="32">
        <f>+'2017 Hourly Load - RC2016'!M354/'2017 Hourly Load - RC2016'!$C$8</f>
        <v>0.48599089454177147</v>
      </c>
      <c r="N353" s="32">
        <f>+'2017 Hourly Load - RC2016'!N354/'2017 Hourly Load - RC2016'!$C$8</f>
        <v>0.48536110072595057</v>
      </c>
      <c r="O353" s="32">
        <f>+'2017 Hourly Load - RC2016'!O354/'2017 Hourly Load - RC2016'!$C$8</f>
        <v>0.48259000793633877</v>
      </c>
      <c r="P353" s="32">
        <f>+'2017 Hourly Load - RC2016'!P354/'2017 Hourly Load - RC2016'!$C$8</f>
        <v>0.47818145122559264</v>
      </c>
      <c r="Q353" s="32">
        <f>+'2017 Hourly Load - RC2016'!Q354/'2017 Hourly Load - RC2016'!$C$8</f>
        <v>0.47171556804983178</v>
      </c>
      <c r="R353" s="32">
        <f>+'2017 Hourly Load - RC2016'!R354/'2017 Hourly Load - RC2016'!$C$8</f>
        <v>0.47490652338332412</v>
      </c>
      <c r="S353" s="32">
        <f>+'2017 Hourly Load - RC2016'!S354/'2017 Hourly Load - RC2016'!$C$8</f>
        <v>0.50824360936744217</v>
      </c>
      <c r="T353" s="32">
        <f>+'2017 Hourly Load - RC2016'!T354/'2017 Hourly Load - RC2016'!$C$8</f>
        <v>0.55073369880815692</v>
      </c>
      <c r="U353" s="32">
        <f>+'2017 Hourly Load - RC2016'!U354/'2017 Hourly Load - RC2016'!$C$8</f>
        <v>0.54611521082547054</v>
      </c>
      <c r="V353" s="32">
        <f>+'2017 Hourly Load - RC2016'!V354/'2017 Hourly Load - RC2016'!$C$8</f>
        <v>0.52814509394738163</v>
      </c>
      <c r="W353" s="32">
        <f>+'2017 Hourly Load - RC2016'!W354/'2017 Hourly Load - RC2016'!$C$8</f>
        <v>0.49787300453359185</v>
      </c>
      <c r="X353" s="32">
        <f>+'2017 Hourly Load - RC2016'!X354/'2017 Hourly Load - RC2016'!$C$8</f>
        <v>0.45420729997001158</v>
      </c>
      <c r="Y353" s="32">
        <f>+'2017 Hourly Load - RC2016'!Y354/'2017 Hourly Load - RC2016'!$C$8</f>
        <v>0.40835831017825219</v>
      </c>
      <c r="AA353" s="33">
        <f t="shared" si="5"/>
        <v>0.55073369880815692</v>
      </c>
    </row>
    <row r="354" spans="1:27" x14ac:dyDescent="0.2">
      <c r="A354" s="29">
        <v>43079</v>
      </c>
      <c r="B354" s="32">
        <f>+'2017 Hourly Load - RC2016'!B355/'2017 Hourly Load - RC2016'!$C$8</f>
        <v>0.37296389772911925</v>
      </c>
      <c r="C354" s="32">
        <f>+'2017 Hourly Load - RC2016'!C355/'2017 Hourly Load - RC2016'!$C$8</f>
        <v>0.35747096985992588</v>
      </c>
      <c r="D354" s="32">
        <f>+'2017 Hourly Load - RC2016'!D355/'2017 Hourly Load - RC2016'!$C$8</f>
        <v>0.35020734785079188</v>
      </c>
      <c r="E354" s="32">
        <f>+'2017 Hourly Load - RC2016'!E355/'2017 Hourly Load - RC2016'!$C$8</f>
        <v>0.35448994579837373</v>
      </c>
      <c r="F354" s="32">
        <f>+'2017 Hourly Load - RC2016'!F355/'2017 Hourly Load - RC2016'!$C$8</f>
        <v>0.36670794582529864</v>
      </c>
      <c r="G354" s="32">
        <f>+'2017 Hourly Load - RC2016'!G355/'2017 Hourly Load - RC2016'!$C$8</f>
        <v>0.41280885314338633</v>
      </c>
      <c r="H354" s="32">
        <f>+'2017 Hourly Load - RC2016'!H355/'2017 Hourly Load - RC2016'!$C$8</f>
        <v>0.49052541001568167</v>
      </c>
      <c r="I354" s="32">
        <f>+'2017 Hourly Load - RC2016'!I355/'2017 Hourly Load - RC2016'!$C$8</f>
        <v>0.53339337574588896</v>
      </c>
      <c r="J354" s="32">
        <f>+'2017 Hourly Load - RC2016'!J355/'2017 Hourly Load - RC2016'!$C$8</f>
        <v>0.52953064034218755</v>
      </c>
      <c r="K354" s="32">
        <f>+'2017 Hourly Load - RC2016'!K355/'2017 Hourly Load - RC2016'!$C$8</f>
        <v>0.51634695646433737</v>
      </c>
      <c r="L354" s="32">
        <f>+'2017 Hourly Load - RC2016'!L355/'2017 Hourly Load - RC2016'!$C$8</f>
        <v>0.50593436537609904</v>
      </c>
      <c r="M354" s="32">
        <f>+'2017 Hourly Load - RC2016'!M355/'2017 Hourly Load - RC2016'!$C$8</f>
        <v>0.4932125302965174</v>
      </c>
      <c r="N354" s="32">
        <f>+'2017 Hourly Load - RC2016'!N355/'2017 Hourly Load - RC2016'!$C$8</f>
        <v>0.48233809041001041</v>
      </c>
      <c r="O354" s="32">
        <f>+'2017 Hourly Load - RC2016'!O355/'2017 Hourly Load - RC2016'!$C$8</f>
        <v>0.47486453712893606</v>
      </c>
      <c r="P354" s="32">
        <f>+'2017 Hourly Load - RC2016'!P355/'2017 Hourly Load - RC2016'!$C$8</f>
        <v>0.46566954741795136</v>
      </c>
      <c r="Q354" s="32">
        <f>+'2017 Hourly Load - RC2016'!Q355/'2017 Hourly Load - RC2016'!$C$8</f>
        <v>0.46214270204935448</v>
      </c>
      <c r="R354" s="32">
        <f>+'2017 Hourly Load - RC2016'!R355/'2017 Hourly Load - RC2016'!$C$8</f>
        <v>0.4671390663215334</v>
      </c>
      <c r="S354" s="32">
        <f>+'2017 Hourly Load - RC2016'!S355/'2017 Hourly Load - RC2016'!$C$8</f>
        <v>0.5061862829024274</v>
      </c>
      <c r="T354" s="32">
        <f>+'2017 Hourly Load - RC2016'!T355/'2017 Hourly Load - RC2016'!$C$8</f>
        <v>0.55866910088749988</v>
      </c>
      <c r="U354" s="32">
        <f>+'2017 Hourly Load - RC2016'!U355/'2017 Hourly Load - RC2016'!$C$8</f>
        <v>0.55862711463311188</v>
      </c>
      <c r="V354" s="32">
        <f>+'2017 Hourly Load - RC2016'!V355/'2017 Hourly Load - RC2016'!$C$8</f>
        <v>0.55111157509764941</v>
      </c>
      <c r="W354" s="32">
        <f>+'2017 Hourly Load - RC2016'!W355/'2017 Hourly Load - RC2016'!$C$8</f>
        <v>0.52503811112266541</v>
      </c>
      <c r="X354" s="32">
        <f>+'2017 Hourly Load - RC2016'!X355/'2017 Hourly Load - RC2016'!$C$8</f>
        <v>0.48477329316451778</v>
      </c>
      <c r="Y354" s="32">
        <f>+'2017 Hourly Load - RC2016'!Y355/'2017 Hourly Load - RC2016'!$C$8</f>
        <v>0.44005793224123596</v>
      </c>
      <c r="AA354" s="33">
        <f t="shared" si="5"/>
        <v>0.55866910088749988</v>
      </c>
    </row>
    <row r="355" spans="1:27" x14ac:dyDescent="0.2">
      <c r="A355" s="29">
        <v>43080</v>
      </c>
      <c r="B355" s="32">
        <f>+'2017 Hourly Load - RC2016'!B356/'2017 Hourly Load - RC2016'!$C$8</f>
        <v>0.41049960915204314</v>
      </c>
      <c r="C355" s="32">
        <f>+'2017 Hourly Load - RC2016'!C356/'2017 Hourly Load - RC2016'!$C$8</f>
        <v>0.39647620018643176</v>
      </c>
      <c r="D355" s="32">
        <f>+'2017 Hourly Load - RC2016'!D356/'2017 Hourly Load - RC2016'!$C$8</f>
        <v>0.39320127234416324</v>
      </c>
      <c r="E355" s="32">
        <f>+'2017 Hourly Load - RC2016'!E356/'2017 Hourly Load - RC2016'!$C$8</f>
        <v>0.39429291495825275</v>
      </c>
      <c r="F355" s="32">
        <f>+'2017 Hourly Load - RC2016'!F356/'2017 Hourly Load - RC2016'!$C$8</f>
        <v>0.40886214523090886</v>
      </c>
      <c r="G355" s="32">
        <f>+'2017 Hourly Load - RC2016'!G356/'2017 Hourly Load - RC2016'!$C$8</f>
        <v>0.45420729997001158</v>
      </c>
      <c r="H355" s="32">
        <f>+'2017 Hourly Load - RC2016'!H356/'2017 Hourly Load - RC2016'!$C$8</f>
        <v>0.53494686715824713</v>
      </c>
      <c r="I355" s="32">
        <f>+'2017 Hourly Load - RC2016'!I356/'2017 Hourly Load - RC2016'!$C$8</f>
        <v>0.57227264730923066</v>
      </c>
      <c r="J355" s="32">
        <f>+'2017 Hourly Load - RC2016'!J356/'2017 Hourly Load - RC2016'!$C$8</f>
        <v>0.55648581565932087</v>
      </c>
      <c r="K355" s="32">
        <f>+'2017 Hourly Load - RC2016'!K356/'2017 Hourly Load - RC2016'!$C$8</f>
        <v>0.5403630939743066</v>
      </c>
      <c r="L355" s="32">
        <f>+'2017 Hourly Load - RC2016'!L356/'2017 Hourly Load - RC2016'!$C$8</f>
        <v>0.52033565063120291</v>
      </c>
      <c r="M355" s="32">
        <f>+'2017 Hourly Load - RC2016'!M356/'2017 Hourly Load - RC2016'!$C$8</f>
        <v>0.50694203548141248</v>
      </c>
      <c r="N355" s="32">
        <f>+'2017 Hourly Load - RC2016'!N356/'2017 Hourly Load - RC2016'!$C$8</f>
        <v>0.493632392840398</v>
      </c>
      <c r="O355" s="32">
        <f>+'2017 Hourly Load - RC2016'!O356/'2017 Hourly Load - RC2016'!$C$8</f>
        <v>0.4835556917872641</v>
      </c>
      <c r="P355" s="32">
        <f>+'2017 Hourly Load - RC2016'!P356/'2017 Hourly Load - RC2016'!$C$8</f>
        <v>0.47406679829556292</v>
      </c>
      <c r="Q355" s="32">
        <f>+'2017 Hourly Load - RC2016'!Q356/'2017 Hourly Load - RC2016'!$C$8</f>
        <v>0.47007810412869749</v>
      </c>
      <c r="R355" s="32">
        <f>+'2017 Hourly Load - RC2016'!R356/'2017 Hourly Load - RC2016'!$C$8</f>
        <v>0.47536837218159272</v>
      </c>
      <c r="S355" s="32">
        <f>+'2017 Hourly Load - RC2016'!S356/'2017 Hourly Load - RC2016'!$C$8</f>
        <v>0.51227428978869571</v>
      </c>
      <c r="T355" s="32">
        <f>+'2017 Hourly Load - RC2016'!T356/'2017 Hourly Load - RC2016'!$C$8</f>
        <v>0.55598198060666415</v>
      </c>
      <c r="U355" s="32">
        <f>+'2017 Hourly Load - RC2016'!U356/'2017 Hourly Load - RC2016'!$C$8</f>
        <v>0.55258109400123145</v>
      </c>
      <c r="V355" s="32">
        <f>+'2017 Hourly Load - RC2016'!V356/'2017 Hourly Load - RC2016'!$C$8</f>
        <v>0.54204254414982889</v>
      </c>
      <c r="W355" s="32">
        <f>+'2017 Hourly Load - RC2016'!W356/'2017 Hourly Load - RC2016'!$C$8</f>
        <v>0.51567517639412841</v>
      </c>
      <c r="X355" s="32">
        <f>+'2017 Hourly Load - RC2016'!X356/'2017 Hourly Load - RC2016'!$C$8</f>
        <v>0.47167358179544372</v>
      </c>
      <c r="Y355" s="32">
        <f>+'2017 Hourly Load - RC2016'!Y356/'2017 Hourly Load - RC2016'!$C$8</f>
        <v>0.42754602843359468</v>
      </c>
      <c r="AA355" s="33">
        <f t="shared" si="5"/>
        <v>0.57227264730923066</v>
      </c>
    </row>
    <row r="356" spans="1:27" x14ac:dyDescent="0.2">
      <c r="A356" s="29">
        <v>43081</v>
      </c>
      <c r="B356" s="32">
        <f>+'2017 Hourly Load - RC2016'!B357/'2017 Hourly Load - RC2016'!$C$8</f>
        <v>0.39530058506356613</v>
      </c>
      <c r="C356" s="32">
        <f>+'2017 Hourly Load - RC2016'!C357/'2017 Hourly Load - RC2016'!$C$8</f>
        <v>0.37859005581711908</v>
      </c>
      <c r="D356" s="32">
        <f>+'2017 Hourly Load - RC2016'!D357/'2017 Hourly Load - RC2016'!$C$8</f>
        <v>0.37271198020279089</v>
      </c>
      <c r="E356" s="32">
        <f>+'2017 Hourly Load - RC2016'!E357/'2017 Hourly Load - RC2016'!$C$8</f>
        <v>0.37199821387819393</v>
      </c>
      <c r="F356" s="32">
        <f>+'2017 Hourly Load - RC2016'!F357/'2017 Hourly Load - RC2016'!$C$8</f>
        <v>0.38660943040523815</v>
      </c>
      <c r="G356" s="32">
        <f>+'2017 Hourly Load - RC2016'!G357/'2017 Hourly Load - RC2016'!$C$8</f>
        <v>0.43023314871443041</v>
      </c>
      <c r="H356" s="32">
        <f>+'2017 Hourly Load - RC2016'!H357/'2017 Hourly Load - RC2016'!$C$8</f>
        <v>0.50223957498994987</v>
      </c>
      <c r="I356" s="32">
        <f>+'2017 Hourly Load - RC2016'!I357/'2017 Hourly Load - RC2016'!$C$8</f>
        <v>0.53692022111448579</v>
      </c>
      <c r="J356" s="32">
        <f>+'2017 Hourly Load - RC2016'!J357/'2017 Hourly Load - RC2016'!$C$8</f>
        <v>0.53935542386899316</v>
      </c>
      <c r="K356" s="32">
        <f>+'2017 Hourly Load - RC2016'!K357/'2017 Hourly Load - RC2016'!$C$8</f>
        <v>0.53889357507072455</v>
      </c>
      <c r="L356" s="32">
        <f>+'2017 Hourly Load - RC2016'!L357/'2017 Hourly Load - RC2016'!$C$8</f>
        <v>0.53049632419311288</v>
      </c>
      <c r="M356" s="32">
        <f>+'2017 Hourly Load - RC2016'!M357/'2017 Hourly Load - RC2016'!$C$8</f>
        <v>0.51970585681538206</v>
      </c>
      <c r="N356" s="32">
        <f>+'2017 Hourly Load - RC2016'!N357/'2017 Hourly Load - RC2016'!$C$8</f>
        <v>0.506648131700696</v>
      </c>
      <c r="O356" s="32">
        <f>+'2017 Hourly Load - RC2016'!O357/'2017 Hourly Load - RC2016'!$C$8</f>
        <v>0.49556376054224865</v>
      </c>
      <c r="P356" s="32">
        <f>+'2017 Hourly Load - RC2016'!P357/'2017 Hourly Load - RC2016'!$C$8</f>
        <v>0.48414349934869688</v>
      </c>
      <c r="Q356" s="32">
        <f>+'2017 Hourly Load - RC2016'!Q357/'2017 Hourly Load - RC2016'!$C$8</f>
        <v>0.48011281892744334</v>
      </c>
      <c r="R356" s="32">
        <f>+'2017 Hourly Load - RC2016'!R357/'2017 Hourly Load - RC2016'!$C$8</f>
        <v>0.48645274334004013</v>
      </c>
      <c r="S356" s="32">
        <f>+'2017 Hourly Load - RC2016'!S357/'2017 Hourly Load - RC2016'!$C$8</f>
        <v>0.52625571249991909</v>
      </c>
      <c r="T356" s="32">
        <f>+'2017 Hourly Load - RC2016'!T357/'2017 Hourly Load - RC2016'!$C$8</f>
        <v>0.56341354763335039</v>
      </c>
      <c r="U356" s="32">
        <f>+'2017 Hourly Load - RC2016'!U357/'2017 Hourly Load - RC2016'!$C$8</f>
        <v>0.556611774422485</v>
      </c>
      <c r="V356" s="32">
        <f>+'2017 Hourly Load - RC2016'!V357/'2017 Hourly Load - RC2016'!$C$8</f>
        <v>0.54834048230803756</v>
      </c>
      <c r="W356" s="32">
        <f>+'2017 Hourly Load - RC2016'!W357/'2017 Hourly Load - RC2016'!$C$8</f>
        <v>0.5280191351842175</v>
      </c>
      <c r="X356" s="32">
        <f>+'2017 Hourly Load - RC2016'!X357/'2017 Hourly Load - RC2016'!$C$8</f>
        <v>0.49804094955114409</v>
      </c>
      <c r="Y356" s="32">
        <f>+'2017 Hourly Load - RC2016'!Y357/'2017 Hourly Load - RC2016'!$C$8</f>
        <v>0.46176482575986194</v>
      </c>
      <c r="AA356" s="33">
        <f t="shared" si="5"/>
        <v>0.56341354763335039</v>
      </c>
    </row>
    <row r="357" spans="1:27" x14ac:dyDescent="0.2">
      <c r="A357" s="29">
        <v>43082</v>
      </c>
      <c r="B357" s="32">
        <f>+'2017 Hourly Load - RC2016'!B358/'2017 Hourly Load - RC2016'!$C$8</f>
        <v>0.42867965730207225</v>
      </c>
      <c r="C357" s="32">
        <f>+'2017 Hourly Load - RC2016'!C358/'2017 Hourly Load - RC2016'!$C$8</f>
        <v>0.41423638579258032</v>
      </c>
      <c r="D357" s="32">
        <f>+'2017 Hourly Load - RC2016'!D358/'2017 Hourly Load - RC2016'!$C$8</f>
        <v>0.40739262632732681</v>
      </c>
      <c r="E357" s="32">
        <f>+'2017 Hourly Load - RC2016'!E358/'2017 Hourly Load - RC2016'!$C$8</f>
        <v>0.40823235141508801</v>
      </c>
      <c r="F357" s="32">
        <f>+'2017 Hourly Load - RC2016'!F358/'2017 Hourly Load - RC2016'!$C$8</f>
        <v>0.41608378098565485</v>
      </c>
      <c r="G357" s="32">
        <f>+'2017 Hourly Load - RC2016'!G358/'2017 Hourly Load - RC2016'!$C$8</f>
        <v>0.43728683945162417</v>
      </c>
      <c r="H357" s="32">
        <f>+'2017 Hourly Load - RC2016'!H358/'2017 Hourly Load - RC2016'!$C$8</f>
        <v>0.46986817285675719</v>
      </c>
      <c r="I357" s="32">
        <f>+'2017 Hourly Load - RC2016'!I358/'2017 Hourly Load - RC2016'!$C$8</f>
        <v>0.50849552689377053</v>
      </c>
      <c r="J357" s="32">
        <f>+'2017 Hourly Load - RC2016'!J358/'2017 Hourly Load - RC2016'!$C$8</f>
        <v>0.53125207677209796</v>
      </c>
      <c r="K357" s="32">
        <f>+'2017 Hourly Load - RC2016'!K358/'2017 Hourly Load - RC2016'!$C$8</f>
        <v>0.52990851663168015</v>
      </c>
      <c r="L357" s="32">
        <f>+'2017 Hourly Load - RC2016'!L358/'2017 Hourly Load - RC2016'!$C$8</f>
        <v>0.51386976745544199</v>
      </c>
      <c r="M357" s="32">
        <f>+'2017 Hourly Load - RC2016'!M358/'2017 Hourly Load - RC2016'!$C$8</f>
        <v>0.49904861965645747</v>
      </c>
      <c r="N357" s="32">
        <f>+'2017 Hourly Load - RC2016'!N358/'2017 Hourly Load - RC2016'!$C$8</f>
        <v>0.48800623475239824</v>
      </c>
      <c r="O357" s="32">
        <f>+'2017 Hourly Load - RC2016'!O358/'2017 Hourly Load - RC2016'!$C$8</f>
        <v>0.47704782235711507</v>
      </c>
      <c r="P357" s="32">
        <f>+'2017 Hourly Load - RC2016'!P358/'2017 Hourly Load - RC2016'!$C$8</f>
        <v>0.46730701133908564</v>
      </c>
      <c r="Q357" s="32">
        <f>+'2017 Hourly Load - RC2016'!Q358/'2017 Hourly Load - RC2016'!$C$8</f>
        <v>0.46218468830374254</v>
      </c>
      <c r="R357" s="32">
        <f>+'2017 Hourly Load - RC2016'!R358/'2017 Hourly Load - RC2016'!$C$8</f>
        <v>0.46075715565454856</v>
      </c>
      <c r="S357" s="32">
        <f>+'2017 Hourly Load - RC2016'!S358/'2017 Hourly Load - RC2016'!$C$8</f>
        <v>0.48649472959442819</v>
      </c>
      <c r="T357" s="32">
        <f>+'2017 Hourly Load - RC2016'!T358/'2017 Hourly Load - RC2016'!$C$8</f>
        <v>0.51764853035036718</v>
      </c>
      <c r="U357" s="32">
        <f>+'2017 Hourly Load - RC2016'!U358/'2017 Hourly Load - RC2016'!$C$8</f>
        <v>0.50769778806039745</v>
      </c>
      <c r="V357" s="32">
        <f>+'2017 Hourly Load - RC2016'!V358/'2017 Hourly Load - RC2016'!$C$8</f>
        <v>0.4970332794458307</v>
      </c>
      <c r="W357" s="32">
        <f>+'2017 Hourly Load - RC2016'!W358/'2017 Hourly Load - RC2016'!$C$8</f>
        <v>0.48124644779592091</v>
      </c>
      <c r="X357" s="32">
        <f>+'2017 Hourly Load - RC2016'!X358/'2017 Hourly Load - RC2016'!$C$8</f>
        <v>0.4573142827947278</v>
      </c>
      <c r="Y357" s="32">
        <f>+'2017 Hourly Load - RC2016'!Y358/'2017 Hourly Load - RC2016'!$C$8</f>
        <v>0.43082095627586325</v>
      </c>
      <c r="AA357" s="33">
        <f t="shared" si="5"/>
        <v>0.53125207677209796</v>
      </c>
    </row>
    <row r="358" spans="1:27" x14ac:dyDescent="0.2">
      <c r="A358" s="29">
        <v>43083</v>
      </c>
      <c r="B358" s="32">
        <f>+'2017 Hourly Load - RC2016'!B359/'2017 Hourly Load - RC2016'!$C$8</f>
        <v>0.40361386343240169</v>
      </c>
      <c r="C358" s="32">
        <f>+'2017 Hourly Load - RC2016'!C359/'2017 Hourly Load - RC2016'!$C$8</f>
        <v>0.38656744415085009</v>
      </c>
      <c r="D358" s="32">
        <f>+'2017 Hourly Load - RC2016'!D359/'2017 Hourly Load - RC2016'!$C$8</f>
        <v>0.38068936853652197</v>
      </c>
      <c r="E358" s="32">
        <f>+'2017 Hourly Load - RC2016'!E359/'2017 Hourly Load - RC2016'!$C$8</f>
        <v>0.38119320358917869</v>
      </c>
      <c r="F358" s="32">
        <f>+'2017 Hourly Load - RC2016'!F359/'2017 Hourly Load - RC2016'!$C$8</f>
        <v>0.38711326545789482</v>
      </c>
      <c r="G358" s="32">
        <f>+'2017 Hourly Load - RC2016'!G359/'2017 Hourly Load - RC2016'!$C$8</f>
        <v>0.40407571223067029</v>
      </c>
      <c r="H358" s="32">
        <f>+'2017 Hourly Load - RC2016'!H359/'2017 Hourly Load - RC2016'!$C$8</f>
        <v>0.43493560920589291</v>
      </c>
      <c r="I358" s="32">
        <f>+'2017 Hourly Load - RC2016'!I359/'2017 Hourly Load - RC2016'!$C$8</f>
        <v>0.47314310069902565</v>
      </c>
      <c r="J358" s="32">
        <f>+'2017 Hourly Load - RC2016'!J359/'2017 Hourly Load - RC2016'!$C$8</f>
        <v>0.50782374682356157</v>
      </c>
      <c r="K358" s="32">
        <f>+'2017 Hourly Load - RC2016'!K359/'2017 Hourly Load - RC2016'!$C$8</f>
        <v>0.51172846848165099</v>
      </c>
      <c r="L358" s="32">
        <f>+'2017 Hourly Load - RC2016'!L359/'2017 Hourly Load - RC2016'!$C$8</f>
        <v>0.49783101827920379</v>
      </c>
      <c r="M358" s="32">
        <f>+'2017 Hourly Load - RC2016'!M359/'2017 Hourly Load - RC2016'!$C$8</f>
        <v>0.48725048217341321</v>
      </c>
      <c r="N358" s="32">
        <f>+'2017 Hourly Load - RC2016'!N359/'2017 Hourly Load - RC2016'!$C$8</f>
        <v>0.47902117631335378</v>
      </c>
      <c r="O358" s="32">
        <f>+'2017 Hourly Load - RC2016'!O359/'2017 Hourly Load - RC2016'!$C$8</f>
        <v>0.47221940310248844</v>
      </c>
      <c r="P358" s="32">
        <f>+'2017 Hourly Load - RC2016'!P359/'2017 Hourly Load - RC2016'!$C$8</f>
        <v>0.46764290137419012</v>
      </c>
      <c r="Q358" s="32">
        <f>+'2017 Hourly Load - RC2016'!Q359/'2017 Hourly Load - RC2016'!$C$8</f>
        <v>0.46357023469854847</v>
      </c>
      <c r="R358" s="32">
        <f>+'2017 Hourly Load - RC2016'!R359/'2017 Hourly Load - RC2016'!$C$8</f>
        <v>0.46373817971610071</v>
      </c>
      <c r="S358" s="32">
        <f>+'2017 Hourly Load - RC2016'!S359/'2017 Hourly Load - RC2016'!$C$8</f>
        <v>0.49073534128762197</v>
      </c>
      <c r="T358" s="32">
        <f>+'2017 Hourly Load - RC2016'!T359/'2017 Hourly Load - RC2016'!$C$8</f>
        <v>0.53511481217579937</v>
      </c>
      <c r="U358" s="32">
        <f>+'2017 Hourly Load - RC2016'!U359/'2017 Hourly Load - RC2016'!$C$8</f>
        <v>0.52965659910535179</v>
      </c>
      <c r="V358" s="32">
        <f>+'2017 Hourly Load - RC2016'!V359/'2017 Hourly Load - RC2016'!$C$8</f>
        <v>0.51706072278893433</v>
      </c>
      <c r="W358" s="32">
        <f>+'2017 Hourly Load - RC2016'!W359/'2017 Hourly Load - RC2016'!$C$8</f>
        <v>0.49375835160356213</v>
      </c>
      <c r="X358" s="32">
        <f>+'2017 Hourly Load - RC2016'!X359/'2017 Hourly Load - RC2016'!$C$8</f>
        <v>0.45412332746123546</v>
      </c>
      <c r="Y358" s="32">
        <f>+'2017 Hourly Load - RC2016'!Y359/'2017 Hourly Load - RC2016'!$C$8</f>
        <v>0.4152440558978937</v>
      </c>
      <c r="AA358" s="33">
        <f t="shared" si="5"/>
        <v>0.53511481217579937</v>
      </c>
    </row>
    <row r="359" spans="1:27" x14ac:dyDescent="0.2">
      <c r="A359" s="29">
        <v>43084</v>
      </c>
      <c r="B359" s="32">
        <f>+'2017 Hourly Load - RC2016'!B360/'2017 Hourly Load - RC2016'!$C$8</f>
        <v>0.38593765033502925</v>
      </c>
      <c r="C359" s="32">
        <f>+'2017 Hourly Load - RC2016'!C360/'2017 Hourly Load - RC2016'!$C$8</f>
        <v>0.37107451628165666</v>
      </c>
      <c r="D359" s="32">
        <f>+'2017 Hourly Load - RC2016'!D360/'2017 Hourly Load - RC2016'!$C$8</f>
        <v>0.3699408874131791</v>
      </c>
      <c r="E359" s="32">
        <f>+'2017 Hourly Load - RC2016'!E360/'2017 Hourly Load - RC2016'!$C$8</f>
        <v>0.37313184274667149</v>
      </c>
      <c r="F359" s="32">
        <f>+'2017 Hourly Load - RC2016'!F360/'2017 Hourly Load - RC2016'!$C$8</f>
        <v>0.39034620704577527</v>
      </c>
      <c r="G359" s="32">
        <f>+'2017 Hourly Load - RC2016'!G360/'2017 Hourly Load - RC2016'!$C$8</f>
        <v>0.43422184288129595</v>
      </c>
      <c r="H359" s="32">
        <f>+'2017 Hourly Load - RC2016'!H360/'2017 Hourly Load - RC2016'!$C$8</f>
        <v>0.51231627604308383</v>
      </c>
      <c r="I359" s="32">
        <f>+'2017 Hourly Load - RC2016'!I360/'2017 Hourly Load - RC2016'!$C$8</f>
        <v>0.55237116272929121</v>
      </c>
      <c r="J359" s="32">
        <f>+'2017 Hourly Load - RC2016'!J360/'2017 Hourly Load - RC2016'!$C$8</f>
        <v>0.54901226237824652</v>
      </c>
      <c r="K359" s="32">
        <f>+'2017 Hourly Load - RC2016'!K360/'2017 Hourly Load - RC2016'!$C$8</f>
        <v>0.52940468157902343</v>
      </c>
      <c r="L359" s="32">
        <f>+'2017 Hourly Load - RC2016'!L360/'2017 Hourly Load - RC2016'!$C$8</f>
        <v>0.51496141006953144</v>
      </c>
      <c r="M359" s="32">
        <f>+'2017 Hourly Load - RC2016'!M360/'2017 Hourly Load - RC2016'!$C$8</f>
        <v>0.50341519011281555</v>
      </c>
      <c r="N359" s="32">
        <f>+'2017 Hourly Load - RC2016'!N360/'2017 Hourly Load - RC2016'!$C$8</f>
        <v>0.50068608357759181</v>
      </c>
      <c r="O359" s="32">
        <f>+'2017 Hourly Load - RC2016'!O360/'2017 Hourly Load - RC2016'!$C$8</f>
        <v>0.49631951312123368</v>
      </c>
      <c r="P359" s="32">
        <f>+'2017 Hourly Load - RC2016'!P360/'2017 Hourly Load - RC2016'!$C$8</f>
        <v>0.49107123132272645</v>
      </c>
      <c r="Q359" s="32">
        <f>+'2017 Hourly Load - RC2016'!Q360/'2017 Hourly Load - RC2016'!$C$8</f>
        <v>0.49027349248935331</v>
      </c>
      <c r="R359" s="32">
        <f>+'2017 Hourly Load - RC2016'!R360/'2017 Hourly Load - RC2016'!$C$8</f>
        <v>0.49153308012099506</v>
      </c>
      <c r="S359" s="32">
        <f>+'2017 Hourly Load - RC2016'!S360/'2017 Hourly Load - RC2016'!$C$8</f>
        <v>0.52079749942947151</v>
      </c>
      <c r="T359" s="32">
        <f>+'2017 Hourly Load - RC2016'!T360/'2017 Hourly Load - RC2016'!$C$8</f>
        <v>0.56605868165979811</v>
      </c>
      <c r="U359" s="32">
        <f>+'2017 Hourly Load - RC2016'!U360/'2017 Hourly Load - RC2016'!$C$8</f>
        <v>0.56152416618588774</v>
      </c>
      <c r="V359" s="32">
        <f>+'2017 Hourly Load - RC2016'!V360/'2017 Hourly Load - RC2016'!$C$8</f>
        <v>0.54393192559729142</v>
      </c>
      <c r="W359" s="32">
        <f>+'2017 Hourly Load - RC2016'!W360/'2017 Hourly Load - RC2016'!$C$8</f>
        <v>0.51181244099042711</v>
      </c>
      <c r="X359" s="32">
        <f>+'2017 Hourly Load - RC2016'!X360/'2017 Hourly Load - RC2016'!$C$8</f>
        <v>0.46764290137419012</v>
      </c>
      <c r="Y359" s="32">
        <f>+'2017 Hourly Load - RC2016'!Y360/'2017 Hourly Load - RC2016'!$C$8</f>
        <v>0.42095418649466965</v>
      </c>
      <c r="AA359" s="33">
        <f t="shared" si="5"/>
        <v>0.56605868165979811</v>
      </c>
    </row>
    <row r="360" spans="1:27" x14ac:dyDescent="0.2">
      <c r="A360" s="29">
        <v>43085</v>
      </c>
      <c r="B360" s="32">
        <f>+'2017 Hourly Load - RC2016'!B361/'2017 Hourly Load - RC2016'!$C$8</f>
        <v>0.38543381528237253</v>
      </c>
      <c r="C360" s="32">
        <f>+'2017 Hourly Load - RC2016'!C361/'2017 Hourly Load - RC2016'!$C$8</f>
        <v>0.36855534101837323</v>
      </c>
      <c r="D360" s="32">
        <f>+'2017 Hourly Load - RC2016'!D361/'2017 Hourly Load - RC2016'!$C$8</f>
        <v>0.36238336162332868</v>
      </c>
      <c r="E360" s="32">
        <f>+'2017 Hourly Load - RC2016'!E361/'2017 Hourly Load - RC2016'!$C$8</f>
        <v>0.36460863310589575</v>
      </c>
      <c r="F360" s="32">
        <f>+'2017 Hourly Load - RC2016'!F361/'2017 Hourly Load - RC2016'!$C$8</f>
        <v>0.37691060564159673</v>
      </c>
      <c r="G360" s="32">
        <f>+'2017 Hourly Load - RC2016'!G361/'2017 Hourly Load - RC2016'!$C$8</f>
        <v>0.41809912119628168</v>
      </c>
      <c r="H360" s="32">
        <f>+'2017 Hourly Load - RC2016'!H361/'2017 Hourly Load - RC2016'!$C$8</f>
        <v>0.49350643407723382</v>
      </c>
      <c r="I360" s="32">
        <f>+'2017 Hourly Load - RC2016'!I361/'2017 Hourly Load - RC2016'!$C$8</f>
        <v>0.52810310769299362</v>
      </c>
      <c r="J360" s="32">
        <f>+'2017 Hourly Load - RC2016'!J361/'2017 Hourly Load - RC2016'!$C$8</f>
        <v>0.52449228981562068</v>
      </c>
      <c r="K360" s="32">
        <f>+'2017 Hourly Load - RC2016'!K361/'2017 Hourly Load - RC2016'!$C$8</f>
        <v>0.51088874339388979</v>
      </c>
      <c r="L360" s="32">
        <f>+'2017 Hourly Load - RC2016'!L361/'2017 Hourly Load - RC2016'!$C$8</f>
        <v>0.50186169870045738</v>
      </c>
      <c r="M360" s="32">
        <f>+'2017 Hourly Load - RC2016'!M361/'2017 Hourly Load - RC2016'!$C$8</f>
        <v>0.497243210717771</v>
      </c>
      <c r="N360" s="32">
        <f>+'2017 Hourly Load - RC2016'!N361/'2017 Hourly Load - RC2016'!$C$8</f>
        <v>0.49568971930541283</v>
      </c>
      <c r="O360" s="32">
        <f>+'2017 Hourly Load - RC2016'!O361/'2017 Hourly Load - RC2016'!$C$8</f>
        <v>0.4964034856300098</v>
      </c>
      <c r="P360" s="32">
        <f>+'2017 Hourly Load - RC2016'!P361/'2017 Hourly Load - RC2016'!$C$8</f>
        <v>0.49556376054224865</v>
      </c>
      <c r="Q360" s="32">
        <f>+'2017 Hourly Load - RC2016'!Q361/'2017 Hourly Load - RC2016'!$C$8</f>
        <v>0.49665540315633816</v>
      </c>
      <c r="R360" s="32">
        <f>+'2017 Hourly Load - RC2016'!R361/'2017 Hourly Load - RC2016'!$C$8</f>
        <v>0.49728519697215906</v>
      </c>
      <c r="S360" s="32">
        <f>+'2017 Hourly Load - RC2016'!S361/'2017 Hourly Load - RC2016'!$C$8</f>
        <v>0.51957989805221783</v>
      </c>
      <c r="T360" s="32">
        <f>+'2017 Hourly Load - RC2016'!T361/'2017 Hourly Load - RC2016'!$C$8</f>
        <v>0.56009663353669381</v>
      </c>
      <c r="U360" s="32">
        <f>+'2017 Hourly Load - RC2016'!U361/'2017 Hourly Load - RC2016'!$C$8</f>
        <v>0.55266506651000757</v>
      </c>
      <c r="V360" s="32">
        <f>+'2017 Hourly Load - RC2016'!V361/'2017 Hourly Load - RC2016'!$C$8</f>
        <v>0.53087420048260547</v>
      </c>
      <c r="W360" s="32">
        <f>+'2017 Hourly Load - RC2016'!W361/'2017 Hourly Load - RC2016'!$C$8</f>
        <v>0.49396828287550243</v>
      </c>
      <c r="X360" s="32">
        <f>+'2017 Hourly Load - RC2016'!X361/'2017 Hourly Load - RC2016'!$C$8</f>
        <v>0.45000867453120574</v>
      </c>
      <c r="Y360" s="32">
        <f>+'2017 Hourly Load - RC2016'!Y361/'2017 Hourly Load - RC2016'!$C$8</f>
        <v>0.40164050947616292</v>
      </c>
      <c r="AA360" s="33">
        <f t="shared" si="5"/>
        <v>0.56009663353669381</v>
      </c>
    </row>
    <row r="361" spans="1:27" x14ac:dyDescent="0.2">
      <c r="A361" s="29">
        <v>43086</v>
      </c>
      <c r="B361" s="32">
        <f>+'2017 Hourly Load - RC2016'!B362/'2017 Hourly Load - RC2016'!$C$8</f>
        <v>0.36133370526362724</v>
      </c>
      <c r="C361" s="32">
        <f>+'2017 Hourly Load - RC2016'!C362/'2017 Hourly Load - RC2016'!$C$8</f>
        <v>0.34013064679765792</v>
      </c>
      <c r="D361" s="32">
        <f>+'2017 Hourly Load - RC2016'!D362/'2017 Hourly Load - RC2016'!$C$8</f>
        <v>0.3317333959200463</v>
      </c>
      <c r="E361" s="32">
        <f>+'2017 Hourly Load - RC2016'!E362/'2017 Hourly Load - RC2016'!$C$8</f>
        <v>0.33076771206912103</v>
      </c>
      <c r="F361" s="32">
        <f>+'2017 Hourly Load - RC2016'!F362/'2017 Hourly Load - RC2016'!$C$8</f>
        <v>0.34164215195562803</v>
      </c>
      <c r="G361" s="32">
        <f>+'2017 Hourly Load - RC2016'!G362/'2017 Hourly Load - RC2016'!$C$8</f>
        <v>0.37808622076446236</v>
      </c>
      <c r="H361" s="32">
        <f>+'2017 Hourly Load - RC2016'!H362/'2017 Hourly Load - RC2016'!$C$8</f>
        <v>0.44324888757472836</v>
      </c>
      <c r="I361" s="32">
        <f>+'2017 Hourly Load - RC2016'!I362/'2017 Hourly Load - RC2016'!$C$8</f>
        <v>0.47818145122559264</v>
      </c>
      <c r="J361" s="32">
        <f>+'2017 Hourly Load - RC2016'!J362/'2017 Hourly Load - RC2016'!$C$8</f>
        <v>0.48166631033980145</v>
      </c>
      <c r="K361" s="32">
        <f>+'2017 Hourly Load - RC2016'!K362/'2017 Hourly Load - RC2016'!$C$8</f>
        <v>0.48573897701544311</v>
      </c>
      <c r="L361" s="32">
        <f>+'2017 Hourly Load - RC2016'!L362/'2017 Hourly Load - RC2016'!$C$8</f>
        <v>0.48939178114720416</v>
      </c>
      <c r="M361" s="32">
        <f>+'2017 Hourly Load - RC2016'!M362/'2017 Hourly Load - RC2016'!$C$8</f>
        <v>0.49153308012099506</v>
      </c>
      <c r="N361" s="32">
        <f>+'2017 Hourly Load - RC2016'!N362/'2017 Hourly Load - RC2016'!$C$8</f>
        <v>0.49581567806857701</v>
      </c>
      <c r="O361" s="32">
        <f>+'2017 Hourly Load - RC2016'!O362/'2017 Hourly Load - RC2016'!$C$8</f>
        <v>0.5010639598670843</v>
      </c>
      <c r="P361" s="32">
        <f>+'2017 Hourly Load - RC2016'!P362/'2017 Hourly Load - RC2016'!$C$8</f>
        <v>0.50656415919191988</v>
      </c>
      <c r="Q361" s="32">
        <f>+'2017 Hourly Load - RC2016'!Q362/'2017 Hourly Load - RC2016'!$C$8</f>
        <v>0.51210634477114347</v>
      </c>
      <c r="R361" s="32">
        <f>+'2017 Hourly Load - RC2016'!R362/'2017 Hourly Load - RC2016'!$C$8</f>
        <v>0.50937723823591974</v>
      </c>
      <c r="S361" s="32">
        <f>+'2017 Hourly Load - RC2016'!S362/'2017 Hourly Load - RC2016'!$C$8</f>
        <v>0.52936269532463531</v>
      </c>
      <c r="T361" s="32">
        <f>+'2017 Hourly Load - RC2016'!T362/'2017 Hourly Load - RC2016'!$C$8</f>
        <v>0.56463114901060407</v>
      </c>
      <c r="U361" s="32">
        <f>+'2017 Hourly Load - RC2016'!U362/'2017 Hourly Load - RC2016'!$C$8</f>
        <v>0.55350479159776877</v>
      </c>
      <c r="V361" s="32">
        <f>+'2017 Hourly Load - RC2016'!V362/'2017 Hourly Load - RC2016'!$C$8</f>
        <v>0.52986653037729203</v>
      </c>
      <c r="W361" s="32">
        <f>+'2017 Hourly Load - RC2016'!W362/'2017 Hourly Load - RC2016'!$C$8</f>
        <v>0.49837683958624857</v>
      </c>
      <c r="X361" s="32">
        <f>+'2017 Hourly Load - RC2016'!X362/'2017 Hourly Load - RC2016'!$C$8</f>
        <v>0.45357750615419068</v>
      </c>
      <c r="Y361" s="32">
        <f>+'2017 Hourly Load - RC2016'!Y362/'2017 Hourly Load - RC2016'!$C$8</f>
        <v>0.40294208336219273</v>
      </c>
      <c r="AA361" s="33">
        <f t="shared" si="5"/>
        <v>0.56463114901060407</v>
      </c>
    </row>
    <row r="362" spans="1:27" x14ac:dyDescent="0.2">
      <c r="A362" s="29">
        <v>43087</v>
      </c>
      <c r="B362" s="32">
        <f>+'2017 Hourly Load - RC2016'!B363/'2017 Hourly Load - RC2016'!$C$8</f>
        <v>0.36326507296547789</v>
      </c>
      <c r="C362" s="32">
        <f>+'2017 Hourly Load - RC2016'!C363/'2017 Hourly Load - RC2016'!$C$8</f>
        <v>0.34147420693807579</v>
      </c>
      <c r="D362" s="32">
        <f>+'2017 Hourly Load - RC2016'!D363/'2017 Hourly Load - RC2016'!$C$8</f>
        <v>0.33253113475341939</v>
      </c>
      <c r="E362" s="32">
        <f>+'2017 Hourly Load - RC2016'!E363/'2017 Hourly Load - RC2016'!$C$8</f>
        <v>0.33206928595515078</v>
      </c>
      <c r="F362" s="32">
        <f>+'2017 Hourly Load - RC2016'!F363/'2017 Hourly Load - RC2016'!$C$8</f>
        <v>0.34222995951706081</v>
      </c>
      <c r="G362" s="32">
        <f>+'2017 Hourly Load - RC2016'!G363/'2017 Hourly Load - RC2016'!$C$8</f>
        <v>0.37649074309771613</v>
      </c>
      <c r="H362" s="32">
        <f>+'2017 Hourly Load - RC2016'!H363/'2017 Hourly Load - RC2016'!$C$8</f>
        <v>0.44249313499574333</v>
      </c>
      <c r="I362" s="32">
        <f>+'2017 Hourly Load - RC2016'!I363/'2017 Hourly Load - RC2016'!$C$8</f>
        <v>0.47876925878702548</v>
      </c>
      <c r="J362" s="32">
        <f>+'2017 Hourly Load - RC2016'!J363/'2017 Hourly Load - RC2016'!$C$8</f>
        <v>0.49136513510344282</v>
      </c>
      <c r="K362" s="32">
        <f>+'2017 Hourly Load - RC2016'!K363/'2017 Hourly Load - RC2016'!$C$8</f>
        <v>0.49879670213012917</v>
      </c>
      <c r="L362" s="32">
        <f>+'2017 Hourly Load - RC2016'!L363/'2017 Hourly Load - RC2016'!$C$8</f>
        <v>0.5019036849548455</v>
      </c>
      <c r="M362" s="32">
        <f>+'2017 Hourly Load - RC2016'!M363/'2017 Hourly Load - RC2016'!$C$8</f>
        <v>0.49934252343717389</v>
      </c>
      <c r="N362" s="32">
        <f>+'2017 Hourly Load - RC2016'!N363/'2017 Hourly Load - RC2016'!$C$8</f>
        <v>0.49892266089329329</v>
      </c>
      <c r="O362" s="32">
        <f>+'2017 Hourly Load - RC2016'!O363/'2017 Hourly Load - RC2016'!$C$8</f>
        <v>0.50681607671824824</v>
      </c>
      <c r="P362" s="32">
        <f>+'2017 Hourly Load - RC2016'!P363/'2017 Hourly Load - RC2016'!$C$8</f>
        <v>0.51164449597287487</v>
      </c>
      <c r="Q362" s="32">
        <f>+'2017 Hourly Load - RC2016'!Q363/'2017 Hourly Load - RC2016'!$C$8</f>
        <v>0.51286209735012855</v>
      </c>
      <c r="R362" s="32">
        <f>+'2017 Hourly Load - RC2016'!R363/'2017 Hourly Load - RC2016'!$C$8</f>
        <v>0.51038490834123318</v>
      </c>
      <c r="S362" s="32">
        <f>+'2017 Hourly Load - RC2016'!S363/'2017 Hourly Load - RC2016'!$C$8</f>
        <v>0.52877488776320258</v>
      </c>
      <c r="T362" s="32">
        <f>+'2017 Hourly Load - RC2016'!T363/'2017 Hourly Load - RC2016'!$C$8</f>
        <v>0.56421128646672347</v>
      </c>
      <c r="U362" s="32">
        <f>+'2017 Hourly Load - RC2016'!U363/'2017 Hourly Load - RC2016'!$C$8</f>
        <v>0.5532108878170523</v>
      </c>
      <c r="V362" s="32">
        <f>+'2017 Hourly Load - RC2016'!V363/'2017 Hourly Load - RC2016'!$C$8</f>
        <v>0.53532474344773961</v>
      </c>
      <c r="W362" s="32">
        <f>+'2017 Hourly Load - RC2016'!W363/'2017 Hourly Load - RC2016'!$C$8</f>
        <v>0.50291135506015883</v>
      </c>
      <c r="X362" s="32">
        <f>+'2017 Hourly Load - RC2016'!X363/'2017 Hourly Load - RC2016'!$C$8</f>
        <v>0.46054722438260826</v>
      </c>
      <c r="Y362" s="32">
        <f>+'2017 Hourly Load - RC2016'!Y363/'2017 Hourly Load - RC2016'!$C$8</f>
        <v>0.41259892187144603</v>
      </c>
      <c r="AA362" s="33">
        <f t="shared" si="5"/>
        <v>0.56421128646672347</v>
      </c>
    </row>
    <row r="363" spans="1:27" x14ac:dyDescent="0.2">
      <c r="A363" s="29">
        <v>43088</v>
      </c>
      <c r="B363" s="32">
        <f>+'2017 Hourly Load - RC2016'!B364/'2017 Hourly Load - RC2016'!$C$8</f>
        <v>0.37418149910637294</v>
      </c>
      <c r="C363" s="32">
        <f>+'2017 Hourly Load - RC2016'!C364/'2017 Hourly Load - RC2016'!$C$8</f>
        <v>0.35327234442112004</v>
      </c>
      <c r="D363" s="32">
        <f>+'2017 Hourly Load - RC2016'!D364/'2017 Hourly Load - RC2016'!$C$8</f>
        <v>0.34311167085921002</v>
      </c>
      <c r="E363" s="32">
        <f>+'2017 Hourly Load - RC2016'!E364/'2017 Hourly Load - RC2016'!$C$8</f>
        <v>0.34151619319246385</v>
      </c>
      <c r="F363" s="32">
        <f>+'2017 Hourly Load - RC2016'!F364/'2017 Hourly Load - RC2016'!$C$8</f>
        <v>0.35062721039467248</v>
      </c>
      <c r="G363" s="32">
        <f>+'2017 Hourly Load - RC2016'!G364/'2017 Hourly Load - RC2016'!$C$8</f>
        <v>0.38371237885246218</v>
      </c>
      <c r="H363" s="32">
        <f>+'2017 Hourly Load - RC2016'!H364/'2017 Hourly Load - RC2016'!$C$8</f>
        <v>0.44337484633789254</v>
      </c>
      <c r="I363" s="32">
        <f>+'2017 Hourly Load - RC2016'!I364/'2017 Hourly Load - RC2016'!$C$8</f>
        <v>0.48196021412051787</v>
      </c>
      <c r="J363" s="32">
        <f>+'2017 Hourly Load - RC2016'!J364/'2017 Hourly Load - RC2016'!$C$8</f>
        <v>0.49526985676153223</v>
      </c>
      <c r="K363" s="32">
        <f>+'2017 Hourly Load - RC2016'!K364/'2017 Hourly Load - RC2016'!$C$8</f>
        <v>0.50282738255138271</v>
      </c>
      <c r="L363" s="32">
        <f>+'2017 Hourly Load - RC2016'!L364/'2017 Hourly Load - RC2016'!$C$8</f>
        <v>0.50946121074469586</v>
      </c>
      <c r="M363" s="32">
        <f>+'2017 Hourly Load - RC2016'!M364/'2017 Hourly Load - RC2016'!$C$8</f>
        <v>0.51206435851675547</v>
      </c>
      <c r="N363" s="32">
        <f>+'2017 Hourly Load - RC2016'!N364/'2017 Hourly Load - RC2016'!$C$8</f>
        <v>0.51177045473603899</v>
      </c>
      <c r="O363" s="32">
        <f>+'2017 Hourly Load - RC2016'!O364/'2017 Hourly Load - RC2016'!$C$8</f>
        <v>0.51416367123615836</v>
      </c>
      <c r="P363" s="32">
        <f>+'2017 Hourly Load - RC2016'!P364/'2017 Hourly Load - RC2016'!$C$8</f>
        <v>0.51412168498177035</v>
      </c>
      <c r="Q363" s="32">
        <f>+'2017 Hourly Load - RC2016'!Q364/'2017 Hourly Load - RC2016'!$C$8</f>
        <v>0.51315600113084492</v>
      </c>
      <c r="R363" s="32">
        <f>+'2017 Hourly Load - RC2016'!R364/'2017 Hourly Load - RC2016'!$C$8</f>
        <v>0.50832758187621829</v>
      </c>
      <c r="S363" s="32">
        <f>+'2017 Hourly Load - RC2016'!S364/'2017 Hourly Load - RC2016'!$C$8</f>
        <v>0.52268688087693416</v>
      </c>
      <c r="T363" s="32">
        <f>+'2017 Hourly Load - RC2016'!T364/'2017 Hourly Load - RC2016'!$C$8</f>
        <v>0.55283301152755981</v>
      </c>
      <c r="U363" s="32">
        <f>+'2017 Hourly Load - RC2016'!U364/'2017 Hourly Load - RC2016'!$C$8</f>
        <v>0.53704617987765002</v>
      </c>
      <c r="V363" s="32">
        <f>+'2017 Hourly Load - RC2016'!V364/'2017 Hourly Load - RC2016'!$C$8</f>
        <v>0.51559120388535229</v>
      </c>
      <c r="W363" s="32">
        <f>+'2017 Hourly Load - RC2016'!W364/'2017 Hourly Load - RC2016'!$C$8</f>
        <v>0.4886780148226072</v>
      </c>
      <c r="X363" s="32">
        <f>+'2017 Hourly Load - RC2016'!X364/'2017 Hourly Load - RC2016'!$C$8</f>
        <v>0.45769215908422034</v>
      </c>
      <c r="Y363" s="32">
        <f>+'2017 Hourly Load - RC2016'!Y364/'2017 Hourly Load - RC2016'!$C$8</f>
        <v>0.41675556105586381</v>
      </c>
      <c r="AA363" s="33">
        <f t="shared" si="5"/>
        <v>0.55283301152755981</v>
      </c>
    </row>
    <row r="364" spans="1:27" x14ac:dyDescent="0.2">
      <c r="A364" s="29">
        <v>43089</v>
      </c>
      <c r="B364" s="32">
        <f>+'2017 Hourly Load - RC2016'!B365/'2017 Hourly Load - RC2016'!$C$8</f>
        <v>0.37989162970314888</v>
      </c>
      <c r="C364" s="32">
        <f>+'2017 Hourly Load - RC2016'!C365/'2017 Hourly Load - RC2016'!$C$8</f>
        <v>0.35532967088613487</v>
      </c>
      <c r="D364" s="32">
        <f>+'2017 Hourly Load - RC2016'!D365/'2017 Hourly Load - RC2016'!$C$8</f>
        <v>0.34269180831532947</v>
      </c>
      <c r="E364" s="32">
        <f>+'2017 Hourly Load - RC2016'!E365/'2017 Hourly Load - RC2016'!$C$8</f>
        <v>0.33689770520977741</v>
      </c>
      <c r="F364" s="32">
        <f>+'2017 Hourly Load - RC2016'!F365/'2017 Hourly Load - RC2016'!$C$8</f>
        <v>0.33630989764834462</v>
      </c>
      <c r="G364" s="32">
        <f>+'2017 Hourly Load - RC2016'!G365/'2017 Hourly Load - RC2016'!$C$8</f>
        <v>0.34873782894720984</v>
      </c>
      <c r="H364" s="32">
        <f>+'2017 Hourly Load - RC2016'!H365/'2017 Hourly Load - RC2016'!$C$8</f>
        <v>0.37254403518523871</v>
      </c>
      <c r="I364" s="32">
        <f>+'2017 Hourly Load - RC2016'!I365/'2017 Hourly Load - RC2016'!$C$8</f>
        <v>0.40415968473944636</v>
      </c>
      <c r="J364" s="32">
        <f>+'2017 Hourly Load - RC2016'!J365/'2017 Hourly Load - RC2016'!$C$8</f>
        <v>0.4453482002941313</v>
      </c>
      <c r="K364" s="32">
        <f>+'2017 Hourly Load - RC2016'!K365/'2017 Hourly Load - RC2016'!$C$8</f>
        <v>0.47683789108517477</v>
      </c>
      <c r="L364" s="32">
        <f>+'2017 Hourly Load - RC2016'!L365/'2017 Hourly Load - RC2016'!$C$8</f>
        <v>0.49417821414744273</v>
      </c>
      <c r="M364" s="32">
        <f>+'2017 Hourly Load - RC2016'!M365/'2017 Hourly Load - RC2016'!$C$8</f>
        <v>0.49728519697215906</v>
      </c>
      <c r="N364" s="32">
        <f>+'2017 Hourly Load - RC2016'!N365/'2017 Hourly Load - RC2016'!$C$8</f>
        <v>0.50975511452541222</v>
      </c>
      <c r="O364" s="32">
        <f>+'2017 Hourly Load - RC2016'!O365/'2017 Hourly Load - RC2016'!$C$8</f>
        <v>0.51122463342899427</v>
      </c>
      <c r="P364" s="32">
        <f>+'2017 Hourly Load - RC2016'!P365/'2017 Hourly Load - RC2016'!$C$8</f>
        <v>0.51269415233257631</v>
      </c>
      <c r="Q364" s="32">
        <f>+'2017 Hourly Load - RC2016'!Q365/'2017 Hourly Load - RC2016'!$C$8</f>
        <v>0.51311401487645691</v>
      </c>
      <c r="R364" s="32">
        <f>+'2017 Hourly Load - RC2016'!R365/'2017 Hourly Load - RC2016'!$C$8</f>
        <v>0.50841155438499441</v>
      </c>
      <c r="S364" s="32">
        <f>+'2017 Hourly Load - RC2016'!S365/'2017 Hourly Load - RC2016'!$C$8</f>
        <v>0.52113338946457599</v>
      </c>
      <c r="T364" s="32">
        <f>+'2017 Hourly Load - RC2016'!T365/'2017 Hourly Load - RC2016'!$C$8</f>
        <v>0.54796260601854507</v>
      </c>
      <c r="U364" s="32">
        <f>+'2017 Hourly Load - RC2016'!U365/'2017 Hourly Load - RC2016'!$C$8</f>
        <v>0.52806112143860551</v>
      </c>
      <c r="V364" s="32">
        <f>+'2017 Hourly Load - RC2016'!V365/'2017 Hourly Load - RC2016'!$C$8</f>
        <v>0.50593436537609904</v>
      </c>
      <c r="W364" s="32">
        <f>+'2017 Hourly Load - RC2016'!W365/'2017 Hourly Load - RC2016'!$C$8</f>
        <v>0.48070062648887613</v>
      </c>
      <c r="X364" s="32">
        <f>+'2017 Hourly Load - RC2016'!X365/'2017 Hourly Load - RC2016'!$C$8</f>
        <v>0.44912696318905654</v>
      </c>
      <c r="Y364" s="32">
        <f>+'2017 Hourly Load - RC2016'!Y365/'2017 Hourly Load - RC2016'!$C$8</f>
        <v>0.4101217328625506</v>
      </c>
      <c r="AA364" s="33">
        <f t="shared" si="5"/>
        <v>0.54796260601854507</v>
      </c>
    </row>
    <row r="365" spans="1:27" x14ac:dyDescent="0.2">
      <c r="A365" s="29">
        <v>43090</v>
      </c>
      <c r="B365" s="32">
        <f>+'2017 Hourly Load - RC2016'!B366/'2017 Hourly Load - RC2016'!$C$8</f>
        <v>0.370612667483388</v>
      </c>
      <c r="C365" s="32">
        <f>+'2017 Hourly Load - RC2016'!C366/'2017 Hourly Load - RC2016'!$C$8</f>
        <v>0.34281776707849365</v>
      </c>
      <c r="D365" s="32">
        <f>+'2017 Hourly Load - RC2016'!D366/'2017 Hourly Load - RC2016'!$C$8</f>
        <v>0.32577134779694206</v>
      </c>
      <c r="E365" s="32">
        <f>+'2017 Hourly Load - RC2016'!E366/'2017 Hourly Load - RC2016'!$C$8</f>
        <v>0.31787793197198716</v>
      </c>
      <c r="F365" s="32">
        <f>+'2017 Hourly Load - RC2016'!F366/'2017 Hourly Load - RC2016'!$C$8</f>
        <v>0.31678628935789765</v>
      </c>
      <c r="G365" s="32">
        <f>+'2017 Hourly Load - RC2016'!G366/'2017 Hourly Load - RC2016'!$C$8</f>
        <v>0.3225384062090616</v>
      </c>
      <c r="H365" s="32">
        <f>+'2017 Hourly Load - RC2016'!H366/'2017 Hourly Load - RC2016'!$C$8</f>
        <v>0.33765345778876249</v>
      </c>
      <c r="I365" s="32">
        <f>+'2017 Hourly Load - RC2016'!I366/'2017 Hourly Load - RC2016'!$C$8</f>
        <v>0.36288719667598535</v>
      </c>
      <c r="J365" s="32">
        <f>+'2017 Hourly Load - RC2016'!J366/'2017 Hourly Load - RC2016'!$C$8</f>
        <v>0.41230501809072961</v>
      </c>
      <c r="K365" s="32">
        <f>+'2017 Hourly Load - RC2016'!K366/'2017 Hourly Load - RC2016'!$C$8</f>
        <v>0.46121900445281722</v>
      </c>
      <c r="L365" s="32">
        <f>+'2017 Hourly Load - RC2016'!L366/'2017 Hourly Load - RC2016'!$C$8</f>
        <v>0.49102924506833839</v>
      </c>
      <c r="M365" s="32">
        <f>+'2017 Hourly Load - RC2016'!M366/'2017 Hourly Load - RC2016'!$C$8</f>
        <v>0.50648018668314376</v>
      </c>
      <c r="N365" s="32">
        <f>+'2017 Hourly Load - RC2016'!N366/'2017 Hourly Load - RC2016'!$C$8</f>
        <v>0.5224349633506058</v>
      </c>
      <c r="O365" s="32">
        <f>+'2017 Hourly Load - RC2016'!O366/'2017 Hourly Load - RC2016'!$C$8</f>
        <v>0.5271794100964563</v>
      </c>
      <c r="P365" s="32">
        <f>+'2017 Hourly Load - RC2016'!P366/'2017 Hourly Load - RC2016'!$C$8</f>
        <v>0.52361057847347148</v>
      </c>
      <c r="Q365" s="32">
        <f>+'2017 Hourly Load - RC2016'!Q366/'2017 Hourly Load - RC2016'!$C$8</f>
        <v>0.51697675028015821</v>
      </c>
      <c r="R365" s="32">
        <f>+'2017 Hourly Load - RC2016'!R366/'2017 Hourly Load - RC2016'!$C$8</f>
        <v>0.51156052346409875</v>
      </c>
      <c r="S365" s="32">
        <f>+'2017 Hourly Load - RC2016'!S366/'2017 Hourly Load - RC2016'!$C$8</f>
        <v>0.53221776062302328</v>
      </c>
      <c r="T365" s="32">
        <f>+'2017 Hourly Load - RC2016'!T366/'2017 Hourly Load - RC2016'!$C$8</f>
        <v>0.56400135519478323</v>
      </c>
      <c r="U365" s="32">
        <f>+'2017 Hourly Load - RC2016'!U366/'2017 Hourly Load - RC2016'!$C$8</f>
        <v>0.55119554760642553</v>
      </c>
      <c r="V365" s="32">
        <f>+'2017 Hourly Load - RC2016'!V366/'2017 Hourly Load - RC2016'!$C$8</f>
        <v>0.5331414582195606</v>
      </c>
      <c r="W365" s="32">
        <f>+'2017 Hourly Load - RC2016'!W366/'2017 Hourly Load - RC2016'!$C$8</f>
        <v>0.50656415919191988</v>
      </c>
      <c r="X365" s="32">
        <f>+'2017 Hourly Load - RC2016'!X366/'2017 Hourly Load - RC2016'!$C$8</f>
        <v>0.46944831031287659</v>
      </c>
      <c r="Y365" s="32">
        <f>+'2017 Hourly Load - RC2016'!Y366/'2017 Hourly Load - RC2016'!$C$8</f>
        <v>0.42170993907365462</v>
      </c>
      <c r="AA365" s="33">
        <f t="shared" si="5"/>
        <v>0.56400135519478323</v>
      </c>
    </row>
    <row r="366" spans="1:27" x14ac:dyDescent="0.2">
      <c r="A366" s="29">
        <v>43091</v>
      </c>
      <c r="B366" s="32">
        <f>+'2017 Hourly Load - RC2016'!B367/'2017 Hourly Load - RC2016'!$C$8</f>
        <v>0.37808622076446236</v>
      </c>
      <c r="C366" s="32">
        <f>+'2017 Hourly Load - RC2016'!C367/'2017 Hourly Load - RC2016'!$C$8</f>
        <v>0.34915769149109044</v>
      </c>
      <c r="D366" s="32">
        <f>+'2017 Hourly Load - RC2016'!D367/'2017 Hourly Load - RC2016'!$C$8</f>
        <v>0.33177538217443436</v>
      </c>
      <c r="E366" s="32">
        <f>+'2017 Hourly Load - RC2016'!E367/'2017 Hourly Load - RC2016'!$C$8</f>
        <v>0.3231682000248825</v>
      </c>
      <c r="F366" s="32">
        <f>+'2017 Hourly Load - RC2016'!F367/'2017 Hourly Load - RC2016'!$C$8</f>
        <v>0.32577134779694206</v>
      </c>
      <c r="G366" s="32">
        <f>+'2017 Hourly Load - RC2016'!G367/'2017 Hourly Load - RC2016'!$C$8</f>
        <v>0.34655454371903083</v>
      </c>
      <c r="H366" s="32">
        <f>+'2017 Hourly Load - RC2016'!H367/'2017 Hourly Load - RC2016'!$C$8</f>
        <v>0.38287265376470098</v>
      </c>
      <c r="I366" s="32">
        <f>+'2017 Hourly Load - RC2016'!I367/'2017 Hourly Load - RC2016'!$C$8</f>
        <v>0.419064805047207</v>
      </c>
      <c r="J366" s="32">
        <f>+'2017 Hourly Load - RC2016'!J367/'2017 Hourly Load - RC2016'!$C$8</f>
        <v>0.4671390663215334</v>
      </c>
      <c r="K366" s="32">
        <f>+'2017 Hourly Load - RC2016'!K367/'2017 Hourly Load - RC2016'!$C$8</f>
        <v>0.51303004236768079</v>
      </c>
      <c r="L366" s="32">
        <f>+'2017 Hourly Load - RC2016'!L367/'2017 Hourly Load - RC2016'!$C$8</f>
        <v>0.55094363008009717</v>
      </c>
      <c r="M366" s="32">
        <f>+'2017 Hourly Load - RC2016'!M367/'2017 Hourly Load - RC2016'!$C$8</f>
        <v>0.57491778133567839</v>
      </c>
      <c r="N366" s="32">
        <f>+'2017 Hourly Load - RC2016'!N367/'2017 Hourly Load - RC2016'!$C$8</f>
        <v>0.59099851676630455</v>
      </c>
      <c r="O366" s="32">
        <f>+'2017 Hourly Load - RC2016'!O367/'2017 Hourly Load - RC2016'!$C$8</f>
        <v>0.60288062675812493</v>
      </c>
      <c r="P366" s="32">
        <f>+'2017 Hourly Load - RC2016'!P367/'2017 Hourly Load - RC2016'!$C$8</f>
        <v>0.61115191887257236</v>
      </c>
      <c r="Q366" s="32">
        <f>+'2017 Hourly Load - RC2016'!Q367/'2017 Hourly Load - RC2016'!$C$8</f>
        <v>0.6070372659425427</v>
      </c>
      <c r="R366" s="32">
        <f>+'2017 Hourly Load - RC2016'!R367/'2017 Hourly Load - RC2016'!$C$8</f>
        <v>0.59276193945060296</v>
      </c>
      <c r="S366" s="32">
        <f>+'2017 Hourly Load - RC2016'!S367/'2017 Hourly Load - RC2016'!$C$8</f>
        <v>0.60111720407382652</v>
      </c>
      <c r="T366" s="32">
        <f>+'2017 Hourly Load - RC2016'!T367/'2017 Hourly Load - RC2016'!$C$8</f>
        <v>0.6326908673736461</v>
      </c>
      <c r="U366" s="32">
        <f>+'2017 Hourly Load - RC2016'!U367/'2017 Hourly Load - RC2016'!$C$8</f>
        <v>0.6156024618377065</v>
      </c>
      <c r="V366" s="32">
        <f>+'2017 Hourly Load - RC2016'!V367/'2017 Hourly Load - RC2016'!$C$8</f>
        <v>0.59003283291537922</v>
      </c>
      <c r="W366" s="32">
        <f>+'2017 Hourly Load - RC2016'!W367/'2017 Hourly Load - RC2016'!$C$8</f>
        <v>0.55925690844893261</v>
      </c>
      <c r="X366" s="32">
        <f>+'2017 Hourly Load - RC2016'!X367/'2017 Hourly Load - RC2016'!$C$8</f>
        <v>0.51743859907842693</v>
      </c>
      <c r="Y366" s="32">
        <f>+'2017 Hourly Load - RC2016'!Y367/'2017 Hourly Load - RC2016'!$C$8</f>
        <v>0.46054722438260826</v>
      </c>
      <c r="AA366" s="33">
        <f t="shared" si="5"/>
        <v>0.6326908673736461</v>
      </c>
    </row>
    <row r="367" spans="1:27" x14ac:dyDescent="0.2">
      <c r="A367" s="29">
        <v>43092</v>
      </c>
      <c r="B367" s="32">
        <f>+'2017 Hourly Load - RC2016'!B368/'2017 Hourly Load - RC2016'!$C$8</f>
        <v>0.41117138922225205</v>
      </c>
      <c r="C367" s="32">
        <f>+'2017 Hourly Load - RC2016'!C368/'2017 Hourly Load - RC2016'!$C$8</f>
        <v>0.37653272935210419</v>
      </c>
      <c r="D367" s="32">
        <f>+'2017 Hourly Load - RC2016'!D368/'2017 Hourly Load - RC2016'!$C$8</f>
        <v>0.35444795954398567</v>
      </c>
      <c r="E367" s="32">
        <f>+'2017 Hourly Load - RC2016'!E368/'2017 Hourly Load - RC2016'!$C$8</f>
        <v>0.34336358838553838</v>
      </c>
      <c r="F367" s="32">
        <f>+'2017 Hourly Load - RC2016'!F368/'2017 Hourly Load - RC2016'!$C$8</f>
        <v>0.34487509354350848</v>
      </c>
      <c r="G367" s="32">
        <f>+'2017 Hourly Load - RC2016'!G368/'2017 Hourly Load - RC2016'!$C$8</f>
        <v>0.36549034444804496</v>
      </c>
      <c r="H367" s="32">
        <f>+'2017 Hourly Load - RC2016'!H368/'2017 Hourly Load - RC2016'!$C$8</f>
        <v>0.40063283937084954</v>
      </c>
      <c r="I367" s="32">
        <f>+'2017 Hourly Load - RC2016'!I368/'2017 Hourly Load - RC2016'!$C$8</f>
        <v>0.4361532105831466</v>
      </c>
      <c r="J367" s="32">
        <f>+'2017 Hourly Load - RC2016'!J368/'2017 Hourly Load - RC2016'!$C$8</f>
        <v>0.48708253715586097</v>
      </c>
      <c r="K367" s="32">
        <f>+'2017 Hourly Load - RC2016'!K368/'2017 Hourly Load - RC2016'!$C$8</f>
        <v>0.53847371252684395</v>
      </c>
      <c r="L367" s="32">
        <f>+'2017 Hourly Load - RC2016'!L368/'2017 Hourly Load - RC2016'!$C$8</f>
        <v>0.57634531398487221</v>
      </c>
      <c r="M367" s="32">
        <f>+'2017 Hourly Load - RC2016'!M368/'2017 Hourly Load - RC2016'!$C$8</f>
        <v>0.60313254428445329</v>
      </c>
      <c r="N367" s="32">
        <f>+'2017 Hourly Load - RC2016'!N368/'2017 Hourly Load - RC2016'!$C$8</f>
        <v>0.62244622130296001</v>
      </c>
      <c r="O367" s="32">
        <f>+'2017 Hourly Load - RC2016'!O368/'2017 Hourly Load - RC2016'!$C$8</f>
        <v>0.63008771960158649</v>
      </c>
      <c r="P367" s="32">
        <f>+'2017 Hourly Load - RC2016'!P368/'2017 Hourly Load - RC2016'!$C$8</f>
        <v>0.61291534155687077</v>
      </c>
      <c r="Q367" s="32">
        <f>+'2017 Hourly Load - RC2016'!Q368/'2017 Hourly Load - RC2016'!$C$8</f>
        <v>0.59444138962612525</v>
      </c>
      <c r="R367" s="32">
        <f>+'2017 Hourly Load - RC2016'!R368/'2017 Hourly Load - RC2016'!$C$8</f>
        <v>0.57802476416039461</v>
      </c>
      <c r="S367" s="32">
        <f>+'2017 Hourly Load - RC2016'!S368/'2017 Hourly Load - RC2016'!$C$8</f>
        <v>0.58444866108176752</v>
      </c>
      <c r="T367" s="32">
        <f>+'2017 Hourly Load - RC2016'!T368/'2017 Hourly Load - RC2016'!$C$8</f>
        <v>0.61379705289901998</v>
      </c>
      <c r="U367" s="32">
        <f>+'2017 Hourly Load - RC2016'!U368/'2017 Hourly Load - RC2016'!$C$8</f>
        <v>0.59717049616134898</v>
      </c>
      <c r="V367" s="32">
        <f>+'2017 Hourly Load - RC2016'!V368/'2017 Hourly Load - RC2016'!$C$8</f>
        <v>0.57323833116015599</v>
      </c>
      <c r="W367" s="32">
        <f>+'2017 Hourly Load - RC2016'!W368/'2017 Hourly Load - RC2016'!$C$8</f>
        <v>0.55480636548379858</v>
      </c>
      <c r="X367" s="32">
        <f>+'2017 Hourly Load - RC2016'!X368/'2017 Hourly Load - RC2016'!$C$8</f>
        <v>0.52776721765788914</v>
      </c>
      <c r="Y367" s="32">
        <f>+'2017 Hourly Load - RC2016'!Y368/'2017 Hourly Load - RC2016'!$C$8</f>
        <v>0.49262472273508456</v>
      </c>
      <c r="AA367" s="33">
        <f t="shared" si="5"/>
        <v>0.63008771960158649</v>
      </c>
    </row>
    <row r="368" spans="1:27" x14ac:dyDescent="0.2">
      <c r="A368" s="29">
        <v>43093</v>
      </c>
      <c r="B368" s="32">
        <f>+'2017 Hourly Load - RC2016'!B369/'2017 Hourly Load - RC2016'!$C$8</f>
        <v>0.44975675700487738</v>
      </c>
      <c r="C368" s="32">
        <f>+'2017 Hourly Load - RC2016'!C369/'2017 Hourly Load - RC2016'!$C$8</f>
        <v>0.41654562978392351</v>
      </c>
      <c r="D368" s="32">
        <f>+'2017 Hourly Load - RC2016'!D369/'2017 Hourly Load - RC2016'!$C$8</f>
        <v>0.39492270877407365</v>
      </c>
      <c r="E368" s="32">
        <f>+'2017 Hourly Load - RC2016'!E369/'2017 Hourly Load - RC2016'!$C$8</f>
        <v>0.38539182902798447</v>
      </c>
      <c r="F368" s="32">
        <f>+'2017 Hourly Load - RC2016'!F369/'2017 Hourly Load - RC2016'!$C$8</f>
        <v>0.38320854379980546</v>
      </c>
      <c r="G368" s="32">
        <f>+'2017 Hourly Load - RC2016'!G369/'2017 Hourly Load - RC2016'!$C$8</f>
        <v>0.39614031015132734</v>
      </c>
      <c r="H368" s="32">
        <f>+'2017 Hourly Load - RC2016'!H369/'2017 Hourly Load - RC2016'!$C$8</f>
        <v>0.42024042017007263</v>
      </c>
      <c r="I368" s="32">
        <f>+'2017 Hourly Load - RC2016'!I369/'2017 Hourly Load - RC2016'!$C$8</f>
        <v>0.45076442711019077</v>
      </c>
      <c r="J368" s="32">
        <f>+'2017 Hourly Load - RC2016'!J369/'2017 Hourly Load - RC2016'!$C$8</f>
        <v>0.50866347191132277</v>
      </c>
      <c r="K368" s="32">
        <f>+'2017 Hourly Load - RC2016'!K369/'2017 Hourly Load - RC2016'!$C$8</f>
        <v>0.57315435865137987</v>
      </c>
      <c r="L368" s="32">
        <f>+'2017 Hourly Load - RC2016'!L369/'2017 Hourly Load - RC2016'!$C$8</f>
        <v>0.62286608384684061</v>
      </c>
      <c r="M368" s="32">
        <f>+'2017 Hourly Load - RC2016'!M369/'2017 Hourly Load - RC2016'!$C$8</f>
        <v>0.65599323855901837</v>
      </c>
      <c r="N368" s="32">
        <f>+'2017 Hourly Load - RC2016'!N369/'2017 Hourly Load - RC2016'!$C$8</f>
        <v>0.67316561660373408</v>
      </c>
      <c r="O368" s="32">
        <f>+'2017 Hourly Load - RC2016'!O369/'2017 Hourly Load - RC2016'!$C$8</f>
        <v>0.67614664066528607</v>
      </c>
      <c r="P368" s="32">
        <f>+'2017 Hourly Load - RC2016'!P369/'2017 Hourly Load - RC2016'!$C$8</f>
        <v>0.67837191214785331</v>
      </c>
      <c r="Q368" s="32">
        <f>+'2017 Hourly Load - RC2016'!Q369/'2017 Hourly Load - RC2016'!$C$8</f>
        <v>0.67031055130534611</v>
      </c>
      <c r="R368" s="32">
        <f>+'2017 Hourly Load - RC2016'!R369/'2017 Hourly Load - RC2016'!$C$8</f>
        <v>0.66157741039263007</v>
      </c>
      <c r="S368" s="32">
        <f>+'2017 Hourly Load - RC2016'!S369/'2017 Hourly Load - RC2016'!$C$8</f>
        <v>0.66951281247197303</v>
      </c>
      <c r="T368" s="32">
        <f>+'2017 Hourly Load - RC2016'!T369/'2017 Hourly Load - RC2016'!$C$8</f>
        <v>0.67690239324427115</v>
      </c>
      <c r="U368" s="32">
        <f>+'2017 Hourly Load - RC2016'!U369/'2017 Hourly Load - RC2016'!$C$8</f>
        <v>0.63861092924236229</v>
      </c>
      <c r="V368" s="32">
        <f>+'2017 Hourly Load - RC2016'!V369/'2017 Hourly Load - RC2016'!$C$8</f>
        <v>0.60258672297740856</v>
      </c>
      <c r="W368" s="32">
        <f>+'2017 Hourly Load - RC2016'!W369/'2017 Hourly Load - RC2016'!$C$8</f>
        <v>0.57214668854606654</v>
      </c>
      <c r="X368" s="32">
        <f>+'2017 Hourly Load - RC2016'!X369/'2017 Hourly Load - RC2016'!$C$8</f>
        <v>0.54250439294809749</v>
      </c>
      <c r="Y368" s="32">
        <f>+'2017 Hourly Load - RC2016'!Y369/'2017 Hourly Load - RC2016'!$C$8</f>
        <v>0.50009827601615897</v>
      </c>
      <c r="AA368" s="33">
        <f t="shared" si="5"/>
        <v>0.67837191214785331</v>
      </c>
    </row>
    <row r="369" spans="1:27" x14ac:dyDescent="0.2">
      <c r="A369" s="29">
        <v>43094</v>
      </c>
      <c r="B369" s="32">
        <f>+'2017 Hourly Load - RC2016'!B370/'2017 Hourly Load - RC2016'!$C$8</f>
        <v>0.45693640650523526</v>
      </c>
      <c r="C369" s="32">
        <f>+'2017 Hourly Load - RC2016'!C370/'2017 Hourly Load - RC2016'!$C$8</f>
        <v>0.42355733426672915</v>
      </c>
      <c r="D369" s="32">
        <f>+'2017 Hourly Load - RC2016'!D370/'2017 Hourly Load - RC2016'!$C$8</f>
        <v>0.39370510739681991</v>
      </c>
      <c r="E369" s="32">
        <f>+'2017 Hourly Load - RC2016'!E370/'2017 Hourly Load - RC2016'!$C$8</f>
        <v>0.37073862624655218</v>
      </c>
      <c r="F369" s="32">
        <f>+'2017 Hourly Load - RC2016'!F370/'2017 Hourly Load - RC2016'!$C$8</f>
        <v>0.35495179459664239</v>
      </c>
      <c r="G369" s="32">
        <f>+'2017 Hourly Load - RC2016'!G370/'2017 Hourly Load - RC2016'!$C$8</f>
        <v>0.35213871555264253</v>
      </c>
      <c r="H369" s="32">
        <f>+'2017 Hourly Load - RC2016'!H370/'2017 Hourly Load - RC2016'!$C$8</f>
        <v>0.35868857123717957</v>
      </c>
      <c r="I369" s="32">
        <f>+'2017 Hourly Load - RC2016'!I370/'2017 Hourly Load - RC2016'!$C$8</f>
        <v>0.37691060564159673</v>
      </c>
      <c r="J369" s="32">
        <f>+'2017 Hourly Load - RC2016'!J370/'2017 Hourly Load - RC2016'!$C$8</f>
        <v>0.42007247515252039</v>
      </c>
      <c r="K369" s="32">
        <f>+'2017 Hourly Load - RC2016'!K370/'2017 Hourly Load - RC2016'!$C$8</f>
        <v>0.46403208349681713</v>
      </c>
      <c r="L369" s="32">
        <f>+'2017 Hourly Load - RC2016'!L370/'2017 Hourly Load - RC2016'!$C$8</f>
        <v>0.49161705262977118</v>
      </c>
      <c r="M369" s="32">
        <f>+'2017 Hourly Load - RC2016'!M370/'2017 Hourly Load - RC2016'!$C$8</f>
        <v>0.50547251657783043</v>
      </c>
      <c r="N369" s="32">
        <f>+'2017 Hourly Load - RC2016'!N370/'2017 Hourly Load - RC2016'!$C$8</f>
        <v>0.51030093583245706</v>
      </c>
      <c r="O369" s="32">
        <f>+'2017 Hourly Load - RC2016'!O370/'2017 Hourly Load - RC2016'!$C$8</f>
        <v>0.50681607671824824</v>
      </c>
      <c r="P369" s="32">
        <f>+'2017 Hourly Load - RC2016'!P370/'2017 Hourly Load - RC2016'!$C$8</f>
        <v>0.49938450969156195</v>
      </c>
      <c r="Q369" s="32">
        <f>+'2017 Hourly Load - RC2016'!Q370/'2017 Hourly Load - RC2016'!$C$8</f>
        <v>0.48372363680481634</v>
      </c>
      <c r="R369" s="32">
        <f>+'2017 Hourly Load - RC2016'!R370/'2017 Hourly Load - RC2016'!$C$8</f>
        <v>0.46701310755836922</v>
      </c>
      <c r="S369" s="32">
        <f>+'2017 Hourly Load - RC2016'!S370/'2017 Hourly Load - RC2016'!$C$8</f>
        <v>0.4741927570587271</v>
      </c>
      <c r="T369" s="32">
        <f>+'2017 Hourly Load - RC2016'!T370/'2017 Hourly Load - RC2016'!$C$8</f>
        <v>0.49401026912989049</v>
      </c>
      <c r="U369" s="32">
        <f>+'2017 Hourly Load - RC2016'!U370/'2017 Hourly Load - RC2016'!$C$8</f>
        <v>0.48372363680481634</v>
      </c>
      <c r="V369" s="32">
        <f>+'2017 Hourly Load - RC2016'!V370/'2017 Hourly Load - RC2016'!$C$8</f>
        <v>0.47536837218159272</v>
      </c>
      <c r="W369" s="32">
        <f>+'2017 Hourly Load - RC2016'!W370/'2017 Hourly Load - RC2016'!$C$8</f>
        <v>0.46226866081251866</v>
      </c>
      <c r="X369" s="32">
        <f>+'2017 Hourly Load - RC2016'!X370/'2017 Hourly Load - RC2016'!$C$8</f>
        <v>0.43842046832010179</v>
      </c>
      <c r="Y369" s="32">
        <f>+'2017 Hourly Load - RC2016'!Y370/'2017 Hourly Load - RC2016'!$C$8</f>
        <v>0.40449557477455084</v>
      </c>
      <c r="AA369" s="33">
        <f t="shared" si="5"/>
        <v>0.51030093583245706</v>
      </c>
    </row>
    <row r="370" spans="1:27" x14ac:dyDescent="0.2">
      <c r="A370" s="29">
        <v>43095</v>
      </c>
      <c r="B370" s="32">
        <f>+'2017 Hourly Load - RC2016'!B371/'2017 Hourly Load - RC2016'!$C$8</f>
        <v>0.36926910734297019</v>
      </c>
      <c r="C370" s="32">
        <f>+'2017 Hourly Load - RC2016'!C371/'2017 Hourly Load - RC2016'!$C$8</f>
        <v>0.3447491347803443</v>
      </c>
      <c r="D370" s="32">
        <f>+'2017 Hourly Load - RC2016'!D371/'2017 Hourly Load - RC2016'!$C$8</f>
        <v>0.33353880485873283</v>
      </c>
      <c r="E370" s="32">
        <f>+'2017 Hourly Load - RC2016'!E371/'2017 Hourly Load - RC2016'!$C$8</f>
        <v>0.32761874299001664</v>
      </c>
      <c r="F370" s="32">
        <f>+'2017 Hourly Load - RC2016'!F371/'2017 Hourly Load - RC2016'!$C$8</f>
        <v>0.33038983577962849</v>
      </c>
      <c r="G370" s="32">
        <f>+'2017 Hourly Load - RC2016'!G371/'2017 Hourly Load - RC2016'!$C$8</f>
        <v>0.3453789285961652</v>
      </c>
      <c r="H370" s="32">
        <f>+'2017 Hourly Load - RC2016'!H371/'2017 Hourly Load - RC2016'!$C$8</f>
        <v>0.37099054377288054</v>
      </c>
      <c r="I370" s="32">
        <f>+'2017 Hourly Load - RC2016'!I371/'2017 Hourly Load - RC2016'!$C$8</f>
        <v>0.40071681187962566</v>
      </c>
      <c r="J370" s="32">
        <f>+'2017 Hourly Load - RC2016'!J371/'2017 Hourly Load - RC2016'!$C$8</f>
        <v>0.43804259203060925</v>
      </c>
      <c r="K370" s="32">
        <f>+'2017 Hourly Load - RC2016'!K371/'2017 Hourly Load - RC2016'!$C$8</f>
        <v>0.47276522440953322</v>
      </c>
      <c r="L370" s="32">
        <f>+'2017 Hourly Load - RC2016'!L371/'2017 Hourly Load - RC2016'!$C$8</f>
        <v>0.49938450969156195</v>
      </c>
      <c r="M370" s="32">
        <f>+'2017 Hourly Load - RC2016'!M371/'2017 Hourly Load - RC2016'!$C$8</f>
        <v>0.51034292208684506</v>
      </c>
      <c r="N370" s="32">
        <f>+'2017 Hourly Load - RC2016'!N371/'2017 Hourly Load - RC2016'!$C$8</f>
        <v>0.5100490183061287</v>
      </c>
      <c r="O370" s="32">
        <f>+'2017 Hourly Load - RC2016'!O371/'2017 Hourly Load - RC2016'!$C$8</f>
        <v>0.50362512138475579</v>
      </c>
      <c r="P370" s="32">
        <f>+'2017 Hourly Load - RC2016'!P371/'2017 Hourly Load - RC2016'!$C$8</f>
        <v>0.49967841347227837</v>
      </c>
      <c r="Q370" s="32">
        <f>+'2017 Hourly Load - RC2016'!Q371/'2017 Hourly Load - RC2016'!$C$8</f>
        <v>0.49686533442827846</v>
      </c>
      <c r="R370" s="32">
        <f>+'2017 Hourly Load - RC2016'!R371/'2017 Hourly Load - RC2016'!$C$8</f>
        <v>0.49934252343717389</v>
      </c>
      <c r="S370" s="32">
        <f>+'2017 Hourly Load - RC2016'!S371/'2017 Hourly Load - RC2016'!$C$8</f>
        <v>0.52764125889472502</v>
      </c>
      <c r="T370" s="32">
        <f>+'2017 Hourly Load - RC2016'!T371/'2017 Hourly Load - RC2016'!$C$8</f>
        <v>0.55774540329096256</v>
      </c>
      <c r="U370" s="32">
        <f>+'2017 Hourly Load - RC2016'!U371/'2017 Hourly Load - RC2016'!$C$8</f>
        <v>0.54691294965884363</v>
      </c>
      <c r="V370" s="32">
        <f>+'2017 Hourly Load - RC2016'!V371/'2017 Hourly Load - RC2016'!$C$8</f>
        <v>0.52667557504379958</v>
      </c>
      <c r="W370" s="32">
        <f>+'2017 Hourly Load - RC2016'!W371/'2017 Hourly Load - RC2016'!$C$8</f>
        <v>0.50160978117412902</v>
      </c>
      <c r="X370" s="32">
        <f>+'2017 Hourly Load - RC2016'!X371/'2017 Hourly Load - RC2016'!$C$8</f>
        <v>0.47133769176033924</v>
      </c>
      <c r="Y370" s="32">
        <f>+'2017 Hourly Load - RC2016'!Y371/'2017 Hourly Load - RC2016'!$C$8</f>
        <v>0.43073698376708713</v>
      </c>
      <c r="AA370" s="33">
        <f t="shared" si="5"/>
        <v>0.55774540329096256</v>
      </c>
    </row>
    <row r="371" spans="1:27" x14ac:dyDescent="0.2">
      <c r="A371" s="29">
        <v>43096</v>
      </c>
      <c r="B371" s="32">
        <f>+'2017 Hourly Load - RC2016'!B372/'2017 Hourly Load - RC2016'!$C$8</f>
        <v>0.38975839948434249</v>
      </c>
      <c r="C371" s="32">
        <f>+'2017 Hourly Load - RC2016'!C372/'2017 Hourly Load - RC2016'!$C$8</f>
        <v>0.35999014512320937</v>
      </c>
      <c r="D371" s="32">
        <f>+'2017 Hourly Load - RC2016'!D372/'2017 Hourly Load - RC2016'!$C$8</f>
        <v>0.34038256432398628</v>
      </c>
      <c r="E371" s="32">
        <f>+'2017 Hourly Load - RC2016'!E372/'2017 Hourly Load - RC2016'!$C$8</f>
        <v>0.33139750588494182</v>
      </c>
      <c r="F371" s="32">
        <f>+'2017 Hourly Load - RC2016'!F372/'2017 Hourly Load - RC2016'!$C$8</f>
        <v>0.33143949213932988</v>
      </c>
      <c r="G371" s="32">
        <f>+'2017 Hourly Load - RC2016'!G372/'2017 Hourly Load - RC2016'!$C$8</f>
        <v>0.33807332033264303</v>
      </c>
      <c r="H371" s="32">
        <f>+'2017 Hourly Load - RC2016'!H372/'2017 Hourly Load - RC2016'!$C$8</f>
        <v>0.35549761590368711</v>
      </c>
      <c r="I371" s="32">
        <f>+'2017 Hourly Load - RC2016'!I372/'2017 Hourly Load - RC2016'!$C$8</f>
        <v>0.37489526543096996</v>
      </c>
      <c r="J371" s="32">
        <f>+'2017 Hourly Load - RC2016'!J372/'2017 Hourly Load - RC2016'!$C$8</f>
        <v>0.42032439267884875</v>
      </c>
      <c r="K371" s="32">
        <f>+'2017 Hourly Load - RC2016'!K372/'2017 Hourly Load - RC2016'!$C$8</f>
        <v>0.47469659211138382</v>
      </c>
      <c r="L371" s="32">
        <f>+'2017 Hourly Load - RC2016'!L372/'2017 Hourly Load - RC2016'!$C$8</f>
        <v>0.51672483275382997</v>
      </c>
      <c r="M371" s="32">
        <f>+'2017 Hourly Load - RC2016'!M372/'2017 Hourly Load - RC2016'!$C$8</f>
        <v>0.54376398057973929</v>
      </c>
      <c r="N371" s="32">
        <f>+'2017 Hourly Load - RC2016'!N372/'2017 Hourly Load - RC2016'!$C$8</f>
        <v>0.56055848233496242</v>
      </c>
      <c r="O371" s="32">
        <f>+'2017 Hourly Load - RC2016'!O372/'2017 Hourly Load - RC2016'!$C$8</f>
        <v>0.56601669540541</v>
      </c>
      <c r="P371" s="32">
        <f>+'2017 Hourly Load - RC2016'!P372/'2017 Hourly Load - RC2016'!$C$8</f>
        <v>0.56622662667735024</v>
      </c>
      <c r="Q371" s="32">
        <f>+'2017 Hourly Load - RC2016'!Q372/'2017 Hourly Load - RC2016'!$C$8</f>
        <v>0.55736752700147008</v>
      </c>
      <c r="R371" s="32">
        <f>+'2017 Hourly Load - RC2016'!R372/'2017 Hourly Load - RC2016'!$C$8</f>
        <v>0.54657705962373915</v>
      </c>
      <c r="S371" s="32">
        <f>+'2017 Hourly Load - RC2016'!S372/'2017 Hourly Load - RC2016'!$C$8</f>
        <v>0.55904697717699237</v>
      </c>
      <c r="T371" s="32">
        <f>+'2017 Hourly Load - RC2016'!T372/'2017 Hourly Load - RC2016'!$C$8</f>
        <v>0.58688386383627489</v>
      </c>
      <c r="U371" s="32">
        <f>+'2017 Hourly Load - RC2016'!U372/'2017 Hourly Load - RC2016'!$C$8</f>
        <v>0.56937559575645469</v>
      </c>
      <c r="V371" s="32">
        <f>+'2017 Hourly Load - RC2016'!V372/'2017 Hourly Load - RC2016'!$C$8</f>
        <v>0.54414185686923178</v>
      </c>
      <c r="W371" s="32">
        <f>+'2017 Hourly Load - RC2016'!W372/'2017 Hourly Load - RC2016'!$C$8</f>
        <v>0.51701873653454633</v>
      </c>
      <c r="X371" s="32">
        <f>+'2017 Hourly Load - RC2016'!X372/'2017 Hourly Load - RC2016'!$C$8</f>
        <v>0.48133042030469703</v>
      </c>
      <c r="Y371" s="32">
        <f>+'2017 Hourly Load - RC2016'!Y372/'2017 Hourly Load - RC2016'!$C$8</f>
        <v>0.43619519683753466</v>
      </c>
      <c r="AA371" s="33">
        <f t="shared" si="5"/>
        <v>0.58688386383627489</v>
      </c>
    </row>
    <row r="372" spans="1:27" x14ac:dyDescent="0.2">
      <c r="A372" s="29">
        <v>43097</v>
      </c>
      <c r="B372" s="32">
        <f>+'2017 Hourly Load - RC2016'!B373/'2017 Hourly Load - RC2016'!$C$8</f>
        <v>0.39353716237926772</v>
      </c>
      <c r="C372" s="32">
        <f>+'2017 Hourly Load - RC2016'!C373/'2017 Hourly Load - RC2016'!$C$8</f>
        <v>0.36179555406189584</v>
      </c>
      <c r="D372" s="32">
        <f>+'2017 Hourly Load - RC2016'!D373/'2017 Hourly Load - RC2016'!$C$8</f>
        <v>0.34168413821001609</v>
      </c>
      <c r="E372" s="32">
        <f>+'2017 Hourly Load - RC2016'!E373/'2017 Hourly Load - RC2016'!$C$8</f>
        <v>0.33017990450768819</v>
      </c>
      <c r="F372" s="32">
        <f>+'2017 Hourly Load - RC2016'!F373/'2017 Hourly Load - RC2016'!$C$8</f>
        <v>0.32451176016530031</v>
      </c>
      <c r="G372" s="32">
        <f>+'2017 Hourly Load - RC2016'!G373/'2017 Hourly Load - RC2016'!$C$8</f>
        <v>0.32711490793735992</v>
      </c>
      <c r="H372" s="32">
        <f>+'2017 Hourly Load - RC2016'!H373/'2017 Hourly Load - RC2016'!$C$8</f>
        <v>0.3400466742888818</v>
      </c>
      <c r="I372" s="32">
        <f>+'2017 Hourly Load - RC2016'!I373/'2017 Hourly Load - RC2016'!$C$8</f>
        <v>0.35688316229849304</v>
      </c>
      <c r="J372" s="32">
        <f>+'2017 Hourly Load - RC2016'!J373/'2017 Hourly Load - RC2016'!$C$8</f>
        <v>0.41310275692410275</v>
      </c>
      <c r="K372" s="32">
        <f>+'2017 Hourly Load - RC2016'!K373/'2017 Hourly Load - RC2016'!$C$8</f>
        <v>0.47389885327801068</v>
      </c>
      <c r="L372" s="32">
        <f>+'2017 Hourly Load - RC2016'!L373/'2017 Hourly Load - RC2016'!$C$8</f>
        <v>0.51840428292935226</v>
      </c>
      <c r="M372" s="32">
        <f>+'2017 Hourly Load - RC2016'!M373/'2017 Hourly Load - RC2016'!$C$8</f>
        <v>0.55157342389591801</v>
      </c>
      <c r="N372" s="32">
        <f>+'2017 Hourly Load - RC2016'!N373/'2017 Hourly Load - RC2016'!$C$8</f>
        <v>0.57458189130057391</v>
      </c>
      <c r="O372" s="32">
        <f>+'2017 Hourly Load - RC2016'!O373/'2017 Hourly Load - RC2016'!$C$8</f>
        <v>0.59066262673120007</v>
      </c>
      <c r="P372" s="32">
        <f>+'2017 Hourly Load - RC2016'!P373/'2017 Hourly Load - RC2016'!$C$8</f>
        <v>0.59914385011758775</v>
      </c>
      <c r="Q372" s="32">
        <f>+'2017 Hourly Load - RC2016'!Q373/'2017 Hourly Load - RC2016'!$C$8</f>
        <v>0.59884994633687139</v>
      </c>
      <c r="R372" s="32">
        <f>+'2017 Hourly Load - RC2016'!R373/'2017 Hourly Load - RC2016'!$C$8</f>
        <v>0.58965495662588674</v>
      </c>
      <c r="S372" s="32">
        <f>+'2017 Hourly Load - RC2016'!S373/'2017 Hourly Load - RC2016'!$C$8</f>
        <v>0.58696783634505101</v>
      </c>
      <c r="T372" s="32">
        <f>+'2017 Hourly Load - RC2016'!T373/'2017 Hourly Load - RC2016'!$C$8</f>
        <v>0.61308328657442301</v>
      </c>
      <c r="U372" s="32">
        <f>+'2017 Hourly Load - RC2016'!U373/'2017 Hourly Load - RC2016'!$C$8</f>
        <v>0.59271995319621495</v>
      </c>
      <c r="V372" s="32">
        <f>+'2017 Hourly Load - RC2016'!V373/'2017 Hourly Load - RC2016'!$C$8</f>
        <v>0.56475710777376831</v>
      </c>
      <c r="W372" s="32">
        <f>+'2017 Hourly Load - RC2016'!W373/'2017 Hourly Load - RC2016'!$C$8</f>
        <v>0.53259563691251588</v>
      </c>
      <c r="X372" s="32">
        <f>+'2017 Hourly Load - RC2016'!X373/'2017 Hourly Load - RC2016'!$C$8</f>
        <v>0.49132314884905476</v>
      </c>
      <c r="Y372" s="32">
        <f>+'2017 Hourly Load - RC2016'!Y373/'2017 Hourly Load - RC2016'!$C$8</f>
        <v>0.43963806969735536</v>
      </c>
      <c r="AA372" s="33">
        <f t="shared" si="5"/>
        <v>0.61308328657442301</v>
      </c>
    </row>
    <row r="373" spans="1:27" x14ac:dyDescent="0.2">
      <c r="A373" s="29">
        <v>43098</v>
      </c>
      <c r="B373" s="32">
        <f>+'2017 Hourly Load - RC2016'!B374/'2017 Hourly Load - RC2016'!$C$8</f>
        <v>0.39534257131795419</v>
      </c>
      <c r="C373" s="32">
        <f>+'2017 Hourly Load - RC2016'!C374/'2017 Hourly Load - RC2016'!$C$8</f>
        <v>0.36494452314100023</v>
      </c>
      <c r="D373" s="32">
        <f>+'2017 Hourly Load - RC2016'!D374/'2017 Hourly Load - RC2016'!$C$8</f>
        <v>0.34659652997341889</v>
      </c>
      <c r="E373" s="32">
        <f>+'2017 Hourly Load - RC2016'!E374/'2017 Hourly Load - RC2016'!$C$8</f>
        <v>0.3385351691309117</v>
      </c>
      <c r="F373" s="32">
        <f>+'2017 Hourly Load - RC2016'!F374/'2017 Hourly Load - RC2016'!$C$8</f>
        <v>0.3394168804730609</v>
      </c>
      <c r="G373" s="32">
        <f>+'2017 Hourly Load - RC2016'!G374/'2017 Hourly Load - RC2016'!$C$8</f>
        <v>0.35549761590368711</v>
      </c>
      <c r="H373" s="32">
        <f>+'2017 Hourly Load - RC2016'!H374/'2017 Hourly Load - RC2016'!$C$8</f>
        <v>0.38891867439658129</v>
      </c>
      <c r="I373" s="32">
        <f>+'2017 Hourly Load - RC2016'!I374/'2017 Hourly Load - RC2016'!$C$8</f>
        <v>0.42036637893323681</v>
      </c>
      <c r="J373" s="32">
        <f>+'2017 Hourly Load - RC2016'!J374/'2017 Hourly Load - RC2016'!$C$8</f>
        <v>0.47129570550595118</v>
      </c>
      <c r="K373" s="32">
        <f>+'2017 Hourly Load - RC2016'!K374/'2017 Hourly Load - RC2016'!$C$8</f>
        <v>0.52877488776320258</v>
      </c>
      <c r="L373" s="32">
        <f>+'2017 Hourly Load - RC2016'!L374/'2017 Hourly Load - RC2016'!$C$8</f>
        <v>0.57428798751985743</v>
      </c>
      <c r="M373" s="32">
        <f>+'2017 Hourly Load - RC2016'!M374/'2017 Hourly Load - RC2016'!$C$8</f>
        <v>0.60372035184588613</v>
      </c>
      <c r="N373" s="32">
        <f>+'2017 Hourly Load - RC2016'!N374/'2017 Hourly Load - RC2016'!$C$8</f>
        <v>0.61904533469752732</v>
      </c>
      <c r="O373" s="32">
        <f>+'2017 Hourly Load - RC2016'!O374/'2017 Hourly Load - RC2016'!$C$8</f>
        <v>0.62588909416278071</v>
      </c>
      <c r="P373" s="32">
        <f>+'2017 Hourly Load - RC2016'!P374/'2017 Hourly Load - RC2016'!$C$8</f>
        <v>0.63092744468934769</v>
      </c>
      <c r="Q373" s="32">
        <f>+'2017 Hourly Load - RC2016'!Q374/'2017 Hourly Load - RC2016'!$C$8</f>
        <v>0.63348860620701919</v>
      </c>
      <c r="R373" s="32">
        <f>+'2017 Hourly Load - RC2016'!R374/'2017 Hourly Load - RC2016'!$C$8</f>
        <v>0.62341190515388534</v>
      </c>
      <c r="S373" s="32">
        <f>+'2017 Hourly Load - RC2016'!S374/'2017 Hourly Load - RC2016'!$C$8</f>
        <v>0.62055683985549737</v>
      </c>
      <c r="T373" s="32">
        <f>+'2017 Hourly Load - RC2016'!T374/'2017 Hourly Load - RC2016'!$C$8</f>
        <v>0.64948536912886934</v>
      </c>
      <c r="U373" s="32">
        <f>+'2017 Hourly Load - RC2016'!U374/'2017 Hourly Load - RC2016'!$C$8</f>
        <v>0.627526558083915</v>
      </c>
      <c r="V373" s="32">
        <f>+'2017 Hourly Load - RC2016'!V374/'2017 Hourly Load - RC2016'!$C$8</f>
        <v>0.59771631746839382</v>
      </c>
      <c r="W373" s="32">
        <f>+'2017 Hourly Load - RC2016'!W374/'2017 Hourly Load - RC2016'!$C$8</f>
        <v>0.55728355449269396</v>
      </c>
      <c r="X373" s="32">
        <f>+'2017 Hourly Load - RC2016'!X374/'2017 Hourly Load - RC2016'!$C$8</f>
        <v>0.5130720286220688</v>
      </c>
      <c r="Y373" s="32">
        <f>+'2017 Hourly Load - RC2016'!Y374/'2017 Hourly Load - RC2016'!$C$8</f>
        <v>0.45786010410177252</v>
      </c>
      <c r="AA373" s="33">
        <f t="shared" si="5"/>
        <v>0.64948536912886934</v>
      </c>
    </row>
    <row r="374" spans="1:27" x14ac:dyDescent="0.2">
      <c r="A374" s="29">
        <v>43099</v>
      </c>
      <c r="B374" s="32">
        <f>+'2017 Hourly Load - RC2016'!B375/'2017 Hourly Load - RC2016'!$C$8</f>
        <v>0.40785447512559547</v>
      </c>
      <c r="C374" s="32">
        <f>+'2017 Hourly Load - RC2016'!C375/'2017 Hourly Load - RC2016'!$C$8</f>
        <v>0.37510519670291026</v>
      </c>
      <c r="D374" s="32">
        <f>+'2017 Hourly Load - RC2016'!D375/'2017 Hourly Load - RC2016'!$C$8</f>
        <v>0.35520371212297075</v>
      </c>
      <c r="E374" s="32">
        <f>+'2017 Hourly Load - RC2016'!E375/'2017 Hourly Load - RC2016'!$C$8</f>
        <v>0.34437125849085176</v>
      </c>
      <c r="F374" s="32">
        <f>+'2017 Hourly Load - RC2016'!F375/'2017 Hourly Load - RC2016'!$C$8</f>
        <v>0.34332160213115032</v>
      </c>
      <c r="G374" s="32">
        <f>+'2017 Hourly Load - RC2016'!G375/'2017 Hourly Load - RC2016'!$C$8</f>
        <v>0.35944432381616459</v>
      </c>
      <c r="H374" s="32">
        <f>+'2017 Hourly Load - RC2016'!H375/'2017 Hourly Load - RC2016'!$C$8</f>
        <v>0.39059812457210363</v>
      </c>
      <c r="I374" s="32">
        <f>+'2017 Hourly Load - RC2016'!I375/'2017 Hourly Load - RC2016'!$C$8</f>
        <v>0.42108014525783383</v>
      </c>
      <c r="J374" s="32">
        <f>+'2017 Hourly Load - RC2016'!J375/'2017 Hourly Load - RC2016'!$C$8</f>
        <v>0.46541762989162305</v>
      </c>
      <c r="K374" s="32">
        <f>+'2017 Hourly Load - RC2016'!K375/'2017 Hourly Load - RC2016'!$C$8</f>
        <v>0.51470949254320308</v>
      </c>
      <c r="L374" s="32">
        <f>+'2017 Hourly Load - RC2016'!L375/'2017 Hourly Load - RC2016'!$C$8</f>
        <v>0.55879505965066412</v>
      </c>
      <c r="M374" s="32">
        <f>+'2017 Hourly Load - RC2016'!M375/'2017 Hourly Load - RC2016'!$C$8</f>
        <v>0.59460933464367749</v>
      </c>
      <c r="N374" s="32">
        <f>+'2017 Hourly Load - RC2016'!N375/'2017 Hourly Load - RC2016'!$C$8</f>
        <v>0.61690403572373631</v>
      </c>
      <c r="O374" s="32">
        <f>+'2017 Hourly Load - RC2016'!O375/'2017 Hourly Load - RC2016'!$C$8</f>
        <v>0.63252292235609386</v>
      </c>
      <c r="P374" s="32">
        <f>+'2017 Hourly Load - RC2016'!P375/'2017 Hourly Load - RC2016'!$C$8</f>
        <v>0.63676353404928776</v>
      </c>
      <c r="Q374" s="32">
        <f>+'2017 Hourly Load - RC2016'!Q375/'2017 Hourly Load - RC2016'!$C$8</f>
        <v>0.63155723850516854</v>
      </c>
      <c r="R374" s="32">
        <f>+'2017 Hourly Load - RC2016'!R375/'2017 Hourly Load - RC2016'!$C$8</f>
        <v>0.61933923847824368</v>
      </c>
      <c r="S374" s="32">
        <f>+'2017 Hourly Load - RC2016'!S375/'2017 Hourly Load - RC2016'!$C$8</f>
        <v>0.61921327971507956</v>
      </c>
      <c r="T374" s="32">
        <f>+'2017 Hourly Load - RC2016'!T375/'2017 Hourly Load - RC2016'!$C$8</f>
        <v>0.64776393269895893</v>
      </c>
      <c r="U374" s="32">
        <f>+'2017 Hourly Load - RC2016'!U375/'2017 Hourly Load - RC2016'!$C$8</f>
        <v>0.62609902543472107</v>
      </c>
      <c r="V374" s="32">
        <f>+'2017 Hourly Load - RC2016'!V375/'2017 Hourly Load - RC2016'!$C$8</f>
        <v>0.59922782262636387</v>
      </c>
      <c r="W374" s="32">
        <f>+'2017 Hourly Load - RC2016'!W375/'2017 Hourly Load - RC2016'!$C$8</f>
        <v>0.56076841360690277</v>
      </c>
      <c r="X374" s="32">
        <f>+'2017 Hourly Load - RC2016'!X375/'2017 Hourly Load - RC2016'!$C$8</f>
        <v>0.51932798052588947</v>
      </c>
      <c r="Y374" s="32">
        <f>+'2017 Hourly Load - RC2016'!Y375/'2017 Hourly Load - RC2016'!$C$8</f>
        <v>0.46844064020756321</v>
      </c>
      <c r="AA374" s="33">
        <f t="shared" si="5"/>
        <v>0.64776393269895893</v>
      </c>
    </row>
    <row r="375" spans="1:27" x14ac:dyDescent="0.2">
      <c r="A375" s="29">
        <v>43100</v>
      </c>
      <c r="B375" s="32">
        <f>+'2017 Hourly Load - RC2016'!B376/'2017 Hourly Load - RC2016'!$C$8</f>
        <v>0.42112213151222189</v>
      </c>
      <c r="C375" s="32">
        <f>+'2017 Hourly Load - RC2016'!C376/'2017 Hourly Load - RC2016'!$C$8</f>
        <v>0.38707127920350676</v>
      </c>
      <c r="D375" s="32">
        <f>+'2017 Hourly Load - RC2016'!D376/'2017 Hourly Load - RC2016'!$C$8</f>
        <v>0.3662880832814181</v>
      </c>
      <c r="E375" s="32">
        <f>+'2017 Hourly Load - RC2016'!E376/'2017 Hourly Load - RC2016'!$C$8</f>
        <v>0.35507775335980657</v>
      </c>
      <c r="F375" s="32">
        <f>+'2017 Hourly Load - RC2016'!F376/'2017 Hourly Load - RC2016'!$C$8</f>
        <v>0.35411206950888119</v>
      </c>
      <c r="G375" s="32">
        <f>+'2017 Hourly Load - RC2016'!G376/'2017 Hourly Load - RC2016'!$C$8</f>
        <v>0.36821945098326875</v>
      </c>
      <c r="H375" s="32">
        <f>+'2017 Hourly Load - RC2016'!H376/'2017 Hourly Load - RC2016'!$C$8</f>
        <v>0.3970640077478646</v>
      </c>
      <c r="I375" s="32">
        <f>+'2017 Hourly Load - RC2016'!I376/'2017 Hourly Load - RC2016'!$C$8</f>
        <v>0.42951938238983345</v>
      </c>
      <c r="J375" s="32">
        <f>+'2017 Hourly Load - RC2016'!J376/'2017 Hourly Load - RC2016'!$C$8</f>
        <v>0.47221940310248844</v>
      </c>
      <c r="K375" s="32">
        <f>+'2017 Hourly Load - RC2016'!K376/'2017 Hourly Load - RC2016'!$C$8</f>
        <v>0.51592709392045677</v>
      </c>
      <c r="L375" s="32">
        <f>+'2017 Hourly Load - RC2016'!L376/'2017 Hourly Load - RC2016'!$C$8</f>
        <v>0.55069171255376881</v>
      </c>
      <c r="M375" s="32">
        <f>+'2017 Hourly Load - RC2016'!M376/'2017 Hourly Load - RC2016'!$C$8</f>
        <v>0.57084511466003673</v>
      </c>
      <c r="N375" s="32">
        <f>+'2017 Hourly Load - RC2016'!N376/'2017 Hourly Load - RC2016'!$C$8</f>
        <v>0.57563154766027536</v>
      </c>
      <c r="O375" s="32">
        <f>+'2017 Hourly Load - RC2016'!O376/'2017 Hourly Load - RC2016'!$C$8</f>
        <v>0.57873853048499158</v>
      </c>
      <c r="P375" s="32">
        <f>+'2017 Hourly Load - RC2016'!P376/'2017 Hourly Load - RC2016'!$C$8</f>
        <v>0.57777284663406625</v>
      </c>
      <c r="Q375" s="32">
        <f>+'2017 Hourly Load - RC2016'!Q376/'2017 Hourly Load - RC2016'!$C$8</f>
        <v>0.57172682600218594</v>
      </c>
      <c r="R375" s="32">
        <f>+'2017 Hourly Load - RC2016'!R376/'2017 Hourly Load - RC2016'!$C$8</f>
        <v>0.57344826243209635</v>
      </c>
      <c r="S375" s="32">
        <f>+'2017 Hourly Load - RC2016'!S376/'2017 Hourly Load - RC2016'!$C$8</f>
        <v>0.60325850304761752</v>
      </c>
      <c r="T375" s="32">
        <f>+'2017 Hourly Load - RC2016'!T376/'2017 Hourly Load - RC2016'!$C$8</f>
        <v>0.6288281319699448</v>
      </c>
      <c r="U375" s="32">
        <f>+'2017 Hourly Load - RC2016'!U376/'2017 Hourly Load - RC2016'!$C$8</f>
        <v>0.59872398757370715</v>
      </c>
      <c r="V375" s="32">
        <f>+'2017 Hourly Load - RC2016'!V376/'2017 Hourly Load - RC2016'!$C$8</f>
        <v>0.56265779505436531</v>
      </c>
      <c r="W375" s="32">
        <f>+'2017 Hourly Load - RC2016'!W376/'2017 Hourly Load - RC2016'!$C$8</f>
        <v>0.52319071592959088</v>
      </c>
      <c r="X375" s="32">
        <f>+'2017 Hourly Load - RC2016'!X376/'2017 Hourly Load - RC2016'!$C$8</f>
        <v>0.48296788422583126</v>
      </c>
      <c r="Y375" s="32">
        <f>+'2017 Hourly Load - RC2016'!Y376/'2017 Hourly Load - RC2016'!$C$8</f>
        <v>0.44988271576804156</v>
      </c>
      <c r="AA375" s="33">
        <f t="shared" si="5"/>
        <v>0.6288281319699448</v>
      </c>
    </row>
    <row r="376" spans="1:27" x14ac:dyDescent="0.2">
      <c r="A376" s="29" t="s">
        <v>117</v>
      </c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AA376" s="33"/>
    </row>
    <row r="377" spans="1:27" x14ac:dyDescent="0.2">
      <c r="A377" s="29" t="s">
        <v>117</v>
      </c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AA377" s="33"/>
    </row>
    <row r="378" spans="1:27" x14ac:dyDescent="0.2">
      <c r="A378" s="29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 spans="1:27" x14ac:dyDescent="0.2">
      <c r="A379" s="29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</row>
    <row r="380" spans="1:27" ht="12" thickBot="1" x14ac:dyDescent="0.25">
      <c r="A380" s="28" t="s">
        <v>78</v>
      </c>
      <c r="B380" s="55">
        <f t="shared" ref="B380:Y380" si="6">MAX(B11:B379)</f>
        <v>0.66334083307692848</v>
      </c>
      <c r="C380" s="55">
        <f t="shared" si="6"/>
        <v>0.58856331401179718</v>
      </c>
      <c r="D380" s="55">
        <f t="shared" si="6"/>
        <v>0.55652780191370887</v>
      </c>
      <c r="E380" s="55">
        <f t="shared" si="6"/>
        <v>0.53683624860570966</v>
      </c>
      <c r="F380" s="55">
        <f t="shared" si="6"/>
        <v>0.54216850291299301</v>
      </c>
      <c r="G380" s="55">
        <f t="shared" si="6"/>
        <v>0.59687659238063262</v>
      </c>
      <c r="H380" s="55">
        <f t="shared" si="6"/>
        <v>0.68958224206946472</v>
      </c>
      <c r="I380" s="55">
        <f t="shared" si="6"/>
        <v>0.73438157550152261</v>
      </c>
      <c r="J380" s="55">
        <f t="shared" si="6"/>
        <v>0.70893790534235945</v>
      </c>
      <c r="K380" s="55">
        <f t="shared" si="6"/>
        <v>0.71007153421083702</v>
      </c>
      <c r="L380" s="55">
        <f t="shared" si="6"/>
        <v>0.77158139688934202</v>
      </c>
      <c r="M380" s="55">
        <f t="shared" si="6"/>
        <v>0.8274651014798472</v>
      </c>
      <c r="N380" s="55">
        <f t="shared" si="6"/>
        <v>0.8719285448768006</v>
      </c>
      <c r="O380" s="55">
        <f t="shared" si="6"/>
        <v>0.91017802262432157</v>
      </c>
      <c r="P380" s="55">
        <f t="shared" si="6"/>
        <v>0.93154902610784296</v>
      </c>
      <c r="Q380" s="55">
        <f t="shared" si="6"/>
        <v>0.95317194711769282</v>
      </c>
      <c r="R380" s="55">
        <f t="shared" si="6"/>
        <v>0.9539276996966779</v>
      </c>
      <c r="S380" s="55">
        <f t="shared" si="6"/>
        <v>0.94511058627518585</v>
      </c>
      <c r="T380" s="55">
        <f t="shared" si="6"/>
        <v>0.92697252437954469</v>
      </c>
      <c r="U380" s="55">
        <f t="shared" si="6"/>
        <v>0.8910742768777552</v>
      </c>
      <c r="V380" s="55">
        <f t="shared" si="6"/>
        <v>0.86898950706963651</v>
      </c>
      <c r="W380" s="55">
        <f t="shared" si="6"/>
        <v>0.83288132829590666</v>
      </c>
      <c r="X380" s="55">
        <f t="shared" si="6"/>
        <v>0.76629112883644668</v>
      </c>
      <c r="Y380" s="55">
        <f t="shared" si="6"/>
        <v>0.69567024895573315</v>
      </c>
      <c r="AA380" s="28">
        <f>+MAX(AA10:AA375)</f>
        <v>0.9539276996966779</v>
      </c>
    </row>
    <row r="381" spans="1:27" ht="12" thickTop="1" x14ac:dyDescent="0.2"/>
    <row r="385" spans="5:5" x14ac:dyDescent="0.2">
      <c r="E385" s="28" t="s">
        <v>1</v>
      </c>
    </row>
  </sheetData>
  <mergeCells count="2">
    <mergeCell ref="A5:AA5"/>
    <mergeCell ref="A6:AA6"/>
  </mergeCells>
  <phoneticPr fontId="5" type="noConversion"/>
  <conditionalFormatting sqref="AA11:AA376 B11:Y376 B380:Y380">
    <cfRule type="cellIs" dxfId="1" priority="2" stopIfTrue="1" operator="equal">
      <formula>1</formula>
    </cfRule>
  </conditionalFormatting>
  <conditionalFormatting sqref="AA377 B377:Y377">
    <cfRule type="cellIs" dxfId="0" priority="1" stopIfTrue="1" operator="equal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377"/>
  <sheetViews>
    <sheetView showGridLines="0" zoomScale="80" zoomScaleNormal="80" workbookViewId="0">
      <pane xSplit="1" ySplit="10" topLeftCell="B11" activePane="bottomRight" state="frozen"/>
      <selection activeCell="B8" sqref="B8"/>
      <selection pane="topRight" activeCell="B8" sqref="B8"/>
      <selection pane="bottomLeft" activeCell="B8" sqref="B8"/>
      <selection pane="bottomRight" activeCell="A2" sqref="A1:A2"/>
    </sheetView>
  </sheetViews>
  <sheetFormatPr defaultRowHeight="13.2" x14ac:dyDescent="0.25"/>
  <cols>
    <col min="1" max="1" width="15.33203125" style="28" customWidth="1"/>
  </cols>
  <sheetData>
    <row r="1" spans="1:25" ht="15.6" x14ac:dyDescent="0.3">
      <c r="A1" s="4" t="s">
        <v>125</v>
      </c>
    </row>
    <row r="2" spans="1:25" ht="15.6" x14ac:dyDescent="0.3">
      <c r="A2" s="4" t="s">
        <v>122</v>
      </c>
    </row>
    <row r="5" spans="1:25" ht="13.8" x14ac:dyDescent="0.25">
      <c r="A5" s="92" t="s">
        <v>87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5" x14ac:dyDescent="0.25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9" spans="1:25" s="7" customFormat="1" ht="13.5" customHeight="1" x14ac:dyDescent="0.25">
      <c r="A9" s="47" t="s">
        <v>0</v>
      </c>
      <c r="B9" s="47" t="s">
        <v>54</v>
      </c>
      <c r="C9" s="47" t="s">
        <v>55</v>
      </c>
      <c r="D9" s="47" t="s">
        <v>56</v>
      </c>
      <c r="E9" s="47" t="s">
        <v>57</v>
      </c>
      <c r="F9" s="47" t="s">
        <v>58</v>
      </c>
      <c r="G9" s="47" t="s">
        <v>59</v>
      </c>
      <c r="H9" s="47" t="s">
        <v>60</v>
      </c>
      <c r="I9" s="47" t="s">
        <v>61</v>
      </c>
      <c r="J9" s="47" t="s">
        <v>62</v>
      </c>
      <c r="K9" s="47" t="s">
        <v>63</v>
      </c>
      <c r="L9" s="47" t="s">
        <v>64</v>
      </c>
      <c r="M9" s="47" t="s">
        <v>65</v>
      </c>
      <c r="N9" s="47" t="s">
        <v>66</v>
      </c>
      <c r="O9" s="47" t="s">
        <v>67</v>
      </c>
      <c r="P9" s="47" t="s">
        <v>68</v>
      </c>
      <c r="Q9" s="47" t="s">
        <v>69</v>
      </c>
      <c r="R9" s="47" t="s">
        <v>70</v>
      </c>
      <c r="S9" s="47" t="s">
        <v>71</v>
      </c>
      <c r="T9" s="47" t="s">
        <v>72</v>
      </c>
      <c r="U9" s="47" t="s">
        <v>73</v>
      </c>
      <c r="V9" s="47" t="s">
        <v>74</v>
      </c>
      <c r="W9" s="47" t="s">
        <v>75</v>
      </c>
      <c r="X9" s="47" t="s">
        <v>76</v>
      </c>
      <c r="Y9" s="47" t="s">
        <v>77</v>
      </c>
    </row>
    <row r="11" spans="1:25" x14ac:dyDescent="0.25">
      <c r="A11" s="29">
        <f>IF('2017 Hourly Load - RC2016'!A12="","",'2017 Hourly Load - RC2016'!A12)</f>
        <v>42736</v>
      </c>
      <c r="B11" s="32">
        <f>'Hourly Loads p.u. of Peak'!B11^2</f>
        <v>0.16878580739235277</v>
      </c>
      <c r="C11" s="32">
        <f>'Hourly Loads p.u. of Peak'!C11^2</f>
        <v>0.15672761941520535</v>
      </c>
      <c r="D11" s="32">
        <f>'Hourly Loads p.u. of Peak'!D11^2</f>
        <v>0.14092448464391599</v>
      </c>
      <c r="E11" s="32">
        <f>'Hourly Loads p.u. of Peak'!E11^2</f>
        <v>0.13062273780639677</v>
      </c>
      <c r="F11" s="32">
        <f>'Hourly Loads p.u. of Peak'!F11^2</f>
        <v>0.12625917501204892</v>
      </c>
      <c r="G11" s="32">
        <f>'Hourly Loads p.u. of Peak'!G11^2</f>
        <v>0.12838655411389444</v>
      </c>
      <c r="H11" s="32">
        <f>'Hourly Loads p.u. of Peak'!H11^2</f>
        <v>0.13515302524503994</v>
      </c>
      <c r="I11" s="32">
        <f>'Hourly Loads p.u. of Peak'!I11^2</f>
        <v>0.14086144528677841</v>
      </c>
      <c r="J11" s="32">
        <f>'Hourly Loads p.u. of Peak'!J11^2</f>
        <v>0.1675805058135246</v>
      </c>
      <c r="K11" s="32">
        <f>'Hourly Loads p.u. of Peak'!K11^2</f>
        <v>0.21450826722700733</v>
      </c>
      <c r="L11" s="32">
        <f>'Hourly Loads p.u. of Peak'!L11^2</f>
        <v>0.2636739222931832</v>
      </c>
      <c r="M11" s="32">
        <f>'Hourly Loads p.u. of Peak'!M11^2</f>
        <v>0.30026301759463525</v>
      </c>
      <c r="N11" s="32">
        <f>'Hourly Loads p.u. of Peak'!N11^2</f>
        <v>0.32304209890898122</v>
      </c>
      <c r="O11" s="32">
        <f>'Hourly Loads p.u. of Peak'!O11^2</f>
        <v>0.33222231987710321</v>
      </c>
      <c r="P11" s="32">
        <f>'Hourly Loads p.u. of Peak'!P11^2</f>
        <v>0.32946920816753611</v>
      </c>
      <c r="Q11" s="32">
        <f>'Hourly Loads p.u. of Peak'!Q11^2</f>
        <v>0.32108824374674649</v>
      </c>
      <c r="R11" s="32">
        <f>'Hourly Loads p.u. of Peak'!R11^2</f>
        <v>0.31253352269073265</v>
      </c>
      <c r="S11" s="32">
        <f>'Hourly Loads p.u. of Peak'!S11^2</f>
        <v>0.31985228452082726</v>
      </c>
      <c r="T11" s="32">
        <f>'Hourly Loads p.u. of Peak'!T11^2</f>
        <v>0.35166543456665633</v>
      </c>
      <c r="U11" s="32">
        <f>'Hourly Loads p.u. of Peak'!U11^2</f>
        <v>0.33256121106992997</v>
      </c>
      <c r="V11" s="32">
        <f>'Hourly Loads p.u. of Peak'!V11^2</f>
        <v>0.30465023777636524</v>
      </c>
      <c r="W11" s="32">
        <f>'Hourly Loads p.u. of Peak'!W11^2</f>
        <v>0.27500408326059617</v>
      </c>
      <c r="X11" s="32">
        <f>'Hourly Loads p.u. of Peak'!X11^2</f>
        <v>0.23794523368919906</v>
      </c>
      <c r="Y11" s="32">
        <f>'Hourly Loads p.u. of Peak'!Y11^2</f>
        <v>0.1950948229910332</v>
      </c>
    </row>
    <row r="12" spans="1:25" x14ac:dyDescent="0.25">
      <c r="A12" s="29">
        <f>IF('2017 Hourly Load - RC2016'!A13="","",'2017 Hourly Load - RC2016'!A13)</f>
        <v>42737</v>
      </c>
      <c r="B12" s="32">
        <f>'Hourly Loads p.u. of Peak'!B12^2</f>
        <v>0.15882897186523934</v>
      </c>
      <c r="C12" s="32">
        <f>'Hourly Loads p.u. of Peak'!C12^2</f>
        <v>0.13754054041442915</v>
      </c>
      <c r="D12" s="32">
        <f>'Hourly Loads p.u. of Peak'!D12^2</f>
        <v>0.12409040077082137</v>
      </c>
      <c r="E12" s="32">
        <f>'Hourly Loads p.u. of Peak'!E12^2</f>
        <v>0.11789855382899342</v>
      </c>
      <c r="F12" s="32">
        <f>'Hourly Loads p.u. of Peak'!F12^2</f>
        <v>0.11617491395665436</v>
      </c>
      <c r="G12" s="32">
        <f>'Hourly Loads p.u. of Peak'!G12^2</f>
        <v>0.12332249819457528</v>
      </c>
      <c r="H12" s="32">
        <f>'Hourly Loads p.u. of Peak'!H12^2</f>
        <v>0.15263250097951395</v>
      </c>
      <c r="I12" s="32">
        <f>'Hourly Loads p.u. of Peak'!I12^2</f>
        <v>0.1787256755309749</v>
      </c>
      <c r="J12" s="32">
        <f>'Hourly Loads p.u. of Peak'!J12^2</f>
        <v>0.22128932590514153</v>
      </c>
      <c r="K12" s="32">
        <f>'Hourly Loads p.u. of Peak'!K12^2</f>
        <v>0.2771660740721183</v>
      </c>
      <c r="L12" s="32">
        <f>'Hourly Loads p.u. of Peak'!L12^2</f>
        <v>0.32667955443240665</v>
      </c>
      <c r="M12" s="32">
        <f>'Hourly Loads p.u. of Peak'!M12^2</f>
        <v>0.36295897241761127</v>
      </c>
      <c r="N12" s="32">
        <f>'Hourly Loads p.u. of Peak'!N12^2</f>
        <v>0.39005712406727844</v>
      </c>
      <c r="O12" s="32">
        <f>'Hourly Loads p.u. of Peak'!O12^2</f>
        <v>0.40948801166004445</v>
      </c>
      <c r="P12" s="32">
        <f>'Hourly Loads p.u. of Peak'!P12^2</f>
        <v>0.41834797471288282</v>
      </c>
      <c r="Q12" s="32">
        <f>'Hourly Loads p.u. of Peak'!Q12^2</f>
        <v>0.41385211741082395</v>
      </c>
      <c r="R12" s="32">
        <f>'Hourly Loads p.u. of Peak'!R12^2</f>
        <v>0.39732805813455135</v>
      </c>
      <c r="S12" s="32">
        <f>'Hourly Loads p.u. of Peak'!S12^2</f>
        <v>0.39042432303406815</v>
      </c>
      <c r="T12" s="32">
        <f>'Hourly Loads p.u. of Peak'!T12^2</f>
        <v>0.41997895942271757</v>
      </c>
      <c r="U12" s="32">
        <f>'Hourly Loads p.u. of Peak'!U12^2</f>
        <v>0.38859005578876576</v>
      </c>
      <c r="V12" s="32">
        <f>'Hourly Loads p.u. of Peak'!V12^2</f>
        <v>0.34828739939547831</v>
      </c>
      <c r="W12" s="32">
        <f>'Hourly Loads p.u. of Peak'!W12^2</f>
        <v>0.30594938443844893</v>
      </c>
      <c r="X12" s="32">
        <f>'Hourly Loads p.u. of Peak'!X12^2</f>
        <v>0.26178009025933718</v>
      </c>
      <c r="Y12" s="32">
        <f>'Hourly Loads p.u. of Peak'!Y12^2</f>
        <v>0.21443049048100873</v>
      </c>
    </row>
    <row r="13" spans="1:25" x14ac:dyDescent="0.25">
      <c r="A13" s="29">
        <f>IF('2017 Hourly Load - RC2016'!A14="","",'2017 Hourly Load - RC2016'!A14)</f>
        <v>42738</v>
      </c>
      <c r="B13" s="32">
        <f>'Hourly Loads p.u. of Peak'!B13^2</f>
        <v>0.17347528507337834</v>
      </c>
      <c r="C13" s="32">
        <f>'Hourly Loads p.u. of Peak'!C13^2</f>
        <v>0.14684878804116741</v>
      </c>
      <c r="D13" s="32">
        <f>'Hourly Loads p.u. of Peak'!D13^2</f>
        <v>0.13144344994701007</v>
      </c>
      <c r="E13" s="32">
        <f>'Hourly Loads p.u. of Peak'!E13^2</f>
        <v>0.12426794752399445</v>
      </c>
      <c r="F13" s="32">
        <f>'Hourly Loads p.u. of Peak'!F13^2</f>
        <v>0.12367661861017368</v>
      </c>
      <c r="G13" s="32">
        <f>'Hourly Loads p.u. of Peak'!G13^2</f>
        <v>0.13199201927898718</v>
      </c>
      <c r="H13" s="32">
        <f>'Hourly Loads p.u. of Peak'!H13^2</f>
        <v>0.15796005118716405</v>
      </c>
      <c r="I13" s="32">
        <f>'Hourly Loads p.u. of Peak'!I13^2</f>
        <v>0.18448689984854397</v>
      </c>
      <c r="J13" s="32">
        <f>'Hourly Loads p.u. of Peak'!J13^2</f>
        <v>0.21802281715816116</v>
      </c>
      <c r="K13" s="32">
        <f>'Hourly Loads p.u. of Peak'!K13^2</f>
        <v>0.24867251029016146</v>
      </c>
      <c r="L13" s="32">
        <f>'Hourly Loads p.u. of Peak'!L13^2</f>
        <v>0.26709134119696221</v>
      </c>
      <c r="M13" s="32">
        <f>'Hourly Loads p.u. of Peak'!M13^2</f>
        <v>0.27320157544085838</v>
      </c>
      <c r="N13" s="32">
        <f>'Hourly Loads p.u. of Peak'!N13^2</f>
        <v>0.27324546853239556</v>
      </c>
      <c r="O13" s="32">
        <f>'Hourly Loads p.u. of Peak'!O13^2</f>
        <v>0.26822087391088184</v>
      </c>
      <c r="P13" s="32">
        <f>'Hourly Loads p.u. of Peak'!P13^2</f>
        <v>0.26319982437178435</v>
      </c>
      <c r="Q13" s="32">
        <f>'Hourly Loads p.u. of Peak'!Q13^2</f>
        <v>0.26010717274222517</v>
      </c>
      <c r="R13" s="32">
        <f>'Hourly Loads p.u. of Peak'!R13^2</f>
        <v>0.25852500298872411</v>
      </c>
      <c r="S13" s="32">
        <f>'Hourly Loads p.u. of Peak'!S13^2</f>
        <v>0.28383703423095641</v>
      </c>
      <c r="T13" s="32">
        <f>'Hourly Loads p.u. of Peak'!T13^2</f>
        <v>0.32418856904301768</v>
      </c>
      <c r="U13" s="32">
        <f>'Hourly Loads p.u. of Peak'!U13^2</f>
        <v>0.31295616667599807</v>
      </c>
      <c r="V13" s="32">
        <f>'Hourly Loads p.u. of Peak'!V13^2</f>
        <v>0.29054205785450277</v>
      </c>
      <c r="W13" s="32">
        <f>'Hourly Loads p.u. of Peak'!W13^2</f>
        <v>0.26453701147815423</v>
      </c>
      <c r="X13" s="32">
        <f>'Hourly Loads p.u. of Peak'!X13^2</f>
        <v>0.231234583062633</v>
      </c>
      <c r="Y13" s="32">
        <f>'Hourly Loads p.u. of Peak'!Y13^2</f>
        <v>0.19554016008716082</v>
      </c>
    </row>
    <row r="14" spans="1:25" x14ac:dyDescent="0.25">
      <c r="A14" s="29">
        <f>IF('2017 Hourly Load - RC2016'!A15="","",'2017 Hourly Load - RC2016'!A15)</f>
        <v>42739</v>
      </c>
      <c r="B14" s="32">
        <f>'Hourly Loads p.u. of Peak'!B14^2</f>
        <v>0.16617407413365459</v>
      </c>
      <c r="C14" s="32">
        <f>'Hourly Loads p.u. of Peak'!C14^2</f>
        <v>0.14784803060277488</v>
      </c>
      <c r="D14" s="32">
        <f>'Hourly Loads p.u. of Peak'!D14^2</f>
        <v>0.13738487233747068</v>
      </c>
      <c r="E14" s="32">
        <f>'Hourly Loads p.u. of Peak'!E14^2</f>
        <v>0.13297007419983858</v>
      </c>
      <c r="F14" s="32">
        <f>'Hourly Loads p.u. of Peak'!F14^2</f>
        <v>0.13352181665381926</v>
      </c>
      <c r="G14" s="32">
        <f>'Hourly Loads p.u. of Peak'!G14^2</f>
        <v>0.14023182736744788</v>
      </c>
      <c r="H14" s="32">
        <f>'Hourly Loads p.u. of Peak'!H14^2</f>
        <v>0.15510290867270976</v>
      </c>
      <c r="I14" s="32">
        <f>'Hourly Loads p.u. of Peak'!I14^2</f>
        <v>0.17586172666982305</v>
      </c>
      <c r="J14" s="32">
        <f>'Hourly Loads p.u. of Peak'!J14^2</f>
        <v>0.21040553329850742</v>
      </c>
      <c r="K14" s="32">
        <f>'Hourly Loads p.u. of Peak'!K14^2</f>
        <v>0.24350716126510608</v>
      </c>
      <c r="L14" s="32">
        <f>'Hourly Loads p.u. of Peak'!L14^2</f>
        <v>0.26397584308897737</v>
      </c>
      <c r="M14" s="32">
        <f>'Hourly Loads p.u. of Peak'!M14^2</f>
        <v>0.26856890193223337</v>
      </c>
      <c r="N14" s="32">
        <f>'Hourly Loads p.u. of Peak'!N14^2</f>
        <v>0.2642347698444687</v>
      </c>
      <c r="O14" s="32">
        <f>'Hourly Loads p.u. of Peak'!O14^2</f>
        <v>0.25737349287923877</v>
      </c>
      <c r="P14" s="32">
        <f>'Hourly Loads p.u. of Peak'!P14^2</f>
        <v>0.2487143866863808</v>
      </c>
      <c r="Q14" s="32">
        <f>'Hourly Loads p.u. of Peak'!Q14^2</f>
        <v>0.24077996867377136</v>
      </c>
      <c r="R14" s="32">
        <f>'Hourly Loads p.u. of Peak'!R14^2</f>
        <v>0.24243097930913984</v>
      </c>
      <c r="S14" s="32">
        <f>'Hourly Loads p.u. of Peak'!S14^2</f>
        <v>0.26748206357487181</v>
      </c>
      <c r="T14" s="32">
        <f>'Hourly Loads p.u. of Peak'!T14^2</f>
        <v>0.29040628525250661</v>
      </c>
      <c r="U14" s="32">
        <f>'Hourly Loads p.u. of Peak'!U14^2</f>
        <v>0.27482796793801584</v>
      </c>
      <c r="V14" s="32">
        <f>'Hourly Loads p.u. of Peak'!V14^2</f>
        <v>0.25558736365757612</v>
      </c>
      <c r="W14" s="32">
        <f>'Hourly Loads p.u. of Peak'!W14^2</f>
        <v>0.23293364181651777</v>
      </c>
      <c r="X14" s="32">
        <f>'Hourly Loads p.u. of Peak'!X14^2</f>
        <v>0.20599925675630049</v>
      </c>
      <c r="Y14" s="32">
        <f>'Hourly Loads p.u. of Peak'!Y14^2</f>
        <v>0.17631981442786837</v>
      </c>
    </row>
    <row r="15" spans="1:25" x14ac:dyDescent="0.25">
      <c r="A15" s="29">
        <f>IF('2017 Hourly Load - RC2016'!A16="","",'2017 Hourly Load - RC2016'!A16)</f>
        <v>42740</v>
      </c>
      <c r="B15" s="32">
        <f>'Hourly Loads p.u. of Peak'!B15^2</f>
        <v>0.14836509435894771</v>
      </c>
      <c r="C15" s="32">
        <f>'Hourly Loads p.u. of Peak'!C15^2</f>
        <v>0.12980459589460638</v>
      </c>
      <c r="D15" s="32">
        <f>'Hourly Loads p.u. of Peak'!D15^2</f>
        <v>0.11873619633834132</v>
      </c>
      <c r="E15" s="32">
        <f>'Hourly Loads p.u. of Peak'!E15^2</f>
        <v>0.11259658427322883</v>
      </c>
      <c r="F15" s="32">
        <f>'Hourly Loads p.u. of Peak'!F15^2</f>
        <v>0.11136019491299348</v>
      </c>
      <c r="G15" s="32">
        <f>'Hourly Loads p.u. of Peak'!G15^2</f>
        <v>0.11663331021267229</v>
      </c>
      <c r="H15" s="32">
        <f>'Hourly Loads p.u. of Peak'!H15^2</f>
        <v>0.12959290458582934</v>
      </c>
      <c r="I15" s="32">
        <f>'Hourly Loads p.u. of Peak'!I15^2</f>
        <v>0.14540430357709241</v>
      </c>
      <c r="J15" s="32">
        <f>'Hourly Loads p.u. of Peak'!J15^2</f>
        <v>0.17876117747765816</v>
      </c>
      <c r="K15" s="32">
        <f>'Hourly Loads p.u. of Peak'!K15^2</f>
        <v>0.21454716088854331</v>
      </c>
      <c r="L15" s="32">
        <f>'Hourly Loads p.u. of Peak'!L15^2</f>
        <v>0.25703279829540659</v>
      </c>
      <c r="M15" s="32">
        <f>'Hourly Loads p.u. of Peak'!M15^2</f>
        <v>0.28518074562873469</v>
      </c>
      <c r="N15" s="32">
        <f>'Hourly Loads p.u. of Peak'!N15^2</f>
        <v>0.30035505223550324</v>
      </c>
      <c r="O15" s="32">
        <f>'Hourly Loads p.u. of Peak'!O15^2</f>
        <v>0.30520667645091126</v>
      </c>
      <c r="P15" s="32">
        <f>'Hourly Loads p.u. of Peak'!P15^2</f>
        <v>0.30478929984817166</v>
      </c>
      <c r="Q15" s="32">
        <f>'Hourly Loads p.u. of Peak'!Q15^2</f>
        <v>0.2991137745045368</v>
      </c>
      <c r="R15" s="32">
        <f>'Hourly Loads p.u. of Peak'!R15^2</f>
        <v>0.29135735982209987</v>
      </c>
      <c r="S15" s="32">
        <f>'Hourly Loads p.u. of Peak'!S15^2</f>
        <v>0.2978750670023933</v>
      </c>
      <c r="T15" s="32">
        <f>'Hourly Loads p.u. of Peak'!T15^2</f>
        <v>0.33547307936187243</v>
      </c>
      <c r="U15" s="32">
        <f>'Hourly Loads p.u. of Peak'!U15^2</f>
        <v>0.31606428198678799</v>
      </c>
      <c r="V15" s="32">
        <f>'Hourly Loads p.u. of Peak'!V15^2</f>
        <v>0.28986351215672268</v>
      </c>
      <c r="W15" s="32">
        <f>'Hourly Loads p.u. of Peak'!W15^2</f>
        <v>0.25237112950305124</v>
      </c>
      <c r="X15" s="32">
        <f>'Hourly Loads p.u. of Peak'!X15^2</f>
        <v>0.21179447226190995</v>
      </c>
      <c r="Y15" s="32">
        <f>'Hourly Loads p.u. of Peak'!Y15^2</f>
        <v>0.17218362874206858</v>
      </c>
    </row>
    <row r="16" spans="1:25" x14ac:dyDescent="0.25">
      <c r="A16" s="29">
        <f>IF('2017 Hourly Load - RC2016'!A17="","",'2017 Hourly Load - RC2016'!A17)</f>
        <v>42741</v>
      </c>
      <c r="B16" s="32">
        <f>'Hourly Loads p.u. of Peak'!B16^2</f>
        <v>0.13654578782045676</v>
      </c>
      <c r="C16" s="32">
        <f>'Hourly Loads p.u. of Peak'!C16^2</f>
        <v>0.11867833269576065</v>
      </c>
      <c r="D16" s="32">
        <f>'Hourly Loads p.u. of Peak'!D16^2</f>
        <v>0.10863095036942978</v>
      </c>
      <c r="E16" s="32">
        <f>'Hourly Loads p.u. of Peak'!E16^2</f>
        <v>0.10514444554825089</v>
      </c>
      <c r="F16" s="32">
        <f>'Hourly Loads p.u. of Peak'!F16^2</f>
        <v>0.10791254849643937</v>
      </c>
      <c r="G16" s="32">
        <f>'Hourly Loads p.u. of Peak'!G16^2</f>
        <v>0.12465306757872209</v>
      </c>
      <c r="H16" s="32">
        <f>'Hourly Loads p.u. of Peak'!H16^2</f>
        <v>0.16310756902940488</v>
      </c>
      <c r="I16" s="32">
        <f>'Hourly Loads p.u. of Peak'!I16^2</f>
        <v>0.19004654277660843</v>
      </c>
      <c r="J16" s="32">
        <f>'Hourly Loads p.u. of Peak'!J16^2</f>
        <v>0.21626197243033027</v>
      </c>
      <c r="K16" s="32">
        <f>'Hourly Loads p.u. of Peak'!K16^2</f>
        <v>0.25414600471867455</v>
      </c>
      <c r="L16" s="32">
        <f>'Hourly Loads p.u. of Peak'!L16^2</f>
        <v>0.29636458160064405</v>
      </c>
      <c r="M16" s="32">
        <f>'Hourly Loads p.u. of Peak'!M16^2</f>
        <v>0.32481042162766727</v>
      </c>
      <c r="N16" s="32">
        <f>'Hourly Loads p.u. of Peak'!N16^2</f>
        <v>0.34808919914375314</v>
      </c>
      <c r="O16" s="32">
        <f>'Hourly Loads p.u. of Peak'!O16^2</f>
        <v>0.36083729612114451</v>
      </c>
      <c r="P16" s="32">
        <f>'Hourly Loads p.u. of Peak'!P16^2</f>
        <v>0.35686337508037946</v>
      </c>
      <c r="Q16" s="32">
        <f>'Hourly Loads p.u. of Peak'!Q16^2</f>
        <v>0.34182566961301902</v>
      </c>
      <c r="R16" s="32">
        <f>'Hourly Loads p.u. of Peak'!R16^2</f>
        <v>0.32788053703961884</v>
      </c>
      <c r="S16" s="32">
        <f>'Hourly Loads p.u. of Peak'!S16^2</f>
        <v>0.34888233861700096</v>
      </c>
      <c r="T16" s="32">
        <f>'Hourly Loads p.u. of Peak'!T16^2</f>
        <v>0.38550778203100389</v>
      </c>
      <c r="U16" s="32">
        <f>'Hourly Loads p.u. of Peak'!U16^2</f>
        <v>0.36422482774134091</v>
      </c>
      <c r="V16" s="32">
        <f>'Hourly Loads p.u. of Peak'!V16^2</f>
        <v>0.31895059078099175</v>
      </c>
      <c r="W16" s="32">
        <f>'Hourly Loads p.u. of Peak'!W16^2</f>
        <v>0.2673517910510152</v>
      </c>
      <c r="X16" s="32">
        <f>'Hourly Loads p.u. of Peak'!X16^2</f>
        <v>0.22749451406214882</v>
      </c>
      <c r="Y16" s="32">
        <f>'Hourly Loads p.u. of Peak'!Y16^2</f>
        <v>0.18720190236284828</v>
      </c>
    </row>
    <row r="17" spans="1:25" x14ac:dyDescent="0.25">
      <c r="A17" s="29">
        <f>IF('2017 Hourly Load - RC2016'!A18="","",'2017 Hourly Load - RC2016'!A18)</f>
        <v>42742</v>
      </c>
      <c r="B17" s="32">
        <f>'Hourly Loads p.u. of Peak'!B17^2</f>
        <v>0.15902983048806527</v>
      </c>
      <c r="C17" s="32">
        <f>'Hourly Loads p.u. of Peak'!C17^2</f>
        <v>0.14441336754375209</v>
      </c>
      <c r="D17" s="32">
        <f>'Hourly Loads p.u. of Peak'!D17^2</f>
        <v>0.14079842003240528</v>
      </c>
      <c r="E17" s="32">
        <f>'Hourly Loads p.u. of Peak'!E17^2</f>
        <v>0.14368034639255295</v>
      </c>
      <c r="F17" s="32">
        <f>'Hourly Loads p.u. of Peak'!F17^2</f>
        <v>0.15755981473178043</v>
      </c>
      <c r="G17" s="32">
        <f>'Hourly Loads p.u. of Peak'!G17^2</f>
        <v>0.19129322715489983</v>
      </c>
      <c r="H17" s="32">
        <f>'Hourly Loads p.u. of Peak'!H17^2</f>
        <v>0.26307059897818902</v>
      </c>
      <c r="I17" s="32">
        <f>'Hourly Loads p.u. of Peak'!I17^2</f>
        <v>0.32089794104311903</v>
      </c>
      <c r="J17" s="32">
        <f>'Hourly Loads p.u. of Peak'!J17^2</f>
        <v>0.34828739939547831</v>
      </c>
      <c r="K17" s="32">
        <f>'Hourly Loads p.u. of Peak'!K17^2</f>
        <v>0.36503613157521364</v>
      </c>
      <c r="L17" s="32">
        <f>'Hourly Loads p.u. of Peak'!L17^2</f>
        <v>0.35836986763694084</v>
      </c>
      <c r="M17" s="32">
        <f>'Hourly Loads p.u. of Peak'!M17^2</f>
        <v>0.33996259570846094</v>
      </c>
      <c r="N17" s="32">
        <f>'Hourly Loads p.u. of Peak'!N17^2</f>
        <v>0.32275579868767246</v>
      </c>
      <c r="O17" s="32">
        <f>'Hourly Loads p.u. of Peak'!O17^2</f>
        <v>0.30613520246297798</v>
      </c>
      <c r="P17" s="32">
        <f>'Hourly Loads p.u. of Peak'!P17^2</f>
        <v>0.29335512923001855</v>
      </c>
      <c r="Q17" s="32">
        <f>'Hourly Loads p.u. of Peak'!Q17^2</f>
        <v>0.29253703491505817</v>
      </c>
      <c r="R17" s="32">
        <f>'Hourly Loads p.u. of Peak'!R17^2</f>
        <v>0.31005041193244925</v>
      </c>
      <c r="S17" s="32">
        <f>'Hourly Loads p.u. of Peak'!S17^2</f>
        <v>0.36946339303093756</v>
      </c>
      <c r="T17" s="32">
        <f>'Hourly Loads p.u. of Peak'!T17^2</f>
        <v>0.44297823953850129</v>
      </c>
      <c r="U17" s="32">
        <f>'Hourly Loads p.u. of Peak'!U17^2</f>
        <v>0.44824740606413133</v>
      </c>
      <c r="V17" s="32">
        <f>'Hourly Loads p.u. of Peak'!V17^2</f>
        <v>0.42900609488262298</v>
      </c>
      <c r="W17" s="32">
        <f>'Hourly Loads p.u. of Peak'!W17^2</f>
        <v>0.38129617652371589</v>
      </c>
      <c r="X17" s="32">
        <f>'Hourly Loads p.u. of Peak'!X17^2</f>
        <v>0.32562451252036639</v>
      </c>
      <c r="Y17" s="32">
        <f>'Hourly Loads p.u. of Peak'!Y17^2</f>
        <v>0.27491601854792375</v>
      </c>
    </row>
    <row r="18" spans="1:25" x14ac:dyDescent="0.25">
      <c r="A18" s="29">
        <f>IF('2017 Hourly Load - RC2016'!A19="","",'2017 Hourly Load - RC2016'!A19)</f>
        <v>42743</v>
      </c>
      <c r="B18" s="32">
        <f>'Hourly Loads p.u. of Peak'!B18^2</f>
        <v>0.23884723945269826</v>
      </c>
      <c r="C18" s="32">
        <f>'Hourly Loads p.u. of Peak'!C18^2</f>
        <v>0.22097342398123057</v>
      </c>
      <c r="D18" s="32">
        <f>'Hourly Loads p.u. of Peak'!D18^2</f>
        <v>0.21474168208158995</v>
      </c>
      <c r="E18" s="32">
        <f>'Hourly Loads p.u. of Peak'!E18^2</f>
        <v>0.21198774183461067</v>
      </c>
      <c r="F18" s="32">
        <f>'Hourly Loads p.u. of Peak'!F18^2</f>
        <v>0.21861135196177328</v>
      </c>
      <c r="G18" s="32">
        <f>'Hourly Loads p.u. of Peak'!G18^2</f>
        <v>0.2495526550059016</v>
      </c>
      <c r="H18" s="32">
        <f>'Hourly Loads p.u. of Peak'!H18^2</f>
        <v>0.31295616667599807</v>
      </c>
      <c r="I18" s="32">
        <f>'Hourly Loads p.u. of Peak'!I18^2</f>
        <v>0.34615970298143256</v>
      </c>
      <c r="J18" s="32">
        <f>'Hourly Loads p.u. of Peak'!J18^2</f>
        <v>0.34275911572703688</v>
      </c>
      <c r="K18" s="32">
        <f>'Hourly Loads p.u. of Peak'!K18^2</f>
        <v>0.34275911572703688</v>
      </c>
      <c r="L18" s="32">
        <f>'Hourly Loads p.u. of Peak'!L18^2</f>
        <v>0.3385442013586375</v>
      </c>
      <c r="M18" s="32">
        <f>'Hourly Loads p.u. of Peak'!M18^2</f>
        <v>0.32165949032397584</v>
      </c>
      <c r="N18" s="32">
        <f>'Hourly Loads p.u. of Peak'!N18^2</f>
        <v>0.29925156732754177</v>
      </c>
      <c r="O18" s="32">
        <f>'Hourly Loads p.u. of Peak'!O18^2</f>
        <v>0.27875986979207124</v>
      </c>
      <c r="P18" s="32">
        <f>'Hourly Loads p.u. of Peak'!P18^2</f>
        <v>0.26169416916686272</v>
      </c>
      <c r="Q18" s="32">
        <f>'Hourly Loads p.u. of Peak'!Q18^2</f>
        <v>0.25512059564800538</v>
      </c>
      <c r="R18" s="32">
        <f>'Hourly Loads p.u. of Peak'!R18^2</f>
        <v>0.25993589466785466</v>
      </c>
      <c r="S18" s="32">
        <f>'Hourly Loads p.u. of Peak'!S18^2</f>
        <v>0.28954712897597457</v>
      </c>
      <c r="T18" s="32">
        <f>'Hourly Loads p.u. of Peak'!T18^2</f>
        <v>0.32605591432236181</v>
      </c>
      <c r="U18" s="32">
        <f>'Hourly Loads p.u. of Peak'!U18^2</f>
        <v>0.3142728853825994</v>
      </c>
      <c r="V18" s="32">
        <f>'Hourly Loads p.u. of Peak'!V18^2</f>
        <v>0.28769749676879264</v>
      </c>
      <c r="W18" s="32">
        <f>'Hourly Loads p.u. of Peak'!W18^2</f>
        <v>0.24712556219090004</v>
      </c>
      <c r="X18" s="32">
        <f>'Hourly Loads p.u. of Peak'!X18^2</f>
        <v>0.20390838971164274</v>
      </c>
      <c r="Y18" s="32">
        <f>'Hourly Loads p.u. of Peak'!Y18^2</f>
        <v>0.16280248921437168</v>
      </c>
    </row>
    <row r="19" spans="1:25" x14ac:dyDescent="0.25">
      <c r="A19" s="29">
        <f>IF('2017 Hourly Load - RC2016'!A20="","",'2017 Hourly Load - RC2016'!A20)</f>
        <v>42744</v>
      </c>
      <c r="B19" s="32">
        <f>'Hourly Loads p.u. of Peak'!B19^2</f>
        <v>0.13278641389827198</v>
      </c>
      <c r="C19" s="32">
        <f>'Hourly Loads p.u. of Peak'!C19^2</f>
        <v>0.11847592100599853</v>
      </c>
      <c r="D19" s="32">
        <f>'Hourly Loads p.u. of Peak'!D19^2</f>
        <v>0.11200563789689404</v>
      </c>
      <c r="E19" s="32">
        <f>'Hourly Loads p.u. of Peak'!E19^2</f>
        <v>0.10968520957804249</v>
      </c>
      <c r="F19" s="32">
        <f>'Hourly Loads p.u. of Peak'!F19^2</f>
        <v>0.11429356992073787</v>
      </c>
      <c r="G19" s="32">
        <f>'Hourly Loads p.u. of Peak'!G19^2</f>
        <v>0.13441313781039427</v>
      </c>
      <c r="H19" s="32">
        <f>'Hourly Loads p.u. of Peak'!H19^2</f>
        <v>0.18043374595134976</v>
      </c>
      <c r="I19" s="32">
        <f>'Hourly Loads p.u. of Peak'!I19^2</f>
        <v>0.21427497929730493</v>
      </c>
      <c r="J19" s="32">
        <f>'Hourly Loads p.u. of Peak'!J19^2</f>
        <v>0.22549632862267868</v>
      </c>
      <c r="K19" s="32">
        <f>'Hourly Loads p.u. of Peak'!K19^2</f>
        <v>0.24637473806241533</v>
      </c>
      <c r="L19" s="32">
        <f>'Hourly Loads p.u. of Peak'!L19^2</f>
        <v>0.26122185524516811</v>
      </c>
      <c r="M19" s="32">
        <f>'Hourly Loads p.u. of Peak'!M19^2</f>
        <v>0.26943995917912444</v>
      </c>
      <c r="N19" s="32">
        <f>'Hourly Loads p.u. of Peak'!N19^2</f>
        <v>0.27018146666883747</v>
      </c>
      <c r="O19" s="32">
        <f>'Hourly Loads p.u. of Peak'!O19^2</f>
        <v>0.26622409169647548</v>
      </c>
      <c r="P19" s="32">
        <f>'Hourly Loads p.u. of Peak'!P19^2</f>
        <v>0.26122185524516811</v>
      </c>
      <c r="Q19" s="32">
        <f>'Hourly Loads p.u. of Peak'!Q19^2</f>
        <v>0.25946517083285292</v>
      </c>
      <c r="R19" s="32">
        <f>'Hourly Loads p.u. of Peak'!R19^2</f>
        <v>0.26259704401322176</v>
      </c>
      <c r="S19" s="32">
        <f>'Hourly Loads p.u. of Peak'!S19^2</f>
        <v>0.2880128680761907</v>
      </c>
      <c r="T19" s="32">
        <f>'Hourly Loads p.u. of Peak'!T19^2</f>
        <v>0.32845779139450826</v>
      </c>
      <c r="U19" s="32">
        <f>'Hourly Loads p.u. of Peak'!U19^2</f>
        <v>0.32061259275841136</v>
      </c>
      <c r="V19" s="32">
        <f>'Hourly Loads p.u. of Peak'!V19^2</f>
        <v>0.29590761677521882</v>
      </c>
      <c r="W19" s="32">
        <f>'Hourly Loads p.u. of Peak'!W19^2</f>
        <v>0.25869581567186739</v>
      </c>
      <c r="X19" s="32">
        <f>'Hourly Loads p.u. of Peak'!X19^2</f>
        <v>0.21739592107237149</v>
      </c>
      <c r="Y19" s="32">
        <f>'Hourly Loads p.u. of Peak'!Y19^2</f>
        <v>0.17424558511958269</v>
      </c>
    </row>
    <row r="20" spans="1:25" x14ac:dyDescent="0.25">
      <c r="A20" s="29">
        <f>IF('2017 Hourly Load - RC2016'!A21="","",'2017 Hourly Load - RC2016'!A21)</f>
        <v>42745</v>
      </c>
      <c r="B20" s="32">
        <f>'Hourly Loads p.u. of Peak'!B20^2</f>
        <v>0.14001179427349258</v>
      </c>
      <c r="C20" s="32">
        <f>'Hourly Loads p.u. of Peak'!C20^2</f>
        <v>0.12030384553298488</v>
      </c>
      <c r="D20" s="32">
        <f>'Hourly Loads p.u. of Peak'!D20^2</f>
        <v>0.10965740068937231</v>
      </c>
      <c r="E20" s="32">
        <f>'Hourly Loads p.u. of Peak'!E20^2</f>
        <v>0.10577164308063092</v>
      </c>
      <c r="F20" s="32">
        <f>'Hourly Loads p.u. of Peak'!F20^2</f>
        <v>0.10807812200258565</v>
      </c>
      <c r="G20" s="32">
        <f>'Hourly Loads p.u. of Peak'!G20^2</f>
        <v>0.12477168593059776</v>
      </c>
      <c r="H20" s="32">
        <f>'Hourly Loads p.u. of Peak'!H20^2</f>
        <v>0.16679080212626843</v>
      </c>
      <c r="I20" s="32">
        <f>'Hourly Loads p.u. of Peak'!I20^2</f>
        <v>0.19826023254528866</v>
      </c>
      <c r="J20" s="32">
        <f>'Hourly Loads p.u. of Peak'!J20^2</f>
        <v>0.22386439373908834</v>
      </c>
      <c r="K20" s="32">
        <f>'Hourly Loads p.u. of Peak'!K20^2</f>
        <v>0.25690509600037298</v>
      </c>
      <c r="L20" s="32">
        <f>'Hourly Loads p.u. of Peak'!L20^2</f>
        <v>0.28468768301482777</v>
      </c>
      <c r="M20" s="32">
        <f>'Hourly Loads p.u. of Peak'!M20^2</f>
        <v>0.30312264924701676</v>
      </c>
      <c r="N20" s="32">
        <f>'Hourly Loads p.u. of Peak'!N20^2</f>
        <v>0.31361418051156942</v>
      </c>
      <c r="O20" s="32">
        <f>'Hourly Loads p.u. of Peak'!O20^2</f>
        <v>0.32161186705123895</v>
      </c>
      <c r="P20" s="32">
        <f>'Hourly Loads p.u. of Peak'!P20^2</f>
        <v>0.32189765957302718</v>
      </c>
      <c r="Q20" s="32">
        <f>'Hourly Loads p.u. of Peak'!Q20^2</f>
        <v>0.32013729433918786</v>
      </c>
      <c r="R20" s="32">
        <f>'Hourly Loads p.u. of Peak'!R20^2</f>
        <v>0.31767142597330261</v>
      </c>
      <c r="S20" s="32">
        <f>'Hourly Loads p.u. of Peak'!S20^2</f>
        <v>0.32146901838717484</v>
      </c>
      <c r="T20" s="32">
        <f>'Hourly Loads p.u. of Peak'!T20^2</f>
        <v>0.35621154706986957</v>
      </c>
      <c r="U20" s="32">
        <f>'Hourly Loads p.u. of Peak'!U20^2</f>
        <v>0.33659266081261974</v>
      </c>
      <c r="V20" s="32">
        <f>'Hourly Loads p.u. of Peak'!V20^2</f>
        <v>0.30655349927109865</v>
      </c>
      <c r="W20" s="32">
        <f>'Hourly Loads p.u. of Peak'!W20^2</f>
        <v>0.27101141612017227</v>
      </c>
      <c r="X20" s="32">
        <f>'Hourly Loads p.u. of Peak'!X20^2</f>
        <v>0.23639124302193529</v>
      </c>
      <c r="Y20" s="32">
        <f>'Hourly Loads p.u. of Peak'!Y20^2</f>
        <v>0.19968359635673882</v>
      </c>
    </row>
    <row r="21" spans="1:25" x14ac:dyDescent="0.25">
      <c r="A21" s="29">
        <f>IF('2017 Hourly Load - RC2016'!A22="","",'2017 Hourly Load - RC2016'!A22)</f>
        <v>42746</v>
      </c>
      <c r="B21" s="32">
        <f>'Hourly Loads p.u. of Peak'!B21^2</f>
        <v>0.16070858831250942</v>
      </c>
      <c r="C21" s="32">
        <f>'Hourly Loads p.u. of Peak'!C21^2</f>
        <v>0.13844515342650793</v>
      </c>
      <c r="D21" s="32">
        <f>'Hourly Loads p.u. of Peak'!D21^2</f>
        <v>0.12432715798058103</v>
      </c>
      <c r="E21" s="32">
        <f>'Hourly Loads p.u. of Peak'!E21^2</f>
        <v>0.11775443239043684</v>
      </c>
      <c r="F21" s="32">
        <f>'Hourly Loads p.u. of Peak'!F21^2</f>
        <v>0.11640399926254764</v>
      </c>
      <c r="G21" s="32">
        <f>'Hourly Loads p.u. of Peak'!G21^2</f>
        <v>0.1227922695077788</v>
      </c>
      <c r="H21" s="32">
        <f>'Hourly Loads p.u. of Peak'!H21^2</f>
        <v>0.13772745845458609</v>
      </c>
      <c r="I21" s="32">
        <f>'Hourly Loads p.u. of Peak'!I21^2</f>
        <v>0.15785994447648807</v>
      </c>
      <c r="J21" s="32">
        <f>'Hourly Loads p.u. of Peak'!J21^2</f>
        <v>0.20787101267522945</v>
      </c>
      <c r="K21" s="32">
        <f>'Hourly Loads p.u. of Peak'!K21^2</f>
        <v>0.26861242130051227</v>
      </c>
      <c r="L21" s="32">
        <f>'Hourly Loads p.u. of Peak'!L21^2</f>
        <v>0.31530938921075646</v>
      </c>
      <c r="M21" s="32">
        <f>'Hourly Loads p.u. of Peak'!M21^2</f>
        <v>0.34620911025387363</v>
      </c>
      <c r="N21" s="32">
        <f>'Hourly Loads p.u. of Peak'!N21^2</f>
        <v>0.3700761440439736</v>
      </c>
      <c r="O21" s="32">
        <f>'Hourly Loads p.u. of Peak'!O21^2</f>
        <v>0.38493447821300897</v>
      </c>
      <c r="P21" s="32">
        <f>'Hourly Loads p.u. of Peak'!P21^2</f>
        <v>0.39105420890592346</v>
      </c>
      <c r="Q21" s="32">
        <f>'Hourly Loads p.u. of Peak'!Q21^2</f>
        <v>0.38770068433937749</v>
      </c>
      <c r="R21" s="32">
        <f>'Hourly Loads p.u. of Peak'!R21^2</f>
        <v>0.37120083950968336</v>
      </c>
      <c r="S21" s="32">
        <f>'Hourly Loads p.u. of Peak'!S21^2</f>
        <v>0.35801806888894178</v>
      </c>
      <c r="T21" s="32">
        <f>'Hourly Loads p.u. of Peak'!T21^2</f>
        <v>0.37969044810218394</v>
      </c>
      <c r="U21" s="32">
        <f>'Hourly Loads p.u. of Peak'!U21^2</f>
        <v>0.35181484101619448</v>
      </c>
      <c r="V21" s="32">
        <f>'Hourly Loads p.u. of Peak'!V21^2</f>
        <v>0.3171510216247983</v>
      </c>
      <c r="W21" s="32">
        <f>'Hourly Loads p.u. of Peak'!W21^2</f>
        <v>0.2784496072110989</v>
      </c>
      <c r="X21" s="32">
        <f>'Hourly Loads p.u. of Peak'!X21^2</f>
        <v>0.24098603650521985</v>
      </c>
      <c r="Y21" s="32">
        <f>'Hourly Loads p.u. of Peak'!Y21^2</f>
        <v>0.20220561311647714</v>
      </c>
    </row>
    <row r="22" spans="1:25" x14ac:dyDescent="0.25">
      <c r="A22" s="29">
        <f>IF('2017 Hourly Load - RC2016'!A23="","",'2017 Hourly Load - RC2016'!A23)</f>
        <v>42747</v>
      </c>
      <c r="B22" s="32">
        <f>'Hourly Loads p.u. of Peak'!B22^2</f>
        <v>0.16426267005529097</v>
      </c>
      <c r="C22" s="32">
        <f>'Hourly Loads p.u. of Peak'!C22^2</f>
        <v>0.13976053942186767</v>
      </c>
      <c r="D22" s="32">
        <f>'Hourly Loads p.u. of Peak'!D22^2</f>
        <v>0.12545483618097406</v>
      </c>
      <c r="E22" s="32">
        <f>'Hourly Loads p.u. of Peak'!E22^2</f>
        <v>0.11749523591957528</v>
      </c>
      <c r="F22" s="32">
        <f>'Hourly Loads p.u. of Peak'!F22^2</f>
        <v>0.11361325256317253</v>
      </c>
      <c r="G22" s="32">
        <f>'Hourly Loads p.u. of Peak'!G22^2</f>
        <v>0.11597464941278128</v>
      </c>
      <c r="H22" s="32">
        <f>'Hourly Loads p.u. of Peak'!H22^2</f>
        <v>0.12557383530749017</v>
      </c>
      <c r="I22" s="32">
        <f>'Hourly Loads p.u. of Peak'!I22^2</f>
        <v>0.13888292438950262</v>
      </c>
      <c r="J22" s="32">
        <f>'Hourly Loads p.u. of Peak'!J22^2</f>
        <v>0.17421053446136214</v>
      </c>
      <c r="K22" s="32">
        <f>'Hourly Loads p.u. of Peak'!K22^2</f>
        <v>0.21466386302729795</v>
      </c>
      <c r="L22" s="32">
        <f>'Hourly Loads p.u. of Peak'!L22^2</f>
        <v>0.24591646344274093</v>
      </c>
      <c r="M22" s="32">
        <f>'Hourly Loads p.u. of Peak'!M22^2</f>
        <v>0.26475300413009162</v>
      </c>
      <c r="N22" s="32">
        <f>'Hourly Loads p.u. of Peak'!N22^2</f>
        <v>0.28191658146634591</v>
      </c>
      <c r="O22" s="32">
        <f>'Hourly Loads p.u. of Peak'!O22^2</f>
        <v>0.29303684570175931</v>
      </c>
      <c r="P22" s="32">
        <f>'Hourly Loads p.u. of Peak'!P22^2</f>
        <v>0.29618175336218056</v>
      </c>
      <c r="Q22" s="32">
        <f>'Hourly Loads p.u. of Peak'!Q22^2</f>
        <v>0.29249161872495927</v>
      </c>
      <c r="R22" s="32">
        <f>'Hourly Loads p.u. of Peak'!R22^2</f>
        <v>0.28397126258024402</v>
      </c>
      <c r="S22" s="32">
        <f>'Hourly Loads p.u. of Peak'!S22^2</f>
        <v>0.27809523294574023</v>
      </c>
      <c r="T22" s="32">
        <f>'Hourly Loads p.u. of Peak'!T22^2</f>
        <v>0.31164221211123105</v>
      </c>
      <c r="U22" s="32">
        <f>'Hourly Loads p.u. of Peak'!U22^2</f>
        <v>0.29966513618387713</v>
      </c>
      <c r="V22" s="32">
        <f>'Hourly Loads p.u. of Peak'!V22^2</f>
        <v>0.2731137998348574</v>
      </c>
      <c r="W22" s="32">
        <f>'Hourly Loads p.u. of Peak'!W22^2</f>
        <v>0.23798619693141959</v>
      </c>
      <c r="X22" s="32">
        <f>'Hourly Loads p.u. of Peak'!X22^2</f>
        <v>0.20099909341136871</v>
      </c>
      <c r="Y22" s="32">
        <f>'Hourly Loads p.u. of Peak'!Y22^2</f>
        <v>0.16192275171595535</v>
      </c>
    </row>
    <row r="23" spans="1:25" x14ac:dyDescent="0.25">
      <c r="A23" s="29">
        <f>IF('2017 Hourly Load - RC2016'!A24="","",'2017 Hourly Load - RC2016'!A24)</f>
        <v>42748</v>
      </c>
      <c r="B23" s="32">
        <f>'Hourly Loads p.u. of Peak'!B23^2</f>
        <v>0.13278641389827198</v>
      </c>
      <c r="C23" s="32">
        <f>'Hourly Loads p.u. of Peak'!C23^2</f>
        <v>0.11786972248989988</v>
      </c>
      <c r="D23" s="32">
        <f>'Hourly Loads p.u. of Peak'!D23^2</f>
        <v>0.11122012801921924</v>
      </c>
      <c r="E23" s="32">
        <f>'Hourly Loads p.u. of Peak'!E23^2</f>
        <v>0.1105490338696109</v>
      </c>
      <c r="F23" s="32">
        <f>'Hourly Loads p.u. of Peak'!F23^2</f>
        <v>0.1166906732071146</v>
      </c>
      <c r="G23" s="32">
        <f>'Hourly Loads p.u. of Peak'!G23^2</f>
        <v>0.14133458422019404</v>
      </c>
      <c r="H23" s="32">
        <f>'Hourly Loads p.u. of Peak'!H23^2</f>
        <v>0.1940576774870931</v>
      </c>
      <c r="I23" s="32">
        <f>'Hourly Loads p.u. of Peak'!I23^2</f>
        <v>0.22958197705203495</v>
      </c>
      <c r="J23" s="32">
        <f>'Hourly Loads p.u. of Peak'!J23^2</f>
        <v>0.24446115510694261</v>
      </c>
      <c r="K23" s="32">
        <f>'Hourly Loads p.u. of Peak'!K23^2</f>
        <v>0.2650555419218309</v>
      </c>
      <c r="L23" s="32">
        <f>'Hourly Loads p.u. of Peak'!L23^2</f>
        <v>0.28392651627145693</v>
      </c>
      <c r="M23" s="32">
        <f>'Hourly Loads p.u. of Peak'!M23^2</f>
        <v>0.29842528635781229</v>
      </c>
      <c r="N23" s="32">
        <f>'Hourly Loads p.u. of Peak'!N23^2</f>
        <v>0.31197044161412596</v>
      </c>
      <c r="O23" s="32">
        <f>'Hourly Loads p.u. of Peak'!O23^2</f>
        <v>0.32261269617384819</v>
      </c>
      <c r="P23" s="32">
        <f>'Hourly Loads p.u. of Peak'!P23^2</f>
        <v>0.32951740965361581</v>
      </c>
      <c r="Q23" s="32">
        <f>'Hourly Loads p.u. of Peak'!Q23^2</f>
        <v>0.33450104632144567</v>
      </c>
      <c r="R23" s="32">
        <f>'Hourly Loads p.u. of Peak'!R23^2</f>
        <v>0.33159340885884131</v>
      </c>
      <c r="S23" s="32">
        <f>'Hourly Loads p.u. of Peak'!S23^2</f>
        <v>0.33747015597148694</v>
      </c>
      <c r="T23" s="32">
        <f>'Hourly Loads p.u. of Peak'!T23^2</f>
        <v>0.38062239403463227</v>
      </c>
      <c r="U23" s="32">
        <f>'Hourly Loads p.u. of Peak'!U23^2</f>
        <v>0.37084279676271936</v>
      </c>
      <c r="V23" s="32">
        <f>'Hourly Loads p.u. of Peak'!V23^2</f>
        <v>0.33338495177921107</v>
      </c>
      <c r="W23" s="32">
        <f>'Hourly Loads p.u. of Peak'!W23^2</f>
        <v>0.28473248926036371</v>
      </c>
      <c r="X23" s="32">
        <f>'Hourly Loads p.u. of Peak'!X23^2</f>
        <v>0.23586078340237074</v>
      </c>
      <c r="Y23" s="32">
        <f>'Hourly Loads p.u. of Peak'!Y23^2</f>
        <v>0.18618598151942095</v>
      </c>
    </row>
    <row r="24" spans="1:25" x14ac:dyDescent="0.25">
      <c r="A24" s="29">
        <f>IF('2017 Hourly Load - RC2016'!A25="","",'2017 Hourly Load - RC2016'!A25)</f>
        <v>42749</v>
      </c>
      <c r="B24" s="32">
        <f>'Hourly Loads p.u. of Peak'!B24^2</f>
        <v>0.14788032064485232</v>
      </c>
      <c r="C24" s="32">
        <f>'Hourly Loads p.u. of Peak'!C24^2</f>
        <v>0.1267071405109029</v>
      </c>
      <c r="D24" s="32">
        <f>'Hourly Loads p.u. of Peak'!D24^2</f>
        <v>0.11608906514084778</v>
      </c>
      <c r="E24" s="32">
        <f>'Hourly Loads p.u. of Peak'!E24^2</f>
        <v>0.11082840963356966</v>
      </c>
      <c r="F24" s="32">
        <f>'Hourly Loads p.u. of Peak'!F24^2</f>
        <v>0.11290674813484999</v>
      </c>
      <c r="G24" s="32">
        <f>'Hourly Loads p.u. of Peak'!G24^2</f>
        <v>0.13168711751135528</v>
      </c>
      <c r="H24" s="32">
        <f>'Hourly Loads p.u. of Peak'!H24^2</f>
        <v>0.17730848873035843</v>
      </c>
      <c r="I24" s="32">
        <f>'Hourly Loads p.u. of Peak'!I24^2</f>
        <v>0.20767962934727535</v>
      </c>
      <c r="J24" s="32">
        <f>'Hourly Loads p.u. of Peak'!J24^2</f>
        <v>0.23374490334209708</v>
      </c>
      <c r="K24" s="32">
        <f>'Hourly Loads p.u. of Peak'!K24^2</f>
        <v>0.27179885807657816</v>
      </c>
      <c r="L24" s="32">
        <f>'Hourly Loads p.u. of Peak'!L24^2</f>
        <v>0.30562433863463107</v>
      </c>
      <c r="M24" s="32">
        <f>'Hourly Loads p.u. of Peak'!M24^2</f>
        <v>0.32619977838546693</v>
      </c>
      <c r="N24" s="32">
        <f>'Hourly Loads p.u. of Peak'!N24^2</f>
        <v>0.33698251763336057</v>
      </c>
      <c r="O24" s="32">
        <f>'Hourly Loads p.u. of Peak'!O24^2</f>
        <v>0.33751893919660064</v>
      </c>
      <c r="P24" s="32">
        <f>'Hourly Loads p.u. of Peak'!P24^2</f>
        <v>0.33290027502162151</v>
      </c>
      <c r="Q24" s="32">
        <f>'Hourly Loads p.u. of Peak'!Q24^2</f>
        <v>0.32061259275841136</v>
      </c>
      <c r="R24" s="32">
        <f>'Hourly Loads p.u. of Peak'!R24^2</f>
        <v>0.31729290777518798</v>
      </c>
      <c r="S24" s="32">
        <f>'Hourly Loads p.u. of Peak'!S24^2</f>
        <v>0.33222231987710321</v>
      </c>
      <c r="T24" s="32">
        <f>'Hourly Loads p.u. of Peak'!T24^2</f>
        <v>0.37330141630767194</v>
      </c>
      <c r="U24" s="32">
        <f>'Hourly Loads p.u. of Peak'!U24^2</f>
        <v>0.36230159849497734</v>
      </c>
      <c r="V24" s="32">
        <f>'Hourly Loads p.u. of Peak'!V24^2</f>
        <v>0.32918007329057081</v>
      </c>
      <c r="W24" s="32">
        <f>'Hourly Loads p.u. of Peak'!W24^2</f>
        <v>0.28446370467251464</v>
      </c>
      <c r="X24" s="32">
        <f>'Hourly Loads p.u. of Peak'!X24^2</f>
        <v>0.23342022949869182</v>
      </c>
      <c r="Y24" s="32">
        <f>'Hourly Loads p.u. of Peak'!Y24^2</f>
        <v>0.18398229588477183</v>
      </c>
    </row>
    <row r="25" spans="1:25" x14ac:dyDescent="0.25">
      <c r="A25" s="29">
        <f>IF('2017 Hourly Load - RC2016'!A26="","",'2017 Hourly Load - RC2016'!A26)</f>
        <v>42750</v>
      </c>
      <c r="B25" s="32">
        <f>'Hourly Loads p.u. of Peak'!B25^2</f>
        <v>0.14623802375507478</v>
      </c>
      <c r="C25" s="32">
        <f>'Hourly Loads p.u. of Peak'!C25^2</f>
        <v>0.12703615271722526</v>
      </c>
      <c r="D25" s="32">
        <f>'Hourly Loads p.u. of Peak'!D25^2</f>
        <v>0.11683414239281487</v>
      </c>
      <c r="E25" s="32">
        <f>'Hourly Loads p.u. of Peak'!E25^2</f>
        <v>0.11347177539295225</v>
      </c>
      <c r="F25" s="32">
        <f>'Hourly Loads p.u. of Peak'!F25^2</f>
        <v>0.11577455762777288</v>
      </c>
      <c r="G25" s="32">
        <f>'Hourly Loads p.u. of Peak'!G25^2</f>
        <v>0.13694947063890528</v>
      </c>
      <c r="H25" s="32">
        <f>'Hourly Loads p.u. of Peak'!H25^2</f>
        <v>0.18669359642340536</v>
      </c>
      <c r="I25" s="32">
        <f>'Hourly Loads p.u. of Peak'!I25^2</f>
        <v>0.21916136682710755</v>
      </c>
      <c r="J25" s="32">
        <f>'Hourly Loads p.u. of Peak'!J25^2</f>
        <v>0.23127496456581956</v>
      </c>
      <c r="K25" s="32">
        <f>'Hourly Loads p.u. of Peak'!K25^2</f>
        <v>0.24783572276090893</v>
      </c>
      <c r="L25" s="32">
        <f>'Hourly Loads p.u. of Peak'!L25^2</f>
        <v>0.25664978660396576</v>
      </c>
      <c r="M25" s="32">
        <f>'Hourly Loads p.u. of Peak'!M25^2</f>
        <v>0.25728829807913406</v>
      </c>
      <c r="N25" s="32">
        <f>'Hourly Loads p.u. of Peak'!N25^2</f>
        <v>0.25026629190735</v>
      </c>
      <c r="O25" s="32">
        <f>'Hourly Loads p.u. of Peak'!O25^2</f>
        <v>0.24342429342113728</v>
      </c>
      <c r="P25" s="32">
        <f>'Hourly Loads p.u. of Peak'!P25^2</f>
        <v>0.23590156683434438</v>
      </c>
      <c r="Q25" s="32">
        <f>'Hourly Loads p.u. of Peak'!Q25^2</f>
        <v>0.23236659786309763</v>
      </c>
      <c r="R25" s="32">
        <f>'Hourly Loads p.u. of Peak'!R25^2</f>
        <v>0.23606473581915019</v>
      </c>
      <c r="S25" s="32">
        <f>'Hourly Loads p.u. of Peak'!S25^2</f>
        <v>0.26298446634424766</v>
      </c>
      <c r="T25" s="32">
        <f>'Hourly Loads p.u. of Peak'!T25^2</f>
        <v>0.30035505223550324</v>
      </c>
      <c r="U25" s="32">
        <f>'Hourly Loads p.u. of Peak'!U25^2</f>
        <v>0.29172008292401908</v>
      </c>
      <c r="V25" s="32">
        <f>'Hourly Loads p.u. of Peak'!V25^2</f>
        <v>0.26917849392603027</v>
      </c>
      <c r="W25" s="32">
        <f>'Hourly Loads p.u. of Peak'!W25^2</f>
        <v>0.23577922711549676</v>
      </c>
      <c r="X25" s="32">
        <f>'Hourly Loads p.u. of Peak'!X25^2</f>
        <v>0.19635793003853858</v>
      </c>
      <c r="Y25" s="32">
        <f>'Hourly Loads p.u. of Peak'!Y25^2</f>
        <v>0.15706023311500172</v>
      </c>
    </row>
    <row r="26" spans="1:25" x14ac:dyDescent="0.25">
      <c r="A26" s="29">
        <f>IF('2017 Hourly Load - RC2016'!A27="","",'2017 Hourly Load - RC2016'!A27)</f>
        <v>42751</v>
      </c>
      <c r="B26" s="32">
        <f>'Hourly Loads p.u. of Peak'!B26^2</f>
        <v>0.13068344315601618</v>
      </c>
      <c r="C26" s="32">
        <f>'Hourly Loads p.u. of Peak'!C26^2</f>
        <v>0.11761039909415817</v>
      </c>
      <c r="D26" s="32">
        <f>'Hourly Loads p.u. of Peak'!D26^2</f>
        <v>0.11386813358810928</v>
      </c>
      <c r="E26" s="32">
        <f>'Hourly Loads p.u. of Peak'!E26^2</f>
        <v>0.11526082917539492</v>
      </c>
      <c r="F26" s="32">
        <f>'Hourly Loads p.u. of Peak'!F26^2</f>
        <v>0.12358804090944402</v>
      </c>
      <c r="G26" s="32">
        <f>'Hourly Loads p.u. of Peak'!G26^2</f>
        <v>0.15361828421528961</v>
      </c>
      <c r="H26" s="32">
        <f>'Hourly Loads p.u. of Peak'!H26^2</f>
        <v>0.21821890728375398</v>
      </c>
      <c r="I26" s="32">
        <f>'Hourly Loads p.u. of Peak'!I26^2</f>
        <v>0.26600749967704845</v>
      </c>
      <c r="J26" s="32">
        <f>'Hourly Loads p.u. of Peak'!J26^2</f>
        <v>0.2746079031128405</v>
      </c>
      <c r="K26" s="32">
        <f>'Hourly Loads p.u. of Peak'!K26^2</f>
        <v>0.27774108432461292</v>
      </c>
      <c r="L26" s="32">
        <f>'Hourly Loads p.u. of Peak'!L26^2</f>
        <v>0.27765258242624224</v>
      </c>
      <c r="M26" s="32">
        <f>'Hourly Loads p.u. of Peak'!M26^2</f>
        <v>0.26939637282271423</v>
      </c>
      <c r="N26" s="32">
        <f>'Hourly Loads p.u. of Peak'!N26^2</f>
        <v>0.25699022733803767</v>
      </c>
      <c r="O26" s="32">
        <f>'Hourly Loads p.u. of Peak'!O26^2</f>
        <v>0.24417061171637686</v>
      </c>
      <c r="P26" s="32">
        <f>'Hourly Loads p.u. of Peak'!P26^2</f>
        <v>0.23325797719357594</v>
      </c>
      <c r="Q26" s="32">
        <f>'Hourly Loads p.u. of Peak'!Q26^2</f>
        <v>0.22797539012471649</v>
      </c>
      <c r="R26" s="32">
        <f>'Hourly Loads p.u. of Peak'!R26^2</f>
        <v>0.23337966113387618</v>
      </c>
      <c r="S26" s="32">
        <f>'Hourly Loads p.u. of Peak'!S26^2</f>
        <v>0.26748206357487181</v>
      </c>
      <c r="T26" s="32">
        <f>'Hourly Loads p.u. of Peak'!T26^2</f>
        <v>0.34769296787347637</v>
      </c>
      <c r="U26" s="32">
        <f>'Hourly Loads p.u. of Peak'!U26^2</f>
        <v>0.36432619136089939</v>
      </c>
      <c r="V26" s="32">
        <f>'Hourly Loads p.u. of Peak'!V26^2</f>
        <v>0.36048428806109295</v>
      </c>
      <c r="W26" s="32">
        <f>'Hourly Loads p.u. of Peak'!W26^2</f>
        <v>0.33751893919660064</v>
      </c>
      <c r="X26" s="32">
        <f>'Hourly Loads p.u. of Peak'!X26^2</f>
        <v>0.30206023687770045</v>
      </c>
      <c r="Y26" s="32">
        <f>'Hourly Loads p.u. of Peak'!Y26^2</f>
        <v>0.26488264202954753</v>
      </c>
    </row>
    <row r="27" spans="1:25" x14ac:dyDescent="0.25">
      <c r="A27" s="29">
        <f>IF('2017 Hourly Load - RC2016'!A28="","",'2017 Hourly Load - RC2016'!A28)</f>
        <v>42752</v>
      </c>
      <c r="B27" s="32">
        <f>'Hourly Loads p.u. of Peak'!B27^2</f>
        <v>0.24007999735108507</v>
      </c>
      <c r="C27" s="32">
        <f>'Hourly Loads p.u. of Peak'!C27^2</f>
        <v>0.23062928359776869</v>
      </c>
      <c r="D27" s="32">
        <f>'Hourly Loads p.u. of Peak'!D27^2</f>
        <v>0.23200243451635794</v>
      </c>
      <c r="E27" s="32">
        <f>'Hourly Loads p.u. of Peak'!E27^2</f>
        <v>0.24007999735108507</v>
      </c>
      <c r="F27" s="32">
        <f>'Hourly Loads p.u. of Peak'!F27^2</f>
        <v>0.2585677008709733</v>
      </c>
      <c r="G27" s="32">
        <f>'Hourly Loads p.u. of Peak'!G27^2</f>
        <v>0.30850932705751222</v>
      </c>
      <c r="H27" s="32">
        <f>'Hourly Loads p.u. of Peak'!H27^2</f>
        <v>0.40760944410588107</v>
      </c>
      <c r="I27" s="32">
        <f>'Hourly Loads p.u. of Peak'!I27^2</f>
        <v>0.47419276425274692</v>
      </c>
      <c r="J27" s="32">
        <f>'Hourly Loads p.u. of Peak'!J27^2</f>
        <v>0.46441348429303447</v>
      </c>
      <c r="K27" s="32">
        <f>'Hourly Loads p.u. of Peak'!K27^2</f>
        <v>0.41720817342359057</v>
      </c>
      <c r="L27" s="32">
        <f>'Hourly Loads p.u. of Peak'!L27^2</f>
        <v>0.36813750752743718</v>
      </c>
      <c r="M27" s="32">
        <f>'Hourly Loads p.u. of Peak'!M27^2</f>
        <v>0.32099308534355053</v>
      </c>
      <c r="N27" s="32">
        <f>'Hourly Loads p.u. of Peak'!N27^2</f>
        <v>0.28428458546110424</v>
      </c>
      <c r="O27" s="32">
        <f>'Hourly Loads p.u. of Peak'!O27^2</f>
        <v>0.25622455299857627</v>
      </c>
      <c r="P27" s="32">
        <f>'Hourly Loads p.u. of Peak'!P27^2</f>
        <v>0.2374539497864597</v>
      </c>
      <c r="Q27" s="32">
        <f>'Hourly Loads p.u. of Peak'!Q27^2</f>
        <v>0.22741441741139648</v>
      </c>
      <c r="R27" s="32">
        <f>'Hourly Loads p.u. of Peak'!R27^2</f>
        <v>0.22922000315947777</v>
      </c>
      <c r="S27" s="32">
        <f>'Hourly Loads p.u. of Peak'!S27^2</f>
        <v>0.25831156646284514</v>
      </c>
      <c r="T27" s="32">
        <f>'Hourly Loads p.u. of Peak'!T27^2</f>
        <v>0.30874257796745791</v>
      </c>
      <c r="U27" s="32">
        <f>'Hourly Loads p.u. of Peak'!U27^2</f>
        <v>0.30492839365119817</v>
      </c>
      <c r="V27" s="32">
        <f>'Hourly Loads p.u. of Peak'!V27^2</f>
        <v>0.29271873493236483</v>
      </c>
      <c r="W27" s="32">
        <f>'Hourly Loads p.u. of Peak'!W27^2</f>
        <v>0.26930921068696728</v>
      </c>
      <c r="X27" s="32">
        <f>'Hourly Loads p.u. of Peak'!X27^2</f>
        <v>0.24350716126510608</v>
      </c>
      <c r="Y27" s="32">
        <f>'Hourly Loads p.u. of Peak'!Y27^2</f>
        <v>0.21400297046493114</v>
      </c>
    </row>
    <row r="28" spans="1:25" x14ac:dyDescent="0.25">
      <c r="A28" s="29">
        <f>IF('2017 Hourly Load - RC2016'!A29="","",'2017 Hourly Load - RC2016'!A29)</f>
        <v>42753</v>
      </c>
      <c r="B28" s="32">
        <f>'Hourly Loads p.u. of Peak'!B28^2</f>
        <v>0.18745631447086672</v>
      </c>
      <c r="C28" s="32">
        <f>'Hourly Loads p.u. of Peak'!C28^2</f>
        <v>0.17621404898295276</v>
      </c>
      <c r="D28" s="32">
        <f>'Hourly Loads p.u. of Peak'!D28^2</f>
        <v>0.17295105887570528</v>
      </c>
      <c r="E28" s="32">
        <f>'Hourly Loads p.u. of Peak'!E28^2</f>
        <v>0.174350758248391</v>
      </c>
      <c r="F28" s="32">
        <f>'Hourly Loads p.u. of Peak'!F28^2</f>
        <v>0.18207826931506652</v>
      </c>
      <c r="G28" s="32">
        <f>'Hourly Loads p.u. of Peak'!G28^2</f>
        <v>0.20035959826837929</v>
      </c>
      <c r="H28" s="32">
        <f>'Hourly Loads p.u. of Peak'!H28^2</f>
        <v>0.23325797719357594</v>
      </c>
      <c r="I28" s="32">
        <f>'Hourly Loads p.u. of Peak'!I28^2</f>
        <v>0.27889289235499765</v>
      </c>
      <c r="J28" s="32">
        <f>'Hourly Loads p.u. of Peak'!J28^2</f>
        <v>0.31187664412770039</v>
      </c>
      <c r="K28" s="32">
        <f>'Hourly Loads p.u. of Peak'!K28^2</f>
        <v>0.31563954374100017</v>
      </c>
      <c r="L28" s="32">
        <f>'Hourly Loads p.u. of Peak'!L28^2</f>
        <v>0.303909109298447</v>
      </c>
      <c r="M28" s="32">
        <f>'Hourly Loads p.u. of Peak'!M28^2</f>
        <v>0.28053611297584735</v>
      </c>
      <c r="N28" s="32">
        <f>'Hourly Loads p.u. of Peak'!N28^2</f>
        <v>0.2569476599063597</v>
      </c>
      <c r="O28" s="32">
        <f>'Hourly Loads p.u. of Peak'!O28^2</f>
        <v>0.23663627150305094</v>
      </c>
      <c r="P28" s="32">
        <f>'Hourly Loads p.u. of Peak'!P28^2</f>
        <v>0.21931864085636893</v>
      </c>
      <c r="Q28" s="32">
        <f>'Hourly Loads p.u. of Peak'!Q28^2</f>
        <v>0.21017448770835415</v>
      </c>
      <c r="R28" s="32">
        <f>'Hourly Loads p.u. of Peak'!R28^2</f>
        <v>0.21028999463782078</v>
      </c>
      <c r="S28" s="32">
        <f>'Hourly Loads p.u. of Peak'!S28^2</f>
        <v>0.23488303874233746</v>
      </c>
      <c r="T28" s="32">
        <f>'Hourly Loads p.u. of Peak'!T28^2</f>
        <v>0.29385563810356036</v>
      </c>
      <c r="U28" s="32">
        <f>'Hourly Loads p.u. of Peak'!U28^2</f>
        <v>0.30488202552449817</v>
      </c>
      <c r="V28" s="32">
        <f>'Hourly Loads p.u. of Peak'!V28^2</f>
        <v>0.3048356609234894</v>
      </c>
      <c r="W28" s="32">
        <f>'Hourly Loads p.u. of Peak'!W28^2</f>
        <v>0.29984903623243947</v>
      </c>
      <c r="X28" s="32">
        <f>'Hourly Loads p.u. of Peak'!X28^2</f>
        <v>0.28684235978013173</v>
      </c>
      <c r="Y28" s="32">
        <f>'Hourly Loads p.u. of Peak'!Y28^2</f>
        <v>0.2687430005594959</v>
      </c>
    </row>
    <row r="29" spans="1:25" x14ac:dyDescent="0.25">
      <c r="A29" s="29">
        <f>IF('2017 Hourly Load - RC2016'!A30="","",'2017 Hourly Load - RC2016'!A30)</f>
        <v>42754</v>
      </c>
      <c r="B29" s="32">
        <f>'Hourly Loads p.u. of Peak'!B29^2</f>
        <v>0.25613954858579174</v>
      </c>
      <c r="C29" s="32">
        <f>'Hourly Loads p.u. of Peak'!C29^2</f>
        <v>0.2519073089712528</v>
      </c>
      <c r="D29" s="32">
        <f>'Hourly Loads p.u. of Peak'!D29^2</f>
        <v>0.2551630114749654</v>
      </c>
      <c r="E29" s="32">
        <f>'Hourly Loads p.u. of Peak'!E29^2</f>
        <v>0.26496908492430699</v>
      </c>
      <c r="F29" s="32">
        <f>'Hourly Loads p.u. of Peak'!F29^2</f>
        <v>0.28111460661116366</v>
      </c>
      <c r="G29" s="32">
        <f>'Hourly Loads p.u. of Peak'!G29^2</f>
        <v>0.30822954231338412</v>
      </c>
      <c r="H29" s="32">
        <f>'Hourly Loads p.u. of Peak'!H29^2</f>
        <v>0.35271194606904366</v>
      </c>
      <c r="I29" s="32">
        <f>'Hourly Loads p.u. of Peak'!I29^2</f>
        <v>0.41034822388106551</v>
      </c>
      <c r="J29" s="32">
        <f>'Hourly Loads p.u. of Peak'!J29^2</f>
        <v>0.44521663031364178</v>
      </c>
      <c r="K29" s="32">
        <f>'Hourly Loads p.u. of Peak'!K29^2</f>
        <v>0.41791358136197632</v>
      </c>
      <c r="L29" s="32">
        <f>'Hourly Loads p.u. of Peak'!L29^2</f>
        <v>0.36129141747668531</v>
      </c>
      <c r="M29" s="32">
        <f>'Hourly Loads p.u. of Peak'!M29^2</f>
        <v>0.31005041193244925</v>
      </c>
      <c r="N29" s="32">
        <f>'Hourly Loads p.u. of Peak'!N29^2</f>
        <v>0.27193020946191587</v>
      </c>
      <c r="O29" s="32">
        <f>'Hourly Loads p.u. of Peak'!O29^2</f>
        <v>0.2454586154316914</v>
      </c>
      <c r="P29" s="32">
        <f>'Hourly Loads p.u. of Peak'!P29^2</f>
        <v>0.22513759131456509</v>
      </c>
      <c r="Q29" s="32">
        <f>'Hourly Loads p.u. of Peak'!Q29^2</f>
        <v>0.20940525242086658</v>
      </c>
      <c r="R29" s="32">
        <f>'Hourly Loads p.u. of Peak'!R29^2</f>
        <v>0.20481945650130767</v>
      </c>
      <c r="S29" s="32">
        <f>'Hourly Loads p.u. of Peak'!S29^2</f>
        <v>0.21821890728375398</v>
      </c>
      <c r="T29" s="32">
        <f>'Hourly Loads p.u. of Peak'!T29^2</f>
        <v>0.26791653449098285</v>
      </c>
      <c r="U29" s="32">
        <f>'Hourly Loads p.u. of Peak'!U29^2</f>
        <v>0.26462339796185586</v>
      </c>
      <c r="V29" s="32">
        <f>'Hourly Loads p.u. of Peak'!V29^2</f>
        <v>0.25220241813181254</v>
      </c>
      <c r="W29" s="32">
        <f>'Hourly Loads p.u. of Peak'!W29^2</f>
        <v>0.2279352977282014</v>
      </c>
      <c r="X29" s="32">
        <f>'Hourly Loads p.u. of Peak'!X29^2</f>
        <v>0.20447756847103304</v>
      </c>
      <c r="Y29" s="32">
        <f>'Hourly Loads p.u. of Peak'!Y29^2</f>
        <v>0.17361521270235353</v>
      </c>
    </row>
    <row r="30" spans="1:25" x14ac:dyDescent="0.25">
      <c r="A30" s="29">
        <f>IF('2017 Hourly Load - RC2016'!A31="","",'2017 Hourly Load - RC2016'!A31)</f>
        <v>42755</v>
      </c>
      <c r="B30" s="32">
        <f>'Hourly Loads p.u. of Peak'!B30^2</f>
        <v>0.15263250097951395</v>
      </c>
      <c r="C30" s="32">
        <f>'Hourly Loads p.u. of Peak'!C30^2</f>
        <v>0.143171518650825</v>
      </c>
      <c r="D30" s="32">
        <f>'Hourly Loads p.u. of Peak'!D30^2</f>
        <v>0.14105060566648456</v>
      </c>
      <c r="E30" s="32">
        <f>'Hourly Loads p.u. of Peak'!E30^2</f>
        <v>0.14374401332270903</v>
      </c>
      <c r="F30" s="32">
        <f>'Hourly Loads p.u. of Peak'!F30^2</f>
        <v>0.15526830765714583</v>
      </c>
      <c r="G30" s="32">
        <f>'Hourly Loads p.u. of Peak'!G30^2</f>
        <v>0.17947195680645778</v>
      </c>
      <c r="H30" s="32">
        <f>'Hourly Loads p.u. of Peak'!H30^2</f>
        <v>0.22299116466647048</v>
      </c>
      <c r="I30" s="32">
        <f>'Hourly Loads p.u. of Peak'!I30^2</f>
        <v>0.268307859762073</v>
      </c>
      <c r="J30" s="32">
        <f>'Hourly Loads p.u. of Peak'!J30^2</f>
        <v>0.28580889686056138</v>
      </c>
      <c r="K30" s="32">
        <f>'Hourly Loads p.u. of Peak'!K30^2</f>
        <v>0.27787386361485233</v>
      </c>
      <c r="L30" s="32">
        <f>'Hourly Loads p.u. of Peak'!L30^2</f>
        <v>0.26726496033023306</v>
      </c>
      <c r="M30" s="32">
        <f>'Hourly Loads p.u. of Peak'!M30^2</f>
        <v>0.25724570596761831</v>
      </c>
      <c r="N30" s="32">
        <f>'Hourly Loads p.u. of Peak'!N30^2</f>
        <v>0.24566667527861991</v>
      </c>
      <c r="O30" s="32">
        <f>'Hourly Loads p.u. of Peak'!O30^2</f>
        <v>0.23692229848329824</v>
      </c>
      <c r="P30" s="32">
        <f>'Hourly Loads p.u. of Peak'!P30^2</f>
        <v>0.23034708199238127</v>
      </c>
      <c r="Q30" s="32">
        <f>'Hourly Loads p.u. of Peak'!Q30^2</f>
        <v>0.2267341652791168</v>
      </c>
      <c r="R30" s="32">
        <f>'Hourly Loads p.u. of Peak'!R30^2</f>
        <v>0.22737437437455699</v>
      </c>
      <c r="S30" s="32">
        <f>'Hourly Loads p.u. of Peak'!S30^2</f>
        <v>0.24296877236622369</v>
      </c>
      <c r="T30" s="32">
        <f>'Hourly Loads p.u. of Peak'!T30^2</f>
        <v>0.28963750654201847</v>
      </c>
      <c r="U30" s="32">
        <f>'Hourly Loads p.u. of Peak'!U30^2</f>
        <v>0.28576400599843854</v>
      </c>
      <c r="V30" s="32">
        <f>'Hourly Loads p.u. of Peak'!V30^2</f>
        <v>0.26096440927994513</v>
      </c>
      <c r="W30" s="32">
        <f>'Hourly Loads p.u. of Peak'!W30^2</f>
        <v>0.22665420260462685</v>
      </c>
      <c r="X30" s="32">
        <f>'Hourly Loads p.u. of Peak'!X30^2</f>
        <v>0.18771089933774981</v>
      </c>
      <c r="Y30" s="32">
        <f>'Hourly Loads p.u. of Peak'!Y30^2</f>
        <v>0.15001925872501856</v>
      </c>
    </row>
    <row r="31" spans="1:25" x14ac:dyDescent="0.25">
      <c r="A31" s="29">
        <f>IF('2017 Hourly Load - RC2016'!A32="","",'2017 Hourly Load - RC2016'!A32)</f>
        <v>42756</v>
      </c>
      <c r="B31" s="32">
        <f>'Hourly Loads p.u. of Peak'!B31^2</f>
        <v>0.12441600010814427</v>
      </c>
      <c r="C31" s="32">
        <f>'Hourly Loads p.u. of Peak'!C31^2</f>
        <v>0.1119494383805197</v>
      </c>
      <c r="D31" s="32">
        <f>'Hourly Loads p.u. of Peak'!D31^2</f>
        <v>0.10700416299486745</v>
      </c>
      <c r="E31" s="32">
        <f>'Hourly Loads p.u. of Peak'!E31^2</f>
        <v>0.10697669609823544</v>
      </c>
      <c r="F31" s="32">
        <f>'Hourly Loads p.u. of Peak'!F31^2</f>
        <v>0.11259658427322883</v>
      </c>
      <c r="G31" s="32">
        <f>'Hourly Loads p.u. of Peak'!G31^2</f>
        <v>0.13673202892791958</v>
      </c>
      <c r="H31" s="32">
        <f>'Hourly Loads p.u. of Peak'!H31^2</f>
        <v>0.19004654277660843</v>
      </c>
      <c r="I31" s="32">
        <f>'Hourly Loads p.u. of Peak'!I31^2</f>
        <v>0.22529699486125998</v>
      </c>
      <c r="J31" s="32">
        <f>'Hourly Loads p.u. of Peak'!J31^2</f>
        <v>0.23329853498131825</v>
      </c>
      <c r="K31" s="32">
        <f>'Hourly Loads p.u. of Peak'!K31^2</f>
        <v>0.23577922711549676</v>
      </c>
      <c r="L31" s="32">
        <f>'Hourly Loads p.u. of Peak'!L31^2</f>
        <v>0.23831402979406394</v>
      </c>
      <c r="M31" s="32">
        <f>'Hourly Loads p.u. of Peak'!M31^2</f>
        <v>0.23823205042425613</v>
      </c>
      <c r="N31" s="32">
        <f>'Hourly Loads p.u. of Peak'!N31^2</f>
        <v>0.23724939800219069</v>
      </c>
      <c r="O31" s="32">
        <f>'Hourly Loads p.u. of Peak'!O31^2</f>
        <v>0.23289311575999552</v>
      </c>
      <c r="P31" s="32">
        <f>'Hourly Loads p.u. of Peak'!P31^2</f>
        <v>0.2290994086577321</v>
      </c>
      <c r="Q31" s="32">
        <f>'Hourly Loads p.u. of Peak'!Q31^2</f>
        <v>0.2252571386860496</v>
      </c>
      <c r="R31" s="32">
        <f>'Hourly Loads p.u. of Peak'!R31^2</f>
        <v>0.2267341652791168</v>
      </c>
      <c r="S31" s="32">
        <f>'Hourly Loads p.u. of Peak'!S31^2</f>
        <v>0.24720905760788731</v>
      </c>
      <c r="T31" s="32">
        <f>'Hourly Loads p.u. of Peak'!T31^2</f>
        <v>0.29008960591370486</v>
      </c>
      <c r="U31" s="32">
        <f>'Hourly Loads p.u. of Peak'!U31^2</f>
        <v>0.28846369819907569</v>
      </c>
      <c r="V31" s="32">
        <f>'Hourly Loads p.u. of Peak'!V31^2</f>
        <v>0.26496908492430699</v>
      </c>
      <c r="W31" s="32">
        <f>'Hourly Loads p.u. of Peak'!W31^2</f>
        <v>0.22946128735662916</v>
      </c>
      <c r="X31" s="32">
        <f>'Hourly Loads p.u. of Peak'!X31^2</f>
        <v>0.19070604445383038</v>
      </c>
      <c r="Y31" s="32">
        <f>'Hourly Loads p.u. of Peak'!Y31^2</f>
        <v>0.15477237513067127</v>
      </c>
    </row>
    <row r="32" spans="1:25" x14ac:dyDescent="0.25">
      <c r="A32" s="29">
        <f>IF('2017 Hourly Load - RC2016'!A33="","",'2017 Hourly Load - RC2016'!A33)</f>
        <v>42757</v>
      </c>
      <c r="B32" s="32">
        <f>'Hourly Loads p.u. of Peak'!B32^2</f>
        <v>0.12904934878661783</v>
      </c>
      <c r="C32" s="32">
        <f>'Hourly Loads p.u. of Peak'!C32^2</f>
        <v>0.11998367575997916</v>
      </c>
      <c r="D32" s="32">
        <f>'Hourly Loads p.u. of Peak'!D32^2</f>
        <v>0.11853373528890358</v>
      </c>
      <c r="E32" s="32">
        <f>'Hourly Loads p.u. of Peak'!E32^2</f>
        <v>0.12308669997279889</v>
      </c>
      <c r="F32" s="32">
        <f>'Hourly Loads p.u. of Peak'!F32^2</f>
        <v>0.13713598675027511</v>
      </c>
      <c r="G32" s="32">
        <f>'Hourly Loads p.u. of Peak'!G32^2</f>
        <v>0.17501759160028676</v>
      </c>
      <c r="H32" s="32">
        <f>'Hourly Loads p.u. of Peak'!H32^2</f>
        <v>0.25376515075019612</v>
      </c>
      <c r="I32" s="32">
        <f>'Hourly Loads p.u. of Peak'!I32^2</f>
        <v>0.3104245864791102</v>
      </c>
      <c r="J32" s="32">
        <f>'Hourly Loads p.u. of Peak'!J32^2</f>
        <v>0.30164501799792326</v>
      </c>
      <c r="K32" s="32">
        <f>'Hourly Loads p.u. of Peak'!K32^2</f>
        <v>0.31253352269073265</v>
      </c>
      <c r="L32" s="32">
        <f>'Hourly Loads p.u. of Peak'!L32^2</f>
        <v>0.3048356609234894</v>
      </c>
      <c r="M32" s="32">
        <f>'Hourly Loads p.u. of Peak'!M32^2</f>
        <v>0.28968270061357704</v>
      </c>
      <c r="N32" s="32">
        <f>'Hourly Loads p.u. of Peak'!N32^2</f>
        <v>0.27285055763344124</v>
      </c>
      <c r="O32" s="32">
        <f>'Hourly Loads p.u. of Peak'!O32^2</f>
        <v>0.25389207034180222</v>
      </c>
      <c r="P32" s="32">
        <f>'Hourly Loads p.u. of Peak'!P32^2</f>
        <v>0.2409448158875479</v>
      </c>
      <c r="Q32" s="32">
        <f>'Hourly Loads p.u. of Peak'!Q32^2</f>
        <v>0.23406980282973372</v>
      </c>
      <c r="R32" s="32">
        <f>'Hourly Loads p.u. of Peak'!R32^2</f>
        <v>0.23876516841492146</v>
      </c>
      <c r="S32" s="32">
        <f>'Hourly Loads p.u. of Peak'!S32^2</f>
        <v>0.27166753842246039</v>
      </c>
      <c r="T32" s="32">
        <f>'Hourly Loads p.u. of Peak'!T32^2</f>
        <v>0.35176503534065728</v>
      </c>
      <c r="U32" s="32">
        <f>'Hourly Loads p.u. of Peak'!U32^2</f>
        <v>0.37551082766469196</v>
      </c>
      <c r="V32" s="32">
        <f>'Hourly Loads p.u. of Peak'!V32^2</f>
        <v>0.37479076871687739</v>
      </c>
      <c r="W32" s="32">
        <f>'Hourly Loads p.u. of Peak'!W32^2</f>
        <v>0.35206392227924677</v>
      </c>
      <c r="X32" s="32">
        <f>'Hourly Loads p.u. of Peak'!X32^2</f>
        <v>0.31795546270091546</v>
      </c>
      <c r="Y32" s="32">
        <f>'Hourly Loads p.u. of Peak'!Y32^2</f>
        <v>0.27946969013288758</v>
      </c>
    </row>
    <row r="33" spans="1:25" x14ac:dyDescent="0.25">
      <c r="A33" s="29">
        <f>IF('2017 Hourly Load - RC2016'!A34="","",'2017 Hourly Load - RC2016'!A34)</f>
        <v>42758</v>
      </c>
      <c r="B33" s="32">
        <f>'Hourly Loads p.u. of Peak'!B33^2</f>
        <v>0.25754392478774152</v>
      </c>
      <c r="C33" s="32">
        <f>'Hourly Loads p.u. of Peak'!C33^2</f>
        <v>0.25237112950305124</v>
      </c>
      <c r="D33" s="32">
        <f>'Hourly Loads p.u. of Peak'!D33^2</f>
        <v>0.2578423163667295</v>
      </c>
      <c r="E33" s="32">
        <f>'Hourly Loads p.u. of Peak'!E33^2</f>
        <v>0.27022511648768766</v>
      </c>
      <c r="F33" s="32">
        <f>'Hourly Loads p.u. of Peak'!F33^2</f>
        <v>0.29394668555091613</v>
      </c>
      <c r="G33" s="32">
        <f>'Hourly Loads p.u. of Peak'!G33^2</f>
        <v>0.35626166653191588</v>
      </c>
      <c r="H33" s="32">
        <f>'Hourly Loads p.u. of Peak'!H33^2</f>
        <v>0.47552366857754985</v>
      </c>
      <c r="I33" s="32">
        <f>'Hourly Loads p.u. of Peak'!I33^2</f>
        <v>0.53931629843609852</v>
      </c>
      <c r="J33" s="32">
        <f>'Hourly Loads p.u. of Peak'!J33^2</f>
        <v>0.50259295363121226</v>
      </c>
      <c r="K33" s="32">
        <f>'Hourly Loads p.u. of Peak'!K33^2</f>
        <v>0.44420865637798779</v>
      </c>
      <c r="L33" s="32">
        <f>'Hourly Loads p.u. of Peak'!L33^2</f>
        <v>0.39199998965030752</v>
      </c>
      <c r="M33" s="32">
        <f>'Hourly Loads p.u. of Peak'!M33^2</f>
        <v>0.33795814687872483</v>
      </c>
      <c r="N33" s="32">
        <f>'Hourly Loads p.u. of Peak'!N33^2</f>
        <v>0.29586193968397739</v>
      </c>
      <c r="O33" s="32">
        <f>'Hourly Loads p.u. of Peak'!O33^2</f>
        <v>0.26289834781307081</v>
      </c>
      <c r="P33" s="32">
        <f>'Hourly Loads p.u. of Peak'!P33^2</f>
        <v>0.24185248391097791</v>
      </c>
      <c r="Q33" s="32">
        <f>'Hourly Loads p.u. of Peak'!Q33^2</f>
        <v>0.23139613022952588</v>
      </c>
      <c r="R33" s="32">
        <f>'Hourly Loads p.u. of Peak'!R33^2</f>
        <v>0.23224517834963102</v>
      </c>
      <c r="S33" s="32">
        <f>'Hourly Loads p.u. of Peak'!S33^2</f>
        <v>0.25724570596761831</v>
      </c>
      <c r="T33" s="32">
        <f>'Hourly Loads p.u. of Peak'!T33^2</f>
        <v>0.32218357901969535</v>
      </c>
      <c r="U33" s="32">
        <f>'Hourly Loads p.u. of Peak'!U33^2</f>
        <v>0.33479250815454681</v>
      </c>
      <c r="V33" s="32">
        <f>'Hourly Loads p.u. of Peak'!V33^2</f>
        <v>0.32428419988882307</v>
      </c>
      <c r="W33" s="32">
        <f>'Hourly Loads p.u. of Peak'!W33^2</f>
        <v>0.29567926657592308</v>
      </c>
      <c r="X33" s="32">
        <f>'Hourly Loads p.u. of Peak'!X33^2</f>
        <v>0.25346912843563751</v>
      </c>
      <c r="Y33" s="32">
        <f>'Hourly Loads p.u. of Peak'!Y33^2</f>
        <v>0.21462495878868862</v>
      </c>
    </row>
    <row r="34" spans="1:25" x14ac:dyDescent="0.25">
      <c r="A34" s="29">
        <f>IF('2017 Hourly Load - RC2016'!A35="","",'2017 Hourly Load - RC2016'!A35)</f>
        <v>42759</v>
      </c>
      <c r="B34" s="32">
        <f>'Hourly Loads p.u. of Peak'!B34^2</f>
        <v>0.18825702007724748</v>
      </c>
      <c r="C34" s="32">
        <f>'Hourly Loads p.u. of Peak'!C34^2</f>
        <v>0.17936525000201439</v>
      </c>
      <c r="D34" s="32">
        <f>'Hourly Loads p.u. of Peak'!D34^2</f>
        <v>0.17879668295003256</v>
      </c>
      <c r="E34" s="32">
        <f>'Hourly Loads p.u. of Peak'!E34^2</f>
        <v>0.18365827253137729</v>
      </c>
      <c r="F34" s="32">
        <f>'Hourly Loads p.u. of Peak'!F34^2</f>
        <v>0.19840982056791917</v>
      </c>
      <c r="G34" s="32">
        <f>'Hourly Loads p.u. of Peak'!G34^2</f>
        <v>0.24189378209385437</v>
      </c>
      <c r="H34" s="32">
        <f>'Hourly Loads p.u. of Peak'!H34^2</f>
        <v>0.32865032233492042</v>
      </c>
      <c r="I34" s="32">
        <f>'Hourly Loads p.u. of Peak'!I34^2</f>
        <v>0.37938005330779473</v>
      </c>
      <c r="J34" s="32">
        <f>'Hourly Loads p.u. of Peak'!J34^2</f>
        <v>0.37886301070576861</v>
      </c>
      <c r="K34" s="32">
        <f>'Hourly Loads p.u. of Peak'!K34^2</f>
        <v>0.36209944946920325</v>
      </c>
      <c r="L34" s="32">
        <f>'Hourly Loads p.u. of Peak'!L34^2</f>
        <v>0.34113868164786393</v>
      </c>
      <c r="M34" s="32">
        <f>'Hourly Loads p.u. of Peak'!M34^2</f>
        <v>0.31182975067302426</v>
      </c>
      <c r="N34" s="32">
        <f>'Hourly Loads p.u. of Peak'!N34^2</f>
        <v>0.28688733525884119</v>
      </c>
      <c r="O34" s="32">
        <f>'Hourly Loads p.u. of Peak'!O34^2</f>
        <v>0.2662674206774342</v>
      </c>
      <c r="P34" s="32">
        <f>'Hourly Loads p.u. of Peak'!P34^2</f>
        <v>0.24988835721111483</v>
      </c>
      <c r="Q34" s="32">
        <f>'Hourly Loads p.u. of Peak'!Q34^2</f>
        <v>0.24065637028319561</v>
      </c>
      <c r="R34" s="32">
        <f>'Hourly Loads p.u. of Peak'!R34^2</f>
        <v>0.24305156264498795</v>
      </c>
      <c r="S34" s="32">
        <f>'Hourly Loads p.u. of Peak'!S34^2</f>
        <v>0.26535825247243477</v>
      </c>
      <c r="T34" s="32">
        <f>'Hourly Loads p.u. of Peak'!T34^2</f>
        <v>0.31861870866210162</v>
      </c>
      <c r="U34" s="32">
        <f>'Hourly Loads p.u. of Peak'!U34^2</f>
        <v>0.31994727369084963</v>
      </c>
      <c r="V34" s="32">
        <f>'Hourly Loads p.u. of Peak'!V34^2</f>
        <v>0.30567076317238878</v>
      </c>
      <c r="W34" s="32">
        <f>'Hourly Loads p.u. of Peak'!W34^2</f>
        <v>0.28231799726540746</v>
      </c>
      <c r="X34" s="32">
        <f>'Hourly Loads p.u. of Peak'!X34^2</f>
        <v>0.25427301950394082</v>
      </c>
      <c r="Y34" s="32">
        <f>'Hourly Loads p.u. of Peak'!Y34^2</f>
        <v>0.22136833664303041</v>
      </c>
    </row>
    <row r="35" spans="1:25" x14ac:dyDescent="0.25">
      <c r="A35" s="29">
        <f>IF('2017 Hourly Load - RC2016'!A36="","",'2017 Hourly Load - RC2016'!A36)</f>
        <v>42760</v>
      </c>
      <c r="B35" s="32">
        <f>'Hourly Loads p.u. of Peak'!B35^2</f>
        <v>0.19568871860798573</v>
      </c>
      <c r="C35" s="32">
        <f>'Hourly Loads p.u. of Peak'!C35^2</f>
        <v>0.18333453475896314</v>
      </c>
      <c r="D35" s="32">
        <f>'Hourly Loads p.u. of Peak'!D35^2</f>
        <v>0.17847726062354319</v>
      </c>
      <c r="E35" s="32">
        <f>'Hourly Loads p.u. of Peak'!E35^2</f>
        <v>0.17986348656763268</v>
      </c>
      <c r="F35" s="32">
        <f>'Hourly Loads p.u. of Peak'!F35^2</f>
        <v>0.18643970259198084</v>
      </c>
      <c r="G35" s="32">
        <f>'Hourly Loads p.u. of Peak'!G35^2</f>
        <v>0.2021678547274802</v>
      </c>
      <c r="H35" s="32">
        <f>'Hourly Loads p.u. of Peak'!H35^2</f>
        <v>0.23127496456581956</v>
      </c>
      <c r="I35" s="32">
        <f>'Hourly Loads p.u. of Peak'!I35^2</f>
        <v>0.27053076393899045</v>
      </c>
      <c r="J35" s="32">
        <f>'Hourly Loads p.u. of Peak'!J35^2</f>
        <v>0.30995690355269517</v>
      </c>
      <c r="K35" s="32">
        <f>'Hourly Loads p.u. of Peak'!K35^2</f>
        <v>0.30762377745729269</v>
      </c>
      <c r="L35" s="32">
        <f>'Hourly Loads p.u. of Peak'!L35^2</f>
        <v>0.28464288029498291</v>
      </c>
      <c r="M35" s="32">
        <f>'Hourly Loads p.u. of Peak'!M35^2</f>
        <v>0.26053561472652936</v>
      </c>
      <c r="N35" s="32">
        <f>'Hourly Loads p.u. of Peak'!N35^2</f>
        <v>0.24201769779663043</v>
      </c>
      <c r="O35" s="32">
        <f>'Hourly Loads p.u. of Peak'!O35^2</f>
        <v>0.22785512351224452</v>
      </c>
      <c r="P35" s="32">
        <f>'Hourly Loads p.u. of Peak'!P35^2</f>
        <v>0.21723933807856866</v>
      </c>
      <c r="Q35" s="32">
        <f>'Hourly Loads p.u. of Peak'!Q35^2</f>
        <v>0.2093668276762489</v>
      </c>
      <c r="R35" s="32">
        <f>'Hourly Loads p.u. of Peak'!R35^2</f>
        <v>0.20596114579819205</v>
      </c>
      <c r="S35" s="32">
        <f>'Hourly Loads p.u. of Peak'!S35^2</f>
        <v>0.21614483663156847</v>
      </c>
      <c r="T35" s="32">
        <f>'Hourly Loads p.u. of Peak'!T35^2</f>
        <v>0.25266651014182684</v>
      </c>
      <c r="U35" s="32">
        <f>'Hourly Loads p.u. of Peak'!U35^2</f>
        <v>0.24875626660829123</v>
      </c>
      <c r="V35" s="32">
        <f>'Hourly Loads p.u. of Peak'!V35^2</f>
        <v>0.23212379056738444</v>
      </c>
      <c r="W35" s="32">
        <f>'Hourly Loads p.u. of Peak'!W35^2</f>
        <v>0.21252936555509114</v>
      </c>
      <c r="X35" s="32">
        <f>'Hourly Loads p.u. of Peak'!X35^2</f>
        <v>0.18716557187875296</v>
      </c>
      <c r="Y35" s="32">
        <f>'Hourly Loads p.u. of Peak'!Y35^2</f>
        <v>0.16017042682070398</v>
      </c>
    </row>
    <row r="36" spans="1:25" x14ac:dyDescent="0.25">
      <c r="A36" s="29">
        <f>IF('2017 Hourly Load - RC2016'!A37="","",'2017 Hourly Load - RC2016'!A37)</f>
        <v>42761</v>
      </c>
      <c r="B36" s="32">
        <f>'Hourly Loads p.u. of Peak'!B36^2</f>
        <v>0.13860142087095595</v>
      </c>
      <c r="C36" s="32">
        <f>'Hourly Loads p.u. of Peak'!C36^2</f>
        <v>0.12521700716111542</v>
      </c>
      <c r="D36" s="32">
        <f>'Hourly Loads p.u. of Peak'!D36^2</f>
        <v>0.11969298252754101</v>
      </c>
      <c r="E36" s="32">
        <f>'Hourly Loads p.u. of Peak'!E36^2</f>
        <v>0.11738012915605021</v>
      </c>
      <c r="F36" s="32">
        <f>'Hourly Loads p.u. of Peak'!F36^2</f>
        <v>0.11914163671381078</v>
      </c>
      <c r="G36" s="32">
        <f>'Hourly Loads p.u. of Peak'!G36^2</f>
        <v>0.12751547747570227</v>
      </c>
      <c r="H36" s="32">
        <f>'Hourly Loads p.u. of Peak'!H36^2</f>
        <v>0.14419007671120643</v>
      </c>
      <c r="I36" s="32">
        <f>'Hourly Loads p.u. of Peak'!I36^2</f>
        <v>0.16878580739235277</v>
      </c>
      <c r="J36" s="32">
        <f>'Hourly Loads p.u. of Peak'!J36^2</f>
        <v>0.20649502004960157</v>
      </c>
      <c r="K36" s="32">
        <f>'Hourly Loads p.u. of Peak'!K36^2</f>
        <v>0.22733433486340862</v>
      </c>
      <c r="L36" s="32">
        <f>'Hourly Loads p.u. of Peak'!L36^2</f>
        <v>0.23700405220887466</v>
      </c>
      <c r="M36" s="32">
        <f>'Hourly Loads p.u. of Peak'!M36^2</f>
        <v>0.23598314427536507</v>
      </c>
      <c r="N36" s="32">
        <f>'Hourly Loads p.u. of Peak'!N36^2</f>
        <v>0.23541239834627412</v>
      </c>
      <c r="O36" s="32">
        <f>'Hourly Loads p.u. of Peak'!O36^2</f>
        <v>0.23488303874233746</v>
      </c>
      <c r="P36" s="32">
        <f>'Hourly Loads p.u. of Peak'!P36^2</f>
        <v>0.23175981760796502</v>
      </c>
      <c r="Q36" s="32">
        <f>'Hourly Loads p.u. of Peak'!Q36^2</f>
        <v>0.22845677388680466</v>
      </c>
      <c r="R36" s="32">
        <f>'Hourly Loads p.u. of Peak'!R36^2</f>
        <v>0.22781504169280276</v>
      </c>
      <c r="S36" s="32">
        <f>'Hourly Loads p.u. of Peak'!S36^2</f>
        <v>0.2394632217616412</v>
      </c>
      <c r="T36" s="32">
        <f>'Hourly Loads p.u. of Peak'!T36^2</f>
        <v>0.27822809685256644</v>
      </c>
      <c r="U36" s="32">
        <f>'Hourly Loads p.u. of Peak'!U36^2</f>
        <v>0.27690088568920662</v>
      </c>
      <c r="V36" s="32">
        <f>'Hourly Loads p.u. of Peak'!V36^2</f>
        <v>0.25279315472952602</v>
      </c>
      <c r="W36" s="32">
        <f>'Hourly Loads p.u. of Peak'!W36^2</f>
        <v>0.22046056461171248</v>
      </c>
      <c r="X36" s="32">
        <f>'Hourly Loads p.u. of Peak'!X36^2</f>
        <v>0.18560669636644928</v>
      </c>
      <c r="Y36" s="32">
        <f>'Hourly Loads p.u. of Peak'!Y36^2</f>
        <v>0.14868871754640064</v>
      </c>
    </row>
    <row r="37" spans="1:25" x14ac:dyDescent="0.25">
      <c r="A37" s="29">
        <f>IF('2017 Hourly Load - RC2016'!A38="","",'2017 Hourly Load - RC2016'!A38)</f>
        <v>42762</v>
      </c>
      <c r="B37" s="32">
        <f>'Hourly Loads p.u. of Peak'!B37^2</f>
        <v>0.1213254057193508</v>
      </c>
      <c r="C37" s="32">
        <f>'Hourly Loads p.u. of Peak'!C37^2</f>
        <v>0.10640070570361081</v>
      </c>
      <c r="D37" s="32">
        <f>'Hourly Loads p.u. of Peak'!D37^2</f>
        <v>0.10016743012833515</v>
      </c>
      <c r="E37" s="32">
        <f>'Hourly Loads p.u. of Peak'!E37^2</f>
        <v>9.852645360988023E-2</v>
      </c>
      <c r="F37" s="32">
        <f>'Hourly Loads p.u. of Peak'!F37^2</f>
        <v>0.10411229242292973</v>
      </c>
      <c r="G37" s="32">
        <f>'Hourly Loads p.u. of Peak'!G37^2</f>
        <v>0.12509817726777284</v>
      </c>
      <c r="H37" s="32">
        <f>'Hourly Loads p.u. of Peak'!H37^2</f>
        <v>0.17491221750708488</v>
      </c>
      <c r="I37" s="32">
        <f>'Hourly Loads p.u. of Peak'!I37^2</f>
        <v>0.2062279965444645</v>
      </c>
      <c r="J37" s="32">
        <f>'Hourly Loads p.u. of Peak'!J37^2</f>
        <v>0.21998768481659386</v>
      </c>
      <c r="K37" s="32">
        <f>'Hourly Loads p.u. of Peak'!K37^2</f>
        <v>0.23663627150305094</v>
      </c>
      <c r="L37" s="32">
        <f>'Hourly Loads p.u. of Peak'!L37^2</f>
        <v>0.25626706049350512</v>
      </c>
      <c r="M37" s="32">
        <f>'Hourly Loads p.u. of Peak'!M37^2</f>
        <v>0.26957073940250154</v>
      </c>
      <c r="N37" s="32">
        <f>'Hourly Loads p.u. of Peak'!N37^2</f>
        <v>0.28066955862170739</v>
      </c>
      <c r="O37" s="32">
        <f>'Hourly Loads p.u. of Peak'!O37^2</f>
        <v>0.28995393908244216</v>
      </c>
      <c r="P37" s="32">
        <f>'Hourly Loads p.u. of Peak'!P37^2</f>
        <v>0.29426546267593146</v>
      </c>
      <c r="Q37" s="32">
        <f>'Hourly Loads p.u. of Peak'!Q37^2</f>
        <v>0.29975707915677613</v>
      </c>
      <c r="R37" s="32">
        <f>'Hourly Loads p.u. of Peak'!R37^2</f>
        <v>0.30224487027001484</v>
      </c>
      <c r="S37" s="32">
        <f>'Hourly Loads p.u. of Peak'!S37^2</f>
        <v>0.30683252246594578</v>
      </c>
      <c r="T37" s="32">
        <f>'Hourly Loads p.u. of Peak'!T37^2</f>
        <v>0.34467912425456687</v>
      </c>
      <c r="U37" s="32">
        <f>'Hourly Loads p.u. of Peak'!U37^2</f>
        <v>0.34020744614217524</v>
      </c>
      <c r="V37" s="32">
        <f>'Hourly Loads p.u. of Peak'!V37^2</f>
        <v>0.30548508617550435</v>
      </c>
      <c r="W37" s="32">
        <f>'Hourly Loads p.u. of Peak'!W37^2</f>
        <v>0.25716053232166025</v>
      </c>
      <c r="X37" s="32">
        <f>'Hourly Loads p.u. of Peak'!X37^2</f>
        <v>0.20833069228281326</v>
      </c>
      <c r="Y37" s="32">
        <f>'Hourly Loads p.u. of Peak'!Y37^2</f>
        <v>0.16087694887748216</v>
      </c>
    </row>
    <row r="38" spans="1:25" x14ac:dyDescent="0.25">
      <c r="A38" s="29">
        <f>IF('2017 Hourly Load - RC2016'!A39="","",'2017 Hourly Load - RC2016'!A39)</f>
        <v>42763</v>
      </c>
      <c r="B38" s="32">
        <f>'Hourly Loads p.u. of Peak'!B38^2</f>
        <v>0.12575243976799777</v>
      </c>
      <c r="C38" s="32">
        <f>'Hourly Loads p.u. of Peak'!C38^2</f>
        <v>0.1082990841161498</v>
      </c>
      <c r="D38" s="32">
        <f>'Hourly Loads p.u. of Peak'!D38^2</f>
        <v>0.10024717597282154</v>
      </c>
      <c r="E38" s="32">
        <f>'Hourly Loads p.u. of Peak'!E38^2</f>
        <v>9.7134427903906459E-2</v>
      </c>
      <c r="F38" s="32">
        <f>'Hourly Loads p.u. of Peak'!F38^2</f>
        <v>0.10099300067130502</v>
      </c>
      <c r="G38" s="32">
        <f>'Hourly Loads p.u. of Peak'!G38^2</f>
        <v>0.12082867991237534</v>
      </c>
      <c r="H38" s="32">
        <f>'Hourly Loads p.u. of Peak'!H38^2</f>
        <v>0.16689370118430749</v>
      </c>
      <c r="I38" s="32">
        <f>'Hourly Loads p.u. of Peak'!I38^2</f>
        <v>0.19964607418904662</v>
      </c>
      <c r="J38" s="32">
        <f>'Hourly Loads p.u. of Peak'!J38^2</f>
        <v>0.21513098889451682</v>
      </c>
      <c r="K38" s="32">
        <f>'Hourly Loads p.u. of Peak'!K38^2</f>
        <v>0.23688142690904671</v>
      </c>
      <c r="L38" s="32">
        <f>'Hourly Loads p.u. of Peak'!L38^2</f>
        <v>0.26036419562451429</v>
      </c>
      <c r="M38" s="32">
        <f>'Hourly Loads p.u. of Peak'!M38^2</f>
        <v>0.27756409463063603</v>
      </c>
      <c r="N38" s="32">
        <f>'Hourly Loads p.u. of Peak'!N38^2</f>
        <v>0.29399221456313074</v>
      </c>
      <c r="O38" s="32">
        <f>'Hourly Loads p.u. of Peak'!O38^2</f>
        <v>0.30799648531644974</v>
      </c>
      <c r="P38" s="32">
        <f>'Hourly Loads p.u. of Peak'!P38^2</f>
        <v>0.31847652635365842</v>
      </c>
      <c r="Q38" s="32">
        <f>'Hourly Loads p.u. of Peak'!Q38^2</f>
        <v>0.32653558459856796</v>
      </c>
      <c r="R38" s="32">
        <f>'Hourly Loads p.u. of Peak'!R38^2</f>
        <v>0.32932462486344338</v>
      </c>
      <c r="S38" s="32">
        <f>'Hourly Loads p.u. of Peak'!S38^2</f>
        <v>0.33062701692419866</v>
      </c>
      <c r="T38" s="32">
        <f>'Hourly Loads p.u. of Peak'!T38^2</f>
        <v>0.36417415122009839</v>
      </c>
      <c r="U38" s="32">
        <f>'Hourly Loads p.u. of Peak'!U38^2</f>
        <v>0.35811856518848595</v>
      </c>
      <c r="V38" s="32">
        <f>'Hourly Loads p.u. of Peak'!V38^2</f>
        <v>0.32562451252036639</v>
      </c>
      <c r="W38" s="32">
        <f>'Hourly Loads p.u. of Peak'!W38^2</f>
        <v>0.27496004914141436</v>
      </c>
      <c r="X38" s="32">
        <f>'Hourly Loads p.u. of Peak'!X38^2</f>
        <v>0.22669418217902626</v>
      </c>
      <c r="Y38" s="32">
        <f>'Hourly Loads p.u. of Peak'!Y38^2</f>
        <v>0.17854821868292525</v>
      </c>
    </row>
    <row r="39" spans="1:25" x14ac:dyDescent="0.25">
      <c r="A39" s="29">
        <f>IF('2017 Hourly Load - RC2016'!A40="","",'2017 Hourly Load - RC2016'!A40)</f>
        <v>42764</v>
      </c>
      <c r="B39" s="32">
        <f>'Hourly Loads p.u. of Peak'!B39^2</f>
        <v>0.14111368733191551</v>
      </c>
      <c r="C39" s="32">
        <f>'Hourly Loads p.u. of Peak'!C39^2</f>
        <v>0.12194041493754604</v>
      </c>
      <c r="D39" s="32">
        <f>'Hourly Loads p.u. of Peak'!D39^2</f>
        <v>0.11310434725624004</v>
      </c>
      <c r="E39" s="32">
        <f>'Hourly Loads p.u. of Peak'!E39^2</f>
        <v>0.11001919124599152</v>
      </c>
      <c r="F39" s="32">
        <f>'Hourly Loads p.u. of Peak'!F39^2</f>
        <v>0.11423679924240289</v>
      </c>
      <c r="G39" s="32">
        <f>'Hourly Loads p.u. of Peak'!G39^2</f>
        <v>0.13648373565683139</v>
      </c>
      <c r="H39" s="32">
        <f>'Hourly Loads p.u. of Peak'!H39^2</f>
        <v>0.18553434918476788</v>
      </c>
      <c r="I39" s="32">
        <f>'Hourly Loads p.u. of Peak'!I39^2</f>
        <v>0.22247596776374315</v>
      </c>
      <c r="J39" s="32">
        <f>'Hourly Loads p.u. of Peak'!J39^2</f>
        <v>0.23942213159454051</v>
      </c>
      <c r="K39" s="32">
        <f>'Hourly Loads p.u. of Peak'!K39^2</f>
        <v>0.26350147368936255</v>
      </c>
      <c r="L39" s="32">
        <f>'Hourly Loads p.u. of Peak'!L39^2</f>
        <v>0.28205035500147968</v>
      </c>
      <c r="M39" s="32">
        <f>'Hourly Loads p.u. of Peak'!M39^2</f>
        <v>0.2978750670023933</v>
      </c>
      <c r="N39" s="32">
        <f>'Hourly Loads p.u. of Peak'!N39^2</f>
        <v>0.22873781553981529</v>
      </c>
      <c r="O39" s="32">
        <f>'Hourly Loads p.u. of Peak'!O39^2</f>
        <v>0.29517720639829043</v>
      </c>
      <c r="P39" s="32">
        <f>'Hourly Loads p.u. of Peak'!P39^2</f>
        <v>0.28896001855157299</v>
      </c>
      <c r="Q39" s="32">
        <f>'Hourly Loads p.u. of Peak'!Q39^2</f>
        <v>0.29144801944343302</v>
      </c>
      <c r="R39" s="32">
        <f>'Hourly Loads p.u. of Peak'!R39^2</f>
        <v>0.30067728453781123</v>
      </c>
      <c r="S39" s="32">
        <f>'Hourly Loads p.u. of Peak'!S39^2</f>
        <v>0.32552868423585857</v>
      </c>
      <c r="T39" s="32">
        <f>'Hourly Loads p.u. of Peak'!T39^2</f>
        <v>0.35816881862679467</v>
      </c>
      <c r="U39" s="32">
        <f>'Hourly Loads p.u. of Peak'!U39^2</f>
        <v>0.3499743791316029</v>
      </c>
      <c r="V39" s="32">
        <f>'Hourly Loads p.u. of Peak'!V39^2</f>
        <v>0.32773630277894666</v>
      </c>
      <c r="W39" s="32">
        <f>'Hourly Loads p.u. of Peak'!W39^2</f>
        <v>0.28796780445520342</v>
      </c>
      <c r="X39" s="32">
        <f>'Hourly Loads p.u. of Peak'!X39^2</f>
        <v>0.2427204861465177</v>
      </c>
      <c r="Y39" s="32">
        <f>'Hourly Loads p.u. of Peak'!Y39^2</f>
        <v>0.19572586705241976</v>
      </c>
    </row>
    <row r="40" spans="1:25" x14ac:dyDescent="0.25">
      <c r="A40" s="29">
        <f>IF('2017 Hourly Load - RC2016'!A41="","",'2017 Hourly Load - RC2016'!A41)</f>
        <v>42765</v>
      </c>
      <c r="B40" s="32">
        <f>'Hourly Loads p.u. of Peak'!B40^2</f>
        <v>0.16436478640990251</v>
      </c>
      <c r="C40" s="32">
        <f>'Hourly Loads p.u. of Peak'!C40^2</f>
        <v>0.14684878804116741</v>
      </c>
      <c r="D40" s="32">
        <f>'Hourly Loads p.u. of Peak'!D40^2</f>
        <v>0.13844515342650793</v>
      </c>
      <c r="E40" s="32">
        <f>'Hourly Loads p.u. of Peak'!E40^2</f>
        <v>0.13663889250857816</v>
      </c>
      <c r="F40" s="32">
        <f>'Hourly Loads p.u. of Peak'!F40^2</f>
        <v>0.14307621393144779</v>
      </c>
      <c r="G40" s="32">
        <f>'Hourly Loads p.u. of Peak'!G40^2</f>
        <v>0.16944192264325866</v>
      </c>
      <c r="H40" s="32">
        <f>'Hourly Loads p.u. of Peak'!H40^2</f>
        <v>0.23046800438340065</v>
      </c>
      <c r="I40" s="32">
        <f>'Hourly Loads p.u. of Peak'!I40^2</f>
        <v>0.27197400030841073</v>
      </c>
      <c r="J40" s="32">
        <f>'Hourly Loads p.u. of Peak'!J40^2</f>
        <v>0.29390116006439271</v>
      </c>
      <c r="K40" s="32">
        <f>'Hourly Loads p.u. of Peak'!K40^2</f>
        <v>0.31545086285528567</v>
      </c>
      <c r="L40" s="32">
        <f>'Hourly Loads p.u. of Peak'!L40^2</f>
        <v>0.32759210024949437</v>
      </c>
      <c r="M40" s="32">
        <f>'Hourly Loads p.u. of Peak'!M40^2</f>
        <v>0.32600796668604221</v>
      </c>
      <c r="N40" s="32">
        <f>'Hourly Loads p.u. of Peak'!N40^2</f>
        <v>0.31904544597475182</v>
      </c>
      <c r="O40" s="32">
        <f>'Hourly Loads p.u. of Peak'!O40^2</f>
        <v>0.31093944491549047</v>
      </c>
      <c r="P40" s="32">
        <f>'Hourly Loads p.u. of Peak'!P40^2</f>
        <v>0.30201408734384955</v>
      </c>
      <c r="Q40" s="32">
        <f>'Hourly Loads p.u. of Peak'!Q40^2</f>
        <v>0.29691340478238148</v>
      </c>
      <c r="R40" s="32">
        <f>'Hourly Loads p.u. of Peak'!R40^2</f>
        <v>0.30035505223550324</v>
      </c>
      <c r="S40" s="32">
        <f>'Hourly Loads p.u. of Peak'!S40^2</f>
        <v>0.32127860286143173</v>
      </c>
      <c r="T40" s="32">
        <f>'Hourly Loads p.u. of Peak'!T40^2</f>
        <v>0.35992991015300363</v>
      </c>
      <c r="U40" s="32">
        <f>'Hourly Loads p.u. of Peak'!U40^2</f>
        <v>0.35376001240121269</v>
      </c>
      <c r="V40" s="32">
        <f>'Hourly Loads p.u. of Peak'!V40^2</f>
        <v>0.32624774012455093</v>
      </c>
      <c r="W40" s="32">
        <f>'Hourly Loads p.u. of Peak'!W40^2</f>
        <v>0.2880128680761907</v>
      </c>
      <c r="X40" s="32">
        <f>'Hourly Loads p.u. of Peak'!X40^2</f>
        <v>0.23868311147990914</v>
      </c>
      <c r="Y40" s="32">
        <f>'Hourly Loads p.u. of Peak'!Y40^2</f>
        <v>0.19243346210419918</v>
      </c>
    </row>
    <row r="41" spans="1:25" x14ac:dyDescent="0.25">
      <c r="A41" s="29">
        <f>IF('2017 Hourly Load - RC2016'!A42="","",'2017 Hourly Load - RC2016'!A42)</f>
        <v>42766</v>
      </c>
      <c r="B41" s="32">
        <f>'Hourly Loads p.u. of Peak'!B41^2</f>
        <v>0.16111280174747081</v>
      </c>
      <c r="C41" s="32">
        <f>'Hourly Loads p.u. of Peak'!C41^2</f>
        <v>0.14422196482449673</v>
      </c>
      <c r="D41" s="32">
        <f>'Hourly Loads p.u. of Peak'!D41^2</f>
        <v>0.13757168460689417</v>
      </c>
      <c r="E41" s="32">
        <f>'Hourly Loads p.u. of Peak'!E41^2</f>
        <v>0.1347828276779568</v>
      </c>
      <c r="F41" s="32">
        <f>'Hourly Loads p.u. of Peak'!F41^2</f>
        <v>0.13910206900929692</v>
      </c>
      <c r="G41" s="32">
        <f>'Hourly Loads p.u. of Peak'!G41^2</f>
        <v>0.16365063828324247</v>
      </c>
      <c r="H41" s="32">
        <f>'Hourly Loads p.u. of Peak'!H41^2</f>
        <v>0.21967271367513727</v>
      </c>
      <c r="I41" s="32">
        <f>'Hourly Loads p.u. of Peak'!I41^2</f>
        <v>0.257117950787218</v>
      </c>
      <c r="J41" s="32">
        <f>'Hourly Loads p.u. of Peak'!J41^2</f>
        <v>0.27289442251944951</v>
      </c>
      <c r="K41" s="32">
        <f>'Hourly Loads p.u. of Peak'!K41^2</f>
        <v>0.29376460475896904</v>
      </c>
      <c r="L41" s="32">
        <f>'Hourly Loads p.u. of Peak'!L41^2</f>
        <v>0.30944285955096246</v>
      </c>
      <c r="M41" s="32">
        <f>'Hourly Loads p.u. of Peak'!M41^2</f>
        <v>0.31828699930207632</v>
      </c>
      <c r="N41" s="32">
        <f>'Hourly Loads p.u. of Peak'!N41^2</f>
        <v>0.32013729433918786</v>
      </c>
      <c r="O41" s="32">
        <f>'Hourly Loads p.u. of Peak'!O41^2</f>
        <v>0.31776609077974244</v>
      </c>
      <c r="P41" s="32">
        <f>'Hourly Loads p.u. of Peak'!P41^2</f>
        <v>0.31337909624224392</v>
      </c>
      <c r="Q41" s="32">
        <f>'Hourly Loads p.u. of Peak'!Q41^2</f>
        <v>0.3159226708403054</v>
      </c>
      <c r="R41" s="32">
        <f>'Hourly Loads p.u. of Peak'!R41^2</f>
        <v>0.31229884387588536</v>
      </c>
      <c r="S41" s="32">
        <f>'Hourly Loads p.u. of Peak'!S41^2</f>
        <v>0.31809752866155205</v>
      </c>
      <c r="T41" s="32">
        <f>'Hourly Loads p.u. of Peak'!T41^2</f>
        <v>0.34601150231825578</v>
      </c>
      <c r="U41" s="32">
        <f>'Hourly Loads p.u. of Peak'!U41^2</f>
        <v>0.33508409691252816</v>
      </c>
      <c r="V41" s="32">
        <f>'Hourly Loads p.u. of Peak'!V41^2</f>
        <v>0.3060887426683091</v>
      </c>
      <c r="W41" s="32">
        <f>'Hourly Loads p.u. of Peak'!W41^2</f>
        <v>0.27109885325982619</v>
      </c>
      <c r="X41" s="32">
        <f>'Hourly Loads p.u. of Peak'!X41^2</f>
        <v>0.23305524114023124</v>
      </c>
      <c r="Y41" s="32">
        <f>'Hourly Loads p.u. of Peak'!Y41^2</f>
        <v>0.19254398723212021</v>
      </c>
    </row>
    <row r="42" spans="1:25" x14ac:dyDescent="0.25">
      <c r="A42" s="29">
        <f>IF('2017 Hourly Load - RC2016'!A43="","",'2017 Hourly Load - RC2016'!A43)</f>
        <v>42767</v>
      </c>
      <c r="B42" s="32">
        <f>'Hourly Loads p.u. of Peak'!B42^2</f>
        <v>0.15829396939267298</v>
      </c>
      <c r="C42" s="32">
        <f>'Hourly Loads p.u. of Peak'!C42^2</f>
        <v>0.13694947063890528</v>
      </c>
      <c r="D42" s="32">
        <f>'Hourly Loads p.u. of Peak'!D42^2</f>
        <v>0.12432715798058103</v>
      </c>
      <c r="E42" s="32">
        <f>'Hourly Loads p.u. of Peak'!E42^2</f>
        <v>0.11792738869377808</v>
      </c>
      <c r="F42" s="32">
        <f>'Hourly Loads p.u. of Peak'!F42^2</f>
        <v>0.11677674414146143</v>
      </c>
      <c r="G42" s="32">
        <f>'Hourly Loads p.u. of Peak'!G42^2</f>
        <v>0.12238065917285795</v>
      </c>
      <c r="H42" s="32">
        <f>'Hourly Loads p.u. of Peak'!H42^2</f>
        <v>0.13782096507149463</v>
      </c>
      <c r="I42" s="32">
        <f>'Hourly Loads p.u. of Peak'!I42^2</f>
        <v>0.16178761902689665</v>
      </c>
      <c r="J42" s="32">
        <f>'Hourly Loads p.u. of Peak'!J42^2</f>
        <v>0.20955898665624842</v>
      </c>
      <c r="K42" s="32">
        <f>'Hourly Loads p.u. of Peak'!K42^2</f>
        <v>0.25997870889791069</v>
      </c>
      <c r="L42" s="32">
        <f>'Hourly Loads p.u. of Peak'!L42^2</f>
        <v>0.29654746625016531</v>
      </c>
      <c r="M42" s="32">
        <f>'Hourly Loads p.u. of Peak'!M42^2</f>
        <v>0.31757677526962735</v>
      </c>
      <c r="N42" s="32">
        <f>'Hourly Loads p.u. of Peak'!N42^2</f>
        <v>0.33353042355746482</v>
      </c>
      <c r="O42" s="32">
        <f>'Hourly Loads p.u. of Peak'!O42^2</f>
        <v>0.34330011363734447</v>
      </c>
      <c r="P42" s="32">
        <f>'Hourly Loads p.u. of Peak'!P42^2</f>
        <v>0.34947778553804421</v>
      </c>
      <c r="Q42" s="32">
        <f>'Hourly Loads p.u. of Peak'!Q42^2</f>
        <v>0.35166543456665633</v>
      </c>
      <c r="R42" s="32">
        <f>'Hourly Loads p.u. of Peak'!R42^2</f>
        <v>0.34630793537582927</v>
      </c>
      <c r="S42" s="32">
        <f>'Hourly Loads p.u. of Peak'!S42^2</f>
        <v>0.33328798822216421</v>
      </c>
      <c r="T42" s="32">
        <f>'Hourly Loads p.u. of Peak'!T42^2</f>
        <v>0.34848565605826137</v>
      </c>
      <c r="U42" s="32">
        <f>'Hourly Loads p.u. of Peak'!U42^2</f>
        <v>0.33488969030444277</v>
      </c>
      <c r="V42" s="32">
        <f>'Hourly Loads p.u. of Peak'!V42^2</f>
        <v>0.30067728453781123</v>
      </c>
      <c r="W42" s="32">
        <f>'Hourly Loads p.u. of Peak'!W42^2</f>
        <v>0.26427793664363608</v>
      </c>
      <c r="X42" s="32">
        <f>'Hourly Loads p.u. of Peak'!X42^2</f>
        <v>0.22753456767606167</v>
      </c>
      <c r="Y42" s="32">
        <f>'Hourly Loads p.u. of Peak'!Y42^2</f>
        <v>0.18876744848274174</v>
      </c>
    </row>
    <row r="43" spans="1:25" x14ac:dyDescent="0.25">
      <c r="A43" s="29">
        <f>IF('2017 Hourly Load - RC2016'!A44="","",'2017 Hourly Load - RC2016'!A44)</f>
        <v>42768</v>
      </c>
      <c r="B43" s="32">
        <f>'Hourly Loads p.u. of Peak'!B43^2</f>
        <v>0.15411236575392875</v>
      </c>
      <c r="C43" s="32">
        <f>'Hourly Loads p.u. of Peak'!C43^2</f>
        <v>0.13269463134431872</v>
      </c>
      <c r="D43" s="32">
        <f>'Hourly Loads p.u. of Peak'!D43^2</f>
        <v>0.11983828507262115</v>
      </c>
      <c r="E43" s="32">
        <f>'Hourly Loads p.u. of Peak'!E43^2</f>
        <v>0.11290674813484999</v>
      </c>
      <c r="F43" s="32">
        <f>'Hourly Loads p.u. of Peak'!F43^2</f>
        <v>0.1105211156845162</v>
      </c>
      <c r="G43" s="32">
        <f>'Hourly Loads p.u. of Peak'!G43^2</f>
        <v>0.11273751496132627</v>
      </c>
      <c r="H43" s="32">
        <f>'Hourly Loads p.u. of Peak'!H43^2</f>
        <v>0.12235128487733268</v>
      </c>
      <c r="I43" s="32">
        <f>'Hourly Loads p.u. of Peak'!I43^2</f>
        <v>0.14001179427349258</v>
      </c>
      <c r="J43" s="32">
        <f>'Hourly Loads p.u. of Peak'!J43^2</f>
        <v>0.18997333532629501</v>
      </c>
      <c r="K43" s="32">
        <f>'Hourly Loads p.u. of Peak'!K43^2</f>
        <v>0.24255503251386934</v>
      </c>
      <c r="L43" s="32">
        <f>'Hourly Loads p.u. of Peak'!L43^2</f>
        <v>0.27818380535793319</v>
      </c>
      <c r="M43" s="32">
        <f>'Hourly Loads p.u. of Peak'!M43^2</f>
        <v>0.30192179885322129</v>
      </c>
      <c r="N43" s="32">
        <f>'Hourly Loads p.u. of Peak'!N43^2</f>
        <v>0.33275494074532125</v>
      </c>
      <c r="O43" s="32">
        <f>'Hourly Loads p.u. of Peak'!O43^2</f>
        <v>0.35541011517111903</v>
      </c>
      <c r="P43" s="32">
        <f>'Hourly Loads p.u. of Peak'!P43^2</f>
        <v>0.37181502900469421</v>
      </c>
      <c r="Q43" s="32">
        <f>'Hourly Loads p.u. of Peak'!Q43^2</f>
        <v>0.37948350413649334</v>
      </c>
      <c r="R43" s="32">
        <f>'Hourly Loads p.u. of Peak'!R43^2</f>
        <v>0.37855295437772646</v>
      </c>
      <c r="S43" s="32">
        <f>'Hourly Loads p.u. of Peak'!S43^2</f>
        <v>0.36381951429075171</v>
      </c>
      <c r="T43" s="32">
        <f>'Hourly Loads p.u. of Peak'!T43^2</f>
        <v>0.36356630796909456</v>
      </c>
      <c r="U43" s="32">
        <f>'Hourly Loads p.u. of Peak'!U43^2</f>
        <v>0.33033737434771282</v>
      </c>
      <c r="V43" s="32">
        <f>'Hourly Loads p.u. of Peak'!V43^2</f>
        <v>0.30053916382553258</v>
      </c>
      <c r="W43" s="32">
        <f>'Hourly Loads p.u. of Peak'!W43^2</f>
        <v>0.28303233049085108</v>
      </c>
      <c r="X43" s="32">
        <f>'Hourly Loads p.u. of Peak'!X43^2</f>
        <v>0.2601500010750456</v>
      </c>
      <c r="Y43" s="32">
        <f>'Hourly Loads p.u. of Peak'!Y43^2</f>
        <v>0.20836902183377082</v>
      </c>
    </row>
    <row r="44" spans="1:25" x14ac:dyDescent="0.25">
      <c r="A44" s="29">
        <f>IF('2017 Hourly Load - RC2016'!A45="","",'2017 Hourly Load - RC2016'!A45)</f>
        <v>42769</v>
      </c>
      <c r="B44" s="32">
        <f>'Hourly Loads p.u. of Peak'!B44^2</f>
        <v>0.1664480344360606</v>
      </c>
      <c r="C44" s="32">
        <f>'Hourly Loads p.u. of Peak'!C44^2</f>
        <v>0.13518389795928912</v>
      </c>
      <c r="D44" s="32">
        <f>'Hourly Loads p.u. of Peak'!D44^2</f>
        <v>0.12388342331106518</v>
      </c>
      <c r="E44" s="32">
        <f>'Hourly Loads p.u. of Peak'!E44^2</f>
        <v>0.11922860669939195</v>
      </c>
      <c r="F44" s="32">
        <f>'Hourly Loads p.u. of Peak'!F44^2</f>
        <v>0.12220446628507306</v>
      </c>
      <c r="G44" s="32">
        <f>'Hourly Loads p.u. of Peak'!G44^2</f>
        <v>0.14247335424483515</v>
      </c>
      <c r="H44" s="32">
        <f>'Hourly Loads p.u. of Peak'!H44^2</f>
        <v>0.1880384765877883</v>
      </c>
      <c r="I44" s="32">
        <f>'Hourly Loads p.u. of Peak'!I44^2</f>
        <v>0.21896485361858098</v>
      </c>
      <c r="J44" s="32">
        <f>'Hourly Loads p.u. of Peak'!J44^2</f>
        <v>0.2491333445615854</v>
      </c>
      <c r="K44" s="32">
        <f>'Hourly Loads p.u. of Peak'!K44^2</f>
        <v>0.29027054438173067</v>
      </c>
      <c r="L44" s="32">
        <f>'Hourly Loads p.u. of Peak'!L44^2</f>
        <v>0.33450104632144567</v>
      </c>
      <c r="M44" s="32">
        <f>'Hourly Loads p.u. of Peak'!M44^2</f>
        <v>0.36696659553974548</v>
      </c>
      <c r="N44" s="32">
        <f>'Hourly Loads p.u. of Peak'!N44^2</f>
        <v>0.3932101496314922</v>
      </c>
      <c r="O44" s="32">
        <f>'Hourly Loads p.u. of Peak'!O44^2</f>
        <v>0.41417630470885536</v>
      </c>
      <c r="P44" s="32">
        <f>'Hourly Loads p.u. of Peak'!P44^2</f>
        <v>0.42977645133988523</v>
      </c>
      <c r="Q44" s="32">
        <f>'Hourly Loads p.u. of Peak'!Q44^2</f>
        <v>0.43618598855392249</v>
      </c>
      <c r="R44" s="32">
        <f>'Hourly Loads p.u. of Peak'!R44^2</f>
        <v>0.42532895594285186</v>
      </c>
      <c r="S44" s="32">
        <f>'Hourly Loads p.u. of Peak'!S44^2</f>
        <v>0.41083248989564025</v>
      </c>
      <c r="T44" s="32">
        <f>'Hourly Loads p.u. of Peak'!T44^2</f>
        <v>0.43347272420533783</v>
      </c>
      <c r="U44" s="32">
        <f>'Hourly Loads p.u. of Peak'!U44^2</f>
        <v>0.42226766886145245</v>
      </c>
      <c r="V44" s="32">
        <f>'Hourly Loads p.u. of Peak'!V44^2</f>
        <v>0.37597408761160306</v>
      </c>
      <c r="W44" s="32">
        <f>'Hourly Loads p.u. of Peak'!W44^2</f>
        <v>0.32591208199047655</v>
      </c>
      <c r="X44" s="32">
        <f>'Hourly Loads p.u. of Peak'!X44^2</f>
        <v>0.26856890193223337</v>
      </c>
      <c r="Y44" s="32">
        <f>'Hourly Loads p.u. of Peak'!Y44^2</f>
        <v>0.21276170154819252</v>
      </c>
    </row>
    <row r="45" spans="1:25" x14ac:dyDescent="0.25">
      <c r="A45" s="29">
        <f>IF('2017 Hourly Load - RC2016'!A46="","",'2017 Hourly Load - RC2016'!A46)</f>
        <v>42770</v>
      </c>
      <c r="B45" s="32">
        <f>'Hourly Loads p.u. of Peak'!B45^2</f>
        <v>0.17027251905891305</v>
      </c>
      <c r="C45" s="32">
        <f>'Hourly Loads p.u. of Peak'!C45^2</f>
        <v>0.14742858089365971</v>
      </c>
      <c r="D45" s="32">
        <f>'Hourly Loads p.u. of Peak'!D45^2</f>
        <v>0.13447471753141016</v>
      </c>
      <c r="E45" s="32">
        <f>'Hourly Loads p.u. of Peak'!E45^2</f>
        <v>0.12838655411389444</v>
      </c>
      <c r="F45" s="32">
        <f>'Hourly Loads p.u. of Peak'!F45^2</f>
        <v>0.12971384989384097</v>
      </c>
      <c r="G45" s="32">
        <f>'Hourly Loads p.u. of Peak'!G45^2</f>
        <v>0.14804182374060623</v>
      </c>
      <c r="H45" s="32">
        <f>'Hourly Loads p.u. of Peak'!H45^2</f>
        <v>0.19446479785437884</v>
      </c>
      <c r="I45" s="32">
        <f>'Hourly Loads p.u. of Peak'!I45^2</f>
        <v>0.22485877084695699</v>
      </c>
      <c r="J45" s="32">
        <f>'Hourly Loads p.u. of Peak'!J45^2</f>
        <v>0.25330005039252285</v>
      </c>
      <c r="K45" s="32">
        <f>'Hourly Loads p.u. of Peak'!K45^2</f>
        <v>0.29723378609685408</v>
      </c>
      <c r="L45" s="32">
        <f>'Hourly Loads p.u. of Peak'!L45^2</f>
        <v>0.33961995318028759</v>
      </c>
      <c r="M45" s="32">
        <f>'Hourly Loads p.u. of Peak'!M45^2</f>
        <v>0.37253222509132328</v>
      </c>
      <c r="N45" s="32">
        <f>'Hourly Loads p.u. of Peak'!N45^2</f>
        <v>0.39928892589641402</v>
      </c>
      <c r="O45" s="32">
        <f>'Hourly Loads p.u. of Peak'!O45^2</f>
        <v>0.4165575564879786</v>
      </c>
      <c r="P45" s="32">
        <f>'Hourly Loads p.u. of Peak'!P45^2</f>
        <v>0.42834633935564076</v>
      </c>
      <c r="Q45" s="32">
        <f>'Hourly Loads p.u. of Peak'!Q45^2</f>
        <v>0.43518829553356003</v>
      </c>
      <c r="R45" s="32">
        <f>'Hourly Loads p.u. of Peak'!R45^2</f>
        <v>0.42884110840404743</v>
      </c>
      <c r="S45" s="32">
        <f>'Hourly Loads p.u. of Peak'!S45^2</f>
        <v>0.41126318832225817</v>
      </c>
      <c r="T45" s="32">
        <f>'Hourly Loads p.u. of Peak'!T45^2</f>
        <v>0.43430241628122135</v>
      </c>
      <c r="U45" s="32">
        <f>'Hourly Loads p.u. of Peak'!U45^2</f>
        <v>0.42994161762870764</v>
      </c>
      <c r="V45" s="32">
        <f>'Hourly Loads p.u. of Peak'!V45^2</f>
        <v>0.38895656372009701</v>
      </c>
      <c r="W45" s="32">
        <f>'Hourly Loads p.u. of Peak'!W45^2</f>
        <v>0.33527855993167138</v>
      </c>
      <c r="X45" s="32">
        <f>'Hourly Loads p.u. of Peak'!X45^2</f>
        <v>0.28031377407990271</v>
      </c>
      <c r="Y45" s="32">
        <f>'Hourly Loads p.u. of Peak'!Y45^2</f>
        <v>0.22358636302629009</v>
      </c>
    </row>
    <row r="46" spans="1:25" x14ac:dyDescent="0.25">
      <c r="A46" s="29">
        <f>IF('2017 Hourly Load - RC2016'!A47="","",'2017 Hourly Load - RC2016'!A47)</f>
        <v>42771</v>
      </c>
      <c r="B46" s="32">
        <f>'Hourly Loads p.u. of Peak'!B46^2</f>
        <v>0.1806121371075449</v>
      </c>
      <c r="C46" s="32">
        <f>'Hourly Loads p.u. of Peak'!C46^2</f>
        <v>0.15477237513067127</v>
      </c>
      <c r="D46" s="32">
        <f>'Hourly Loads p.u. of Peak'!D46^2</f>
        <v>0.14168205694519492</v>
      </c>
      <c r="E46" s="32">
        <f>'Hourly Loads p.u. of Peak'!E46^2</f>
        <v>0.13499871455916079</v>
      </c>
      <c r="F46" s="32">
        <f>'Hourly Loads p.u. of Peak'!F46^2</f>
        <v>0.13614270084380664</v>
      </c>
      <c r="G46" s="32">
        <f>'Hourly Loads p.u. of Peak'!G46^2</f>
        <v>0.15706023311500172</v>
      </c>
      <c r="H46" s="32">
        <f>'Hourly Loads p.u. of Peak'!H46^2</f>
        <v>0.20729712711820059</v>
      </c>
      <c r="I46" s="32">
        <f>'Hourly Loads p.u. of Peak'!I46^2</f>
        <v>0.23884723945269826</v>
      </c>
      <c r="J46" s="32">
        <f>'Hourly Loads p.u. of Peak'!J46^2</f>
        <v>0.26843836498154311</v>
      </c>
      <c r="K46" s="32">
        <f>'Hourly Loads p.u. of Peak'!K46^2</f>
        <v>0.31587547417619333</v>
      </c>
      <c r="L46" s="32">
        <f>'Hourly Loads p.u. of Peak'!L46^2</f>
        <v>0.36038346034658397</v>
      </c>
      <c r="M46" s="32">
        <f>'Hourly Loads p.u. of Peak'!M46^2</f>
        <v>0.39547762559548633</v>
      </c>
      <c r="N46" s="32">
        <f>'Hourly Loads p.u. of Peak'!N46^2</f>
        <v>0.4182936632041005</v>
      </c>
      <c r="O46" s="32">
        <f>'Hourly Loads p.u. of Peak'!O46^2</f>
        <v>0.43463451523011482</v>
      </c>
      <c r="P46" s="32">
        <f>'Hourly Loads p.u. of Peak'!P46^2</f>
        <v>0.44482450471066831</v>
      </c>
      <c r="Q46" s="32">
        <f>'Hourly Loads p.u. of Peak'!Q46^2</f>
        <v>0.44013247266642996</v>
      </c>
      <c r="R46" s="32">
        <f>'Hourly Loads p.u. of Peak'!R46^2</f>
        <v>0.42172217393212763</v>
      </c>
      <c r="S46" s="32">
        <f>'Hourly Loads p.u. of Peak'!S46^2</f>
        <v>0.40659145897030585</v>
      </c>
      <c r="T46" s="32">
        <f>'Hourly Loads p.u. of Peak'!T46^2</f>
        <v>0.42735765800176861</v>
      </c>
      <c r="U46" s="32">
        <f>'Hourly Loads p.u. of Peak'!U46^2</f>
        <v>0.41596160363026047</v>
      </c>
      <c r="V46" s="32">
        <f>'Hourly Loads p.u. of Peak'!V46^2</f>
        <v>0.375562286889362</v>
      </c>
      <c r="W46" s="32">
        <f>'Hourly Loads p.u. of Peak'!W46^2</f>
        <v>0.32404514921699296</v>
      </c>
      <c r="X46" s="32">
        <f>'Hourly Loads p.u. of Peak'!X46^2</f>
        <v>0.26670090440003297</v>
      </c>
      <c r="Y46" s="32">
        <f>'Hourly Loads p.u. of Peak'!Y46^2</f>
        <v>0.21136958946278639</v>
      </c>
    </row>
    <row r="47" spans="1:25" x14ac:dyDescent="0.25">
      <c r="A47" s="29">
        <f>IF('2017 Hourly Load - RC2016'!A48="","",'2017 Hourly Load - RC2016'!A48)</f>
        <v>42772</v>
      </c>
      <c r="B47" s="32">
        <f>'Hourly Loads p.u. of Peak'!B47^2</f>
        <v>0.169407358530412</v>
      </c>
      <c r="C47" s="32">
        <f>'Hourly Loads p.u. of Peak'!C47^2</f>
        <v>0.1435848724400022</v>
      </c>
      <c r="D47" s="32">
        <f>'Hourly Loads p.u. of Peak'!D47^2</f>
        <v>0.13092640558213839</v>
      </c>
      <c r="E47" s="32">
        <f>'Hourly Loads p.u. of Peak'!E47^2</f>
        <v>0.12465306757872209</v>
      </c>
      <c r="F47" s="32">
        <f>'Hourly Loads p.u. of Peak'!F47^2</f>
        <v>0.1264382660179304</v>
      </c>
      <c r="G47" s="32">
        <f>'Hourly Loads p.u. of Peak'!G47^2</f>
        <v>0.14498833725079888</v>
      </c>
      <c r="H47" s="32">
        <f>'Hourly Loads p.u. of Peak'!H47^2</f>
        <v>0.19287575300320345</v>
      </c>
      <c r="I47" s="32">
        <f>'Hourly Loads p.u. of Peak'!I47^2</f>
        <v>0.22354665845579763</v>
      </c>
      <c r="J47" s="32">
        <f>'Hourly Loads p.u. of Peak'!J47^2</f>
        <v>0.25334231461476486</v>
      </c>
      <c r="K47" s="32">
        <f>'Hourly Loads p.u. of Peak'!K47^2</f>
        <v>0.28990872385673694</v>
      </c>
      <c r="L47" s="32">
        <f>'Hourly Loads p.u. of Peak'!L47^2</f>
        <v>0.32371062635545778</v>
      </c>
      <c r="M47" s="32">
        <f>'Hourly Loads p.u. of Peak'!M47^2</f>
        <v>0.34952742903179002</v>
      </c>
      <c r="N47" s="32">
        <f>'Hourly Loads p.u. of Peak'!N47^2</f>
        <v>0.37120083950968336</v>
      </c>
      <c r="O47" s="32">
        <f>'Hourly Loads p.u. of Peak'!O47^2</f>
        <v>0.39194741630724494</v>
      </c>
      <c r="P47" s="32">
        <f>'Hourly Loads p.u. of Peak'!P47^2</f>
        <v>0.40077603420322466</v>
      </c>
      <c r="Q47" s="32">
        <f>'Hourly Loads p.u. of Peak'!Q47^2</f>
        <v>0.4061632144247041</v>
      </c>
      <c r="R47" s="32">
        <f>'Hourly Loads p.u. of Peak'!R47^2</f>
        <v>0.40104188012752939</v>
      </c>
      <c r="S47" s="32">
        <f>'Hourly Loads p.u. of Peak'!S47^2</f>
        <v>0.39458040243198478</v>
      </c>
      <c r="T47" s="32">
        <f>'Hourly Loads p.u. of Peak'!T47^2</f>
        <v>0.41742515855757689</v>
      </c>
      <c r="U47" s="32">
        <f>'Hourly Loads p.u. of Peak'!U47^2</f>
        <v>0.41164023454433241</v>
      </c>
      <c r="V47" s="32">
        <f>'Hourly Loads p.u. of Peak'!V47^2</f>
        <v>0.3721735406685765</v>
      </c>
      <c r="W47" s="32">
        <f>'Hourly Loads p.u. of Peak'!W47^2</f>
        <v>0.32175474744652299</v>
      </c>
      <c r="X47" s="32">
        <f>'Hourly Loads p.u. of Peak'!X47^2</f>
        <v>0.26574770560154282</v>
      </c>
      <c r="Y47" s="32">
        <f>'Hourly Loads p.u. of Peak'!Y47^2</f>
        <v>0.20886762683411061</v>
      </c>
    </row>
    <row r="48" spans="1:25" x14ac:dyDescent="0.25">
      <c r="A48" s="29">
        <f>IF('2017 Hourly Load - RC2016'!A49="","",'2017 Hourly Load - RC2016'!A49)</f>
        <v>42773</v>
      </c>
      <c r="B48" s="32">
        <f>'Hourly Loads p.u. of Peak'!B48^2</f>
        <v>0.16617407413365459</v>
      </c>
      <c r="C48" s="32">
        <f>'Hourly Loads p.u. of Peak'!C48^2</f>
        <v>0.14247335424483515</v>
      </c>
      <c r="D48" s="32">
        <f>'Hourly Loads p.u. of Peak'!D48^2</f>
        <v>0.12727570227434806</v>
      </c>
      <c r="E48" s="32">
        <f>'Hourly Loads p.u. of Peak'!E48^2</f>
        <v>0.12056611993218995</v>
      </c>
      <c r="F48" s="32">
        <f>'Hourly Loads p.u. of Peak'!F48^2</f>
        <v>0.12158879071125711</v>
      </c>
      <c r="G48" s="32">
        <f>'Hourly Loads p.u. of Peak'!G48^2</f>
        <v>0.14026327476934883</v>
      </c>
      <c r="H48" s="32">
        <f>'Hourly Loads p.u. of Peak'!H48^2</f>
        <v>0.18687505493087056</v>
      </c>
      <c r="I48" s="32">
        <f>'Hourly Loads p.u. of Peak'!I48^2</f>
        <v>0.21876842855233222</v>
      </c>
      <c r="J48" s="32">
        <f>'Hourly Loads p.u. of Peak'!J48^2</f>
        <v>0.24032692970540279</v>
      </c>
      <c r="K48" s="32">
        <f>'Hourly Loads p.u. of Peak'!K48^2</f>
        <v>0.26961433986167621</v>
      </c>
      <c r="L48" s="32">
        <f>'Hourly Loads p.u. of Peak'!L48^2</f>
        <v>0.29888419031335067</v>
      </c>
      <c r="M48" s="32">
        <f>'Hourly Loads p.u. of Peak'!M48^2</f>
        <v>0.3273998795699003</v>
      </c>
      <c r="N48" s="32">
        <f>'Hourly Loads p.u. of Peak'!N48^2</f>
        <v>0.34487635141554435</v>
      </c>
      <c r="O48" s="32">
        <f>'Hourly Loads p.u. of Peak'!O48^2</f>
        <v>0.3477920045368989</v>
      </c>
      <c r="P48" s="32">
        <f>'Hourly Loads p.u. of Peak'!P48^2</f>
        <v>0.37104737146398065</v>
      </c>
      <c r="Q48" s="32">
        <f>'Hourly Loads p.u. of Peak'!Q48^2</f>
        <v>0.37772675802458361</v>
      </c>
      <c r="R48" s="32">
        <f>'Hourly Loads p.u. of Peak'!R48^2</f>
        <v>0.37581963589807921</v>
      </c>
      <c r="S48" s="32">
        <f>'Hourly Loads p.u. of Peak'!S48^2</f>
        <v>0.37094507706196778</v>
      </c>
      <c r="T48" s="32">
        <f>'Hourly Loads p.u. of Peak'!T48^2</f>
        <v>0.37335272392762403</v>
      </c>
      <c r="U48" s="32">
        <f>'Hourly Loads p.u. of Peak'!U48^2</f>
        <v>0.35395982036808638</v>
      </c>
      <c r="V48" s="32">
        <f>'Hourly Loads p.u. of Peak'!V48^2</f>
        <v>0.32653558459856796</v>
      </c>
      <c r="W48" s="32">
        <f>'Hourly Loads p.u. of Peak'!W48^2</f>
        <v>0.28307700628581572</v>
      </c>
      <c r="X48" s="32">
        <f>'Hourly Loads p.u. of Peak'!X48^2</f>
        <v>0.24537541617275779</v>
      </c>
      <c r="Y48" s="32">
        <f>'Hourly Loads p.u. of Peak'!Y48^2</f>
        <v>0.2023189094376146</v>
      </c>
    </row>
    <row r="49" spans="1:25" x14ac:dyDescent="0.25">
      <c r="A49" s="29">
        <f>IF('2017 Hourly Load - RC2016'!A50="","",'2017 Hourly Load - RC2016'!A50)</f>
        <v>42774</v>
      </c>
      <c r="B49" s="32">
        <f>'Hourly Loads p.u. of Peak'!B49^2</f>
        <v>0.16651655976857324</v>
      </c>
      <c r="C49" s="32">
        <f>'Hourly Loads p.u. of Peak'!C49^2</f>
        <v>0.14177689627334494</v>
      </c>
      <c r="D49" s="32">
        <f>'Hourly Loads p.u. of Peak'!D49^2</f>
        <v>0.12796566415995872</v>
      </c>
      <c r="E49" s="32">
        <f>'Hourly Loads p.u. of Peak'!E49^2</f>
        <v>0.12126691450375165</v>
      </c>
      <c r="F49" s="32">
        <f>'Hourly Loads p.u. of Peak'!F49^2</f>
        <v>0.12077030857027411</v>
      </c>
      <c r="G49" s="32">
        <f>'Hourly Loads p.u. of Peak'!G49^2</f>
        <v>0.12625917501204892</v>
      </c>
      <c r="H49" s="32">
        <f>'Hourly Loads p.u. of Peak'!H49^2</f>
        <v>0.14209325653710086</v>
      </c>
      <c r="I49" s="32">
        <f>'Hourly Loads p.u. of Peak'!I49^2</f>
        <v>0.16579774715256793</v>
      </c>
      <c r="J49" s="32">
        <f>'Hourly Loads p.u. of Peak'!J49^2</f>
        <v>0.21462495878868862</v>
      </c>
      <c r="K49" s="32">
        <f>'Hourly Loads p.u. of Peak'!K49^2</f>
        <v>0.27109885325982619</v>
      </c>
      <c r="L49" s="32">
        <f>'Hourly Loads p.u. of Peak'!L49^2</f>
        <v>0.31752945520632625</v>
      </c>
      <c r="M49" s="32">
        <f>'Hourly Loads p.u. of Peak'!M49^2</f>
        <v>0.34774248444234201</v>
      </c>
      <c r="N49" s="32">
        <f>'Hourly Loads p.u. of Peak'!N49^2</f>
        <v>0.36864718143503267</v>
      </c>
      <c r="O49" s="32">
        <f>'Hourly Loads p.u. of Peak'!O49^2</f>
        <v>0.37901808646661966</v>
      </c>
      <c r="P49" s="32">
        <f>'Hourly Loads p.u. of Peak'!P49^2</f>
        <v>0.38566421165724313</v>
      </c>
      <c r="Q49" s="32">
        <f>'Hourly Loads p.u. of Peak'!Q49^2</f>
        <v>0.38150361408616262</v>
      </c>
      <c r="R49" s="32">
        <f>'Hourly Loads p.u. of Peak'!R49^2</f>
        <v>0.3722760043037629</v>
      </c>
      <c r="S49" s="32">
        <f>'Hourly Loads p.u. of Peak'!S49^2</f>
        <v>0.35887273696068439</v>
      </c>
      <c r="T49" s="32">
        <f>'Hourly Loads p.u. of Peak'!T49^2</f>
        <v>0.36727187103063547</v>
      </c>
      <c r="U49" s="32">
        <f>'Hourly Loads p.u. of Peak'!U49^2</f>
        <v>0.35022280814179896</v>
      </c>
      <c r="V49" s="32">
        <f>'Hourly Loads p.u. of Peak'!V49^2</f>
        <v>0.31606428198678799</v>
      </c>
      <c r="W49" s="32">
        <f>'Hourly Loads p.u. of Peak'!W49^2</f>
        <v>0.27946969013288758</v>
      </c>
      <c r="X49" s="32">
        <f>'Hourly Loads p.u. of Peak'!X49^2</f>
        <v>0.24189378209385437</v>
      </c>
      <c r="Y49" s="32">
        <f>'Hourly Loads p.u. of Peak'!Y49^2</f>
        <v>0.20421185299729971</v>
      </c>
    </row>
    <row r="50" spans="1:25" x14ac:dyDescent="0.25">
      <c r="A50" s="29">
        <f>IF('2017 Hourly Load - RC2016'!A51="","",'2017 Hourly Load - RC2016'!A51)</f>
        <v>42775</v>
      </c>
      <c r="B50" s="32">
        <f>'Hourly Loads p.u. of Peak'!B50^2</f>
        <v>0.16795884948992909</v>
      </c>
      <c r="C50" s="32">
        <f>'Hourly Loads p.u. of Peak'!C50^2</f>
        <v>0.14355305484053424</v>
      </c>
      <c r="D50" s="32">
        <f>'Hourly Loads p.u. of Peak'!D50^2</f>
        <v>0.12968360827830139</v>
      </c>
      <c r="E50" s="32">
        <f>'Hourly Loads p.u. of Peak'!E50^2</f>
        <v>0.12273342572306815</v>
      </c>
      <c r="F50" s="32">
        <f>'Hourly Loads p.u. of Peak'!F50^2</f>
        <v>0.12120843739091698</v>
      </c>
      <c r="G50" s="32">
        <f>'Hourly Loads p.u. of Peak'!G50^2</f>
        <v>0.12587157992215847</v>
      </c>
      <c r="H50" s="32">
        <f>'Hourly Loads p.u. of Peak'!H50^2</f>
        <v>0.13719818699292732</v>
      </c>
      <c r="I50" s="32">
        <f>'Hourly Loads p.u. of Peak'!I50^2</f>
        <v>0.15556624794767104</v>
      </c>
      <c r="J50" s="32">
        <f>'Hourly Loads p.u. of Peak'!J50^2</f>
        <v>0.19213888356015232</v>
      </c>
      <c r="K50" s="32">
        <f>'Hourly Loads p.u. of Peak'!K50^2</f>
        <v>0.22889848833531162</v>
      </c>
      <c r="L50" s="32">
        <f>'Hourly Loads p.u. of Peak'!L50^2</f>
        <v>0.25495096759707681</v>
      </c>
      <c r="M50" s="32">
        <f>'Hourly Loads p.u. of Peak'!M50^2</f>
        <v>0.26896070317162413</v>
      </c>
      <c r="N50" s="32">
        <f>'Hourly Loads p.u. of Peak'!N50^2</f>
        <v>0.28222876907466704</v>
      </c>
      <c r="O50" s="32">
        <f>'Hourly Loads p.u. of Peak'!O50^2</f>
        <v>0.29040628525250661</v>
      </c>
      <c r="P50" s="32">
        <f>'Hourly Loads p.u. of Peak'!P50^2</f>
        <v>0.29403774710103636</v>
      </c>
      <c r="Q50" s="32">
        <f>'Hourly Loads p.u. of Peak'!Q50^2</f>
        <v>0.29099486236441208</v>
      </c>
      <c r="R50" s="32">
        <f>'Hourly Loads p.u. of Peak'!R50^2</f>
        <v>0.2837922984992427</v>
      </c>
      <c r="S50" s="32">
        <f>'Hourly Loads p.u. of Peak'!S50^2</f>
        <v>0.28160456661688926</v>
      </c>
      <c r="T50" s="32">
        <f>'Hourly Loads p.u. of Peak'!T50^2</f>
        <v>0.30808969753815019</v>
      </c>
      <c r="U50" s="32">
        <f>'Hourly Loads p.u. of Peak'!U50^2</f>
        <v>0.31220499702978421</v>
      </c>
      <c r="V50" s="32">
        <f>'Hourly Loads p.u. of Peak'!V50^2</f>
        <v>0.28231799726540746</v>
      </c>
      <c r="W50" s="32">
        <f>'Hourly Loads p.u. of Peak'!W50^2</f>
        <v>0.24462725746675615</v>
      </c>
      <c r="X50" s="32">
        <f>'Hourly Loads p.u. of Peak'!X50^2</f>
        <v>0.20714422494592188</v>
      </c>
      <c r="Y50" s="32">
        <f>'Hourly Loads p.u. of Peak'!Y50^2</f>
        <v>0.1643307440993409</v>
      </c>
    </row>
    <row r="51" spans="1:25" x14ac:dyDescent="0.25">
      <c r="A51" s="29">
        <f>IF('2017 Hourly Load - RC2016'!A52="","",'2017 Hourly Load - RC2016'!A52)</f>
        <v>42776</v>
      </c>
      <c r="B51" s="32">
        <f>'Hourly Loads p.u. of Peak'!B51^2</f>
        <v>0.13260288052158548</v>
      </c>
      <c r="C51" s="32">
        <f>'Hourly Loads p.u. of Peak'!C51^2</f>
        <v>0.11617491395665436</v>
      </c>
      <c r="D51" s="32">
        <f>'Hourly Loads p.u. of Peak'!D51^2</f>
        <v>0.10968520957804249</v>
      </c>
      <c r="E51" s="32">
        <f>'Hourly Loads p.u. of Peak'!E51^2</f>
        <v>0.1086586288075287</v>
      </c>
      <c r="F51" s="32">
        <f>'Hourly Loads p.u. of Peak'!F51^2</f>
        <v>0.11389647133044671</v>
      </c>
      <c r="G51" s="32">
        <f>'Hourly Loads p.u. of Peak'!G51^2</f>
        <v>0.13704271282898017</v>
      </c>
      <c r="H51" s="32">
        <f>'Hourly Loads p.u. of Peak'!H51^2</f>
        <v>0.18880393409724611</v>
      </c>
      <c r="I51" s="32">
        <f>'Hourly Loads p.u. of Peak'!I51^2</f>
        <v>0.22263442642521913</v>
      </c>
      <c r="J51" s="32">
        <f>'Hourly Loads p.u. of Peak'!J51^2</f>
        <v>0.23798619693141959</v>
      </c>
      <c r="K51" s="32">
        <f>'Hourly Loads p.u. of Peak'!K51^2</f>
        <v>0.25779967842122925</v>
      </c>
      <c r="L51" s="32">
        <f>'Hourly Loads p.u. of Peak'!L51^2</f>
        <v>0.28062507321406299</v>
      </c>
      <c r="M51" s="32">
        <f>'Hourly Loads p.u. of Peak'!M51^2</f>
        <v>0.29599898153477494</v>
      </c>
      <c r="N51" s="32">
        <f>'Hourly Loads p.u. of Peak'!N51^2</f>
        <v>0.31061175836902744</v>
      </c>
      <c r="O51" s="32">
        <f>'Hourly Loads p.u. of Peak'!O51^2</f>
        <v>0.32223124460072572</v>
      </c>
      <c r="P51" s="32">
        <f>'Hourly Loads p.u. of Peak'!P51^2</f>
        <v>0.32711165432124273</v>
      </c>
      <c r="Q51" s="32">
        <f>'Hourly Loads p.u. of Peak'!Q51^2</f>
        <v>0.33222231987710321</v>
      </c>
      <c r="R51" s="32">
        <f>'Hourly Loads p.u. of Peak'!R51^2</f>
        <v>0.33314256932927738</v>
      </c>
      <c r="S51" s="32">
        <f>'Hourly Loads p.u. of Peak'!S51^2</f>
        <v>0.32946920816753611</v>
      </c>
      <c r="T51" s="32">
        <f>'Hourly Loads p.u. of Peak'!T51^2</f>
        <v>0.35606120983787704</v>
      </c>
      <c r="U51" s="32">
        <f>'Hourly Loads p.u. of Peak'!U51^2</f>
        <v>0.36280721785779063</v>
      </c>
      <c r="V51" s="32">
        <f>'Hourly Loads p.u. of Peak'!V51^2</f>
        <v>0.3277843773401462</v>
      </c>
      <c r="W51" s="32">
        <f>'Hourly Loads p.u. of Peak'!W51^2</f>
        <v>0.28093654510708777</v>
      </c>
      <c r="X51" s="32">
        <f>'Hourly Loads p.u. of Peak'!X51^2</f>
        <v>0.23018590149736437</v>
      </c>
      <c r="Y51" s="32">
        <f>'Hourly Loads p.u. of Peak'!Y51^2</f>
        <v>0.18071921410955535</v>
      </c>
    </row>
    <row r="52" spans="1:25" x14ac:dyDescent="0.25">
      <c r="A52" s="29">
        <f>IF('2017 Hourly Load - RC2016'!A53="","",'2017 Hourly Load - RC2016'!A53)</f>
        <v>42777</v>
      </c>
      <c r="B52" s="32">
        <f>'Hourly Loads p.u. of Peak'!B52^2</f>
        <v>0.14537228501323085</v>
      </c>
      <c r="C52" s="32">
        <f>'Hourly Loads p.u. of Peak'!C52^2</f>
        <v>0.12524672344867885</v>
      </c>
      <c r="D52" s="32">
        <f>'Hourly Loads p.u. of Peak'!D52^2</f>
        <v>0.1160318502254323</v>
      </c>
      <c r="E52" s="32">
        <f>'Hourly Loads p.u. of Peak'!E52^2</f>
        <v>0.11307610823325386</v>
      </c>
      <c r="F52" s="32">
        <f>'Hourly Loads p.u. of Peak'!F52^2</f>
        <v>0.11692026621252842</v>
      </c>
      <c r="G52" s="32">
        <f>'Hourly Loads p.u. of Peak'!G52^2</f>
        <v>0.13894551950955969</v>
      </c>
      <c r="H52" s="32">
        <f>'Hourly Loads p.u. of Peak'!H52^2</f>
        <v>0.19099952298224945</v>
      </c>
      <c r="I52" s="32">
        <f>'Hourly Loads p.u. of Peak'!I52^2</f>
        <v>0.22477913958743184</v>
      </c>
      <c r="J52" s="32">
        <f>'Hourly Loads p.u. of Peak'!J52^2</f>
        <v>0.24296877236622369</v>
      </c>
      <c r="K52" s="32">
        <f>'Hourly Loads p.u. of Peak'!K52^2</f>
        <v>0.26839485971602867</v>
      </c>
      <c r="L52" s="32">
        <f>'Hourly Loads p.u. of Peak'!L52^2</f>
        <v>0.29230998922147489</v>
      </c>
      <c r="M52" s="32">
        <f>'Hourly Loads p.u. of Peak'!M52^2</f>
        <v>0.3151679472974474</v>
      </c>
      <c r="N52" s="32">
        <f>'Hourly Loads p.u. of Peak'!N52^2</f>
        <v>0.33503548997197019</v>
      </c>
      <c r="O52" s="32">
        <f>'Hourly Loads p.u. of Peak'!O52^2</f>
        <v>0.35306112875423529</v>
      </c>
      <c r="P52" s="32">
        <f>'Hourly Loads p.u. of Peak'!P52^2</f>
        <v>0.36417415122009839</v>
      </c>
      <c r="Q52" s="32">
        <f>'Hourly Loads p.u. of Peak'!Q52^2</f>
        <v>0.37581963589807921</v>
      </c>
      <c r="R52" s="32">
        <f>'Hourly Loads p.u. of Peak'!R52^2</f>
        <v>0.3792249035074301</v>
      </c>
      <c r="S52" s="32">
        <f>'Hourly Loads p.u. of Peak'!S52^2</f>
        <v>0.37258347982590878</v>
      </c>
      <c r="T52" s="32">
        <f>'Hourly Loads p.u. of Peak'!T52^2</f>
        <v>0.39289427591311021</v>
      </c>
      <c r="U52" s="32">
        <f>'Hourly Loads p.u. of Peak'!U52^2</f>
        <v>0.39547762559548633</v>
      </c>
      <c r="V52" s="32">
        <f>'Hourly Loads p.u. of Peak'!V52^2</f>
        <v>0.36280721785779063</v>
      </c>
      <c r="W52" s="32">
        <f>'Hourly Loads p.u. of Peak'!W52^2</f>
        <v>0.30363141881484129</v>
      </c>
      <c r="X52" s="32">
        <f>'Hourly Loads p.u. of Peak'!X52^2</f>
        <v>0.2466248858470301</v>
      </c>
      <c r="Y52" s="32">
        <f>'Hourly Loads p.u. of Peak'!Y52^2</f>
        <v>0.19188131243289477</v>
      </c>
    </row>
    <row r="53" spans="1:25" x14ac:dyDescent="0.25">
      <c r="A53" s="29">
        <f>IF('2017 Hourly Load - RC2016'!A54="","",'2017 Hourly Load - RC2016'!A54)</f>
        <v>42778</v>
      </c>
      <c r="B53" s="32">
        <f>'Hourly Loads p.u. of Peak'!B53^2</f>
        <v>0.14998673598732754</v>
      </c>
      <c r="C53" s="32">
        <f>'Hourly Loads p.u. of Peak'!C53^2</f>
        <v>0.12895886721268604</v>
      </c>
      <c r="D53" s="32">
        <f>'Hourly Loads p.u. of Peak'!D53^2</f>
        <v>0.11686284680702827</v>
      </c>
      <c r="E53" s="32">
        <f>'Hourly Loads p.u. of Peak'!E53^2</f>
        <v>0.1119775363758613</v>
      </c>
      <c r="F53" s="32">
        <f>'Hourly Loads p.u. of Peak'!F53^2</f>
        <v>0.11454921249495548</v>
      </c>
      <c r="G53" s="32">
        <f>'Hourly Loads p.u. of Peak'!G53^2</f>
        <v>0.13373669166167323</v>
      </c>
      <c r="H53" s="32">
        <f>'Hourly Loads p.u. of Peak'!H53^2</f>
        <v>0.1816843350325511</v>
      </c>
      <c r="I53" s="32">
        <f>'Hourly Loads p.u. of Peak'!I53^2</f>
        <v>0.21109943161824801</v>
      </c>
      <c r="J53" s="32">
        <f>'Hourly Loads p.u. of Peak'!J53^2</f>
        <v>0.23533091962460467</v>
      </c>
      <c r="K53" s="32">
        <f>'Hourly Loads p.u. of Peak'!K53^2</f>
        <v>0.26822087391088184</v>
      </c>
      <c r="L53" s="32">
        <f>'Hourly Loads p.u. of Peak'!L53^2</f>
        <v>0.2986088056317342</v>
      </c>
      <c r="M53" s="32">
        <f>'Hourly Loads p.u. of Peak'!M53^2</f>
        <v>0.32428419988882307</v>
      </c>
      <c r="N53" s="32">
        <f>'Hourly Loads p.u. of Peak'!N53^2</f>
        <v>0.34403852557025849</v>
      </c>
      <c r="O53" s="32">
        <f>'Hourly Loads p.u. of Peak'!O53^2</f>
        <v>0.36058512987836644</v>
      </c>
      <c r="P53" s="32">
        <f>'Hourly Loads p.u. of Peak'!P53^2</f>
        <v>0.36488394335538582</v>
      </c>
      <c r="Q53" s="32">
        <f>'Hourly Loads p.u. of Peak'!Q53^2</f>
        <v>0.35821907559079458</v>
      </c>
      <c r="R53" s="32">
        <f>'Hourly Loads p.u. of Peak'!R53^2</f>
        <v>0.34932887621095343</v>
      </c>
      <c r="S53" s="32">
        <f>'Hourly Loads p.u. of Peak'!S53^2</f>
        <v>0.35096862402605467</v>
      </c>
      <c r="T53" s="32">
        <f>'Hourly Loads p.u. of Peak'!T53^2</f>
        <v>0.38415338778914682</v>
      </c>
      <c r="U53" s="32">
        <f>'Hourly Loads p.u. of Peak'!U53^2</f>
        <v>0.37576815904495359</v>
      </c>
      <c r="V53" s="32">
        <f>'Hourly Loads p.u. of Peak'!V53^2</f>
        <v>0.34123678047744982</v>
      </c>
      <c r="W53" s="32">
        <f>'Hourly Loads p.u. of Peak'!W53^2</f>
        <v>0.29299139072905822</v>
      </c>
      <c r="X53" s="32">
        <f>'Hourly Loads p.u. of Peak'!X53^2</f>
        <v>0.23163855675059861</v>
      </c>
      <c r="Y53" s="32">
        <f>'Hourly Loads p.u. of Peak'!Y53^2</f>
        <v>0.17670789253744162</v>
      </c>
    </row>
    <row r="54" spans="1:25" x14ac:dyDescent="0.25">
      <c r="A54" s="29">
        <f>IF('2017 Hourly Load - RC2016'!A55="","",'2017 Hourly Load - RC2016'!A55)</f>
        <v>42779</v>
      </c>
      <c r="B54" s="32">
        <f>'Hourly Loads p.u. of Peak'!B54^2</f>
        <v>0.14142930720053729</v>
      </c>
      <c r="C54" s="32">
        <f>'Hourly Loads p.u. of Peak'!C54^2</f>
        <v>0.12114997438084681</v>
      </c>
      <c r="D54" s="32">
        <f>'Hourly Loads p.u. of Peak'!D54^2</f>
        <v>0.11223057699003595</v>
      </c>
      <c r="E54" s="32">
        <f>'Hourly Loads p.u. of Peak'!E54^2</f>
        <v>0.10885247659357235</v>
      </c>
      <c r="F54" s="32">
        <f>'Hourly Loads p.u. of Peak'!F54^2</f>
        <v>0.11276571167601911</v>
      </c>
      <c r="G54" s="32">
        <f>'Hourly Loads p.u. of Peak'!G54^2</f>
        <v>0.13370598465490646</v>
      </c>
      <c r="H54" s="32">
        <f>'Hourly Loads p.u. of Peak'!H54^2</f>
        <v>0.18398229588477183</v>
      </c>
      <c r="I54" s="32">
        <f>'Hourly Loads p.u. of Peak'!I54^2</f>
        <v>0.21896485361858098</v>
      </c>
      <c r="J54" s="32">
        <f>'Hourly Loads p.u. of Peak'!J54^2</f>
        <v>0.23856005252007403</v>
      </c>
      <c r="K54" s="32">
        <f>'Hourly Loads p.u. of Peak'!K54^2</f>
        <v>0.25148602413991217</v>
      </c>
      <c r="L54" s="32">
        <f>'Hourly Loads p.u. of Peak'!L54^2</f>
        <v>0.26332908149659973</v>
      </c>
      <c r="M54" s="32">
        <f>'Hourly Loads p.u. of Peak'!M54^2</f>
        <v>0.26756892955256512</v>
      </c>
      <c r="N54" s="32">
        <f>'Hourly Loads p.u. of Peak'!N54^2</f>
        <v>0.26991964179524958</v>
      </c>
      <c r="O54" s="32">
        <f>'Hourly Loads p.u. of Peak'!O54^2</f>
        <v>0.26922206265398479</v>
      </c>
      <c r="P54" s="32">
        <f>'Hourly Loads p.u. of Peak'!P54^2</f>
        <v>0.26683101826778943</v>
      </c>
      <c r="Q54" s="32">
        <f>'Hourly Loads p.u. of Peak'!Q54^2</f>
        <v>0.26311367058369634</v>
      </c>
      <c r="R54" s="32">
        <f>'Hourly Loads p.u. of Peak'!R54^2</f>
        <v>0.25942239891109031</v>
      </c>
      <c r="S54" s="32">
        <f>'Hourly Loads p.u. of Peak'!S54^2</f>
        <v>0.25950794628030655</v>
      </c>
      <c r="T54" s="32">
        <f>'Hourly Loads p.u. of Peak'!T54^2</f>
        <v>0.29054205785450277</v>
      </c>
      <c r="U54" s="32">
        <f>'Hourly Loads p.u. of Peak'!U54^2</f>
        <v>0.30303019152321492</v>
      </c>
      <c r="V54" s="32">
        <f>'Hourly Loads p.u. of Peak'!V54^2</f>
        <v>0.28406076577489137</v>
      </c>
      <c r="W54" s="32">
        <f>'Hourly Loads p.u. of Peak'!W54^2</f>
        <v>0.25275093634126844</v>
      </c>
      <c r="X54" s="32">
        <f>'Hourly Loads p.u. of Peak'!X54^2</f>
        <v>0.21361468610242765</v>
      </c>
      <c r="Y54" s="32">
        <f>'Hourly Loads p.u. of Peak'!Y54^2</f>
        <v>0.17288122198609782</v>
      </c>
    </row>
    <row r="55" spans="1:25" x14ac:dyDescent="0.25">
      <c r="A55" s="29">
        <f>IF('2017 Hourly Load - RC2016'!A56="","",'2017 Hourly Load - RC2016'!A56)</f>
        <v>42780</v>
      </c>
      <c r="B55" s="32">
        <f>'Hourly Loads p.u. of Peak'!B55^2</f>
        <v>0.14380769435562957</v>
      </c>
      <c r="C55" s="32">
        <f>'Hourly Loads p.u. of Peak'!C55^2</f>
        <v>0.13041038014199899</v>
      </c>
      <c r="D55" s="32">
        <f>'Hourly Loads p.u. of Peak'!D55^2</f>
        <v>0.12605039592413297</v>
      </c>
      <c r="E55" s="32">
        <f>'Hourly Loads p.u. of Peak'!E55^2</f>
        <v>0.12751547747570227</v>
      </c>
      <c r="F55" s="32">
        <f>'Hourly Loads p.u. of Peak'!F55^2</f>
        <v>0.13710489191748568</v>
      </c>
      <c r="G55" s="32">
        <f>'Hourly Loads p.u. of Peak'!G55^2</f>
        <v>0.17023787032947962</v>
      </c>
      <c r="H55" s="32">
        <f>'Hourly Loads p.u. of Peak'!H55^2</f>
        <v>0.24363148947374261</v>
      </c>
      <c r="I55" s="32">
        <f>'Hourly Loads p.u. of Peak'!I55^2</f>
        <v>0.29709645866507617</v>
      </c>
      <c r="J55" s="32">
        <f>'Hourly Loads p.u. of Peak'!J55^2</f>
        <v>0.29599898153477494</v>
      </c>
      <c r="K55" s="32">
        <f>'Hourly Loads p.u. of Peak'!K55^2</f>
        <v>0.28227338140719177</v>
      </c>
      <c r="L55" s="32">
        <f>'Hourly Loads p.u. of Peak'!L55^2</f>
        <v>0.27140499430788501</v>
      </c>
      <c r="M55" s="32">
        <f>'Hourly Loads p.u. of Peak'!M55^2</f>
        <v>0.25359597398773026</v>
      </c>
      <c r="N55" s="32">
        <f>'Hourly Loads p.u. of Peak'!N55^2</f>
        <v>0.23983319192164743</v>
      </c>
      <c r="O55" s="32">
        <f>'Hourly Loads p.u. of Peak'!O55^2</f>
        <v>0.23062928359776869</v>
      </c>
      <c r="P55" s="32">
        <f>'Hourly Loads p.u. of Peak'!P55^2</f>
        <v>0.22489859176525623</v>
      </c>
      <c r="Q55" s="32">
        <f>'Hourly Loads p.u. of Peak'!Q55^2</f>
        <v>0.22469952243067115</v>
      </c>
      <c r="R55" s="32">
        <f>'Hourly Loads p.u. of Peak'!R55^2</f>
        <v>0.22454033042544322</v>
      </c>
      <c r="S55" s="32">
        <f>'Hourly Loads p.u. of Peak'!S55^2</f>
        <v>0.22877797845015271</v>
      </c>
      <c r="T55" s="32">
        <f>'Hourly Loads p.u. of Peak'!T55^2</f>
        <v>0.25826888973474266</v>
      </c>
      <c r="U55" s="32">
        <f>'Hourly Loads p.u. of Peak'!U55^2</f>
        <v>0.2642347698444687</v>
      </c>
      <c r="V55" s="32">
        <f>'Hourly Loads p.u. of Peak'!V55^2</f>
        <v>0.24570829782507897</v>
      </c>
      <c r="W55" s="32">
        <f>'Hourly Loads p.u. of Peak'!W55^2</f>
        <v>0.22164498528491158</v>
      </c>
      <c r="X55" s="32">
        <f>'Hourly Loads p.u. of Peak'!X55^2</f>
        <v>0.19602318153277201</v>
      </c>
      <c r="Y55" s="32">
        <f>'Hourly Loads p.u. of Peak'!Y55^2</f>
        <v>0.16747739521401861</v>
      </c>
    </row>
    <row r="56" spans="1:25" x14ac:dyDescent="0.25">
      <c r="A56" s="29">
        <f>IF('2017 Hourly Load - RC2016'!A57="","",'2017 Hourly Load - RC2016'!A57)</f>
        <v>42781</v>
      </c>
      <c r="B56" s="32">
        <f>'Hourly Loads p.u. of Peak'!B56^2</f>
        <v>0.14450911650020978</v>
      </c>
      <c r="C56" s="32">
        <f>'Hourly Loads p.u. of Peak'!C56^2</f>
        <v>0.13077452762312863</v>
      </c>
      <c r="D56" s="32">
        <f>'Hourly Loads p.u. of Peak'!D56^2</f>
        <v>0.12376522804212337</v>
      </c>
      <c r="E56" s="32">
        <f>'Hourly Loads p.u. of Peak'!E56^2</f>
        <v>0.12123767418448876</v>
      </c>
      <c r="F56" s="32">
        <f>'Hourly Loads p.u. of Peak'!F56^2</f>
        <v>0.12232191410749853</v>
      </c>
      <c r="G56" s="32">
        <f>'Hourly Loads p.u. of Peak'!G56^2</f>
        <v>0.13098718144558008</v>
      </c>
      <c r="H56" s="32">
        <f>'Hourly Loads p.u. of Peak'!H56^2</f>
        <v>0.14878587325361328</v>
      </c>
      <c r="I56" s="32">
        <f>'Hourly Loads p.u. of Peak'!I56^2</f>
        <v>0.17579130451549049</v>
      </c>
      <c r="J56" s="32">
        <f>'Hourly Loads p.u. of Peak'!J56^2</f>
        <v>0.20760310069593146</v>
      </c>
      <c r="K56" s="32">
        <f>'Hourly Loads p.u. of Peak'!K56^2</f>
        <v>0.22930041712243046</v>
      </c>
      <c r="L56" s="32">
        <f>'Hourly Loads p.u. of Peak'!L56^2</f>
        <v>0.24205901008227135</v>
      </c>
      <c r="M56" s="32">
        <f>'Hourly Loads p.u. of Peak'!M56^2</f>
        <v>0.24338286478768956</v>
      </c>
      <c r="N56" s="32">
        <f>'Hourly Loads p.u. of Peak'!N56^2</f>
        <v>0.2374539497864597</v>
      </c>
      <c r="O56" s="32">
        <f>'Hourly Loads p.u. of Peak'!O56^2</f>
        <v>0.23151732762445221</v>
      </c>
      <c r="P56" s="32">
        <f>'Hourly Loads p.u. of Peak'!P56^2</f>
        <v>0.2263344929343116</v>
      </c>
      <c r="Q56" s="32">
        <f>'Hourly Loads p.u. of Peak'!Q56^2</f>
        <v>0.22442097344127895</v>
      </c>
      <c r="R56" s="32">
        <f>'Hourly Loads p.u. of Peak'!R56^2</f>
        <v>0.22334818848870214</v>
      </c>
      <c r="S56" s="32">
        <f>'Hourly Loads p.u. of Peak'!S56^2</f>
        <v>0.22621465998184678</v>
      </c>
      <c r="T56" s="32">
        <f>'Hourly Loads p.u. of Peak'!T56^2</f>
        <v>0.24892382155284412</v>
      </c>
      <c r="U56" s="32">
        <f>'Hourly Loads p.u. of Peak'!U56^2</f>
        <v>0.25440006602042703</v>
      </c>
      <c r="V56" s="32">
        <f>'Hourly Loads p.u. of Peak'!V56^2</f>
        <v>0.23700405220887466</v>
      </c>
      <c r="W56" s="32">
        <f>'Hourly Loads p.u. of Peak'!W56^2</f>
        <v>0.2148973624984673</v>
      </c>
      <c r="X56" s="32">
        <f>'Hourly Loads p.u. of Peak'!X56^2</f>
        <v>0.19044943584024726</v>
      </c>
      <c r="Y56" s="32">
        <f>'Hourly Loads p.u. of Peak'!Y56^2</f>
        <v>0.16097800752475919</v>
      </c>
    </row>
    <row r="57" spans="1:25" x14ac:dyDescent="0.25">
      <c r="A57" s="29">
        <f>IF('2017 Hourly Load - RC2016'!A58="","",'2017 Hourly Load - RC2016'!A58)</f>
        <v>42782</v>
      </c>
      <c r="B57" s="32">
        <f>'Hourly Loads p.u. of Peak'!B57^2</f>
        <v>0.13803927057680351</v>
      </c>
      <c r="C57" s="32">
        <f>'Hourly Loads p.u. of Peak'!C57^2</f>
        <v>0.12581200279369589</v>
      </c>
      <c r="D57" s="32">
        <f>'Hourly Loads p.u. of Peak'!D57^2</f>
        <v>0.12423834758423782</v>
      </c>
      <c r="E57" s="32">
        <f>'Hourly Loads p.u. of Peak'!E57^2</f>
        <v>0.12566312167213395</v>
      </c>
      <c r="F57" s="32">
        <f>'Hourly Loads p.u. of Peak'!F57^2</f>
        <v>0.12856714706419092</v>
      </c>
      <c r="G57" s="32">
        <f>'Hourly Loads p.u. of Peak'!G57^2</f>
        <v>0.14161884835488384</v>
      </c>
      <c r="H57" s="32">
        <f>'Hourly Loads p.u. of Peak'!H57^2</f>
        <v>0.16613984496146386</v>
      </c>
      <c r="I57" s="32">
        <f>'Hourly Loads p.u. of Peak'!I57^2</f>
        <v>0.20247002055880681</v>
      </c>
      <c r="J57" s="32">
        <f>'Hourly Loads p.u. of Peak'!J57^2</f>
        <v>0.23439492796160166</v>
      </c>
      <c r="K57" s="32">
        <f>'Hourly Loads p.u. of Peak'!K57^2</f>
        <v>0.24412911962048905</v>
      </c>
      <c r="L57" s="32">
        <f>'Hourly Loads p.u. of Peak'!L57^2</f>
        <v>0.2394632217616412</v>
      </c>
      <c r="M57" s="32">
        <f>'Hourly Loads p.u. of Peak'!M57^2</f>
        <v>0.22877797845015271</v>
      </c>
      <c r="N57" s="32">
        <f>'Hourly Loads p.u. of Peak'!N57^2</f>
        <v>0.22283257908011428</v>
      </c>
      <c r="O57" s="32">
        <f>'Hourly Loads p.u. of Peak'!O57^2</f>
        <v>0.21853283482064048</v>
      </c>
      <c r="P57" s="32">
        <f>'Hourly Loads p.u. of Peak'!P57^2</f>
        <v>0.21657448969077073</v>
      </c>
      <c r="Q57" s="32">
        <f>'Hourly Loads p.u. of Peak'!Q57^2</f>
        <v>0.2172784785384827</v>
      </c>
      <c r="R57" s="32">
        <f>'Hourly Loads p.u. of Peak'!R57^2</f>
        <v>0.21967271367513727</v>
      </c>
      <c r="S57" s="32">
        <f>'Hourly Loads p.u. of Peak'!S57^2</f>
        <v>0.22418235466661049</v>
      </c>
      <c r="T57" s="32">
        <f>'Hourly Loads p.u. of Peak'!T57^2</f>
        <v>0.2500143037119732</v>
      </c>
      <c r="U57" s="32">
        <f>'Hourly Loads p.u. of Peak'!U57^2</f>
        <v>0.25933686564463854</v>
      </c>
      <c r="V57" s="32">
        <f>'Hourly Loads p.u. of Peak'!V57^2</f>
        <v>0.23888828026012332</v>
      </c>
      <c r="W57" s="32">
        <f>'Hourly Loads p.u. of Peak'!W57^2</f>
        <v>0.21268424211439427</v>
      </c>
      <c r="X57" s="32">
        <f>'Hourly Loads p.u. of Peak'!X57^2</f>
        <v>0.18654849307987323</v>
      </c>
      <c r="Y57" s="32">
        <f>'Hourly Loads p.u. of Peak'!Y57^2</f>
        <v>0.15427723588469758</v>
      </c>
    </row>
    <row r="58" spans="1:25" x14ac:dyDescent="0.25">
      <c r="A58" s="29">
        <f>IF('2017 Hourly Load - RC2016'!A59="","",'2017 Hourly Load - RC2016'!A59)</f>
        <v>42783</v>
      </c>
      <c r="B58" s="32">
        <f>'Hourly Loads p.u. of Peak'!B58^2</f>
        <v>0.13080489616354835</v>
      </c>
      <c r="C58" s="32">
        <f>'Hourly Loads p.u. of Peak'!C58^2</f>
        <v>0.11890987188267003</v>
      </c>
      <c r="D58" s="32">
        <f>'Hourly Loads p.u. of Peak'!D58^2</f>
        <v>0.11511832955475126</v>
      </c>
      <c r="E58" s="32">
        <f>'Hourly Loads p.u. of Peak'!E58^2</f>
        <v>0.11631806583015429</v>
      </c>
      <c r="F58" s="32">
        <f>'Hourly Loads p.u. of Peak'!F58^2</f>
        <v>0.12391298094252844</v>
      </c>
      <c r="G58" s="32">
        <f>'Hourly Loads p.u. of Peak'!G58^2</f>
        <v>0.14594915859347979</v>
      </c>
      <c r="H58" s="32">
        <f>'Hourly Loads p.u. of Peak'!H58^2</f>
        <v>0.18625845562598248</v>
      </c>
      <c r="I58" s="32">
        <f>'Hourly Loads p.u. of Peak'!I58^2</f>
        <v>0.22713419019303344</v>
      </c>
      <c r="J58" s="32">
        <f>'Hourly Loads p.u. of Peak'!J58^2</f>
        <v>0.25152813675743618</v>
      </c>
      <c r="K58" s="32">
        <f>'Hourly Loads p.u. of Peak'!K58^2</f>
        <v>0.26117893877006976</v>
      </c>
      <c r="L58" s="32">
        <f>'Hourly Loads p.u. of Peak'!L58^2</f>
        <v>0.26557458006502815</v>
      </c>
      <c r="M58" s="32">
        <f>'Hourly Loads p.u. of Peak'!M58^2</f>
        <v>0.26661417944998433</v>
      </c>
      <c r="N58" s="32">
        <f>'Hourly Loads p.u. of Peak'!N58^2</f>
        <v>0.26822087391088184</v>
      </c>
      <c r="O58" s="32">
        <f>'Hourly Loads p.u. of Peak'!O58^2</f>
        <v>0.27118630450224457</v>
      </c>
      <c r="P58" s="32">
        <f>'Hourly Loads p.u. of Peak'!P58^2</f>
        <v>0.2742999604366218</v>
      </c>
      <c r="Q58" s="32">
        <f>'Hourly Loads p.u. of Peak'!Q58^2</f>
        <v>0.2788485479749977</v>
      </c>
      <c r="R58" s="32">
        <f>'Hourly Loads p.u. of Peak'!R58^2</f>
        <v>0.2812481897589772</v>
      </c>
      <c r="S58" s="32">
        <f>'Hourly Loads p.u. of Peak'!S58^2</f>
        <v>0.28258576645421535</v>
      </c>
      <c r="T58" s="32">
        <f>'Hourly Loads p.u. of Peak'!T58^2</f>
        <v>0.30529946558967785</v>
      </c>
      <c r="U58" s="32">
        <f>'Hourly Loads p.u. of Peak'!U58^2</f>
        <v>0.31300314474726099</v>
      </c>
      <c r="V58" s="32">
        <f>'Hourly Loads p.u. of Peak'!V58^2</f>
        <v>0.28263040699226888</v>
      </c>
      <c r="W58" s="32">
        <f>'Hourly Loads p.u. of Peak'!W58^2</f>
        <v>0.24259639063349475</v>
      </c>
      <c r="X58" s="32">
        <f>'Hourly Loads p.u. of Peak'!X58^2</f>
        <v>0.1972519888942644</v>
      </c>
      <c r="Y58" s="32">
        <f>'Hourly Loads p.u. of Peak'!Y58^2</f>
        <v>0.15702695587941207</v>
      </c>
    </row>
    <row r="59" spans="1:25" x14ac:dyDescent="0.25">
      <c r="A59" s="29">
        <f>IF('2017 Hourly Load - RC2016'!A60="","",'2017 Hourly Load - RC2016'!A60)</f>
        <v>42784</v>
      </c>
      <c r="B59" s="32">
        <f>'Hourly Loads p.u. of Peak'!B59^2</f>
        <v>0.12590137377492644</v>
      </c>
      <c r="C59" s="32">
        <f>'Hourly Loads p.u. of Peak'!C59^2</f>
        <v>0.10946283718803232</v>
      </c>
      <c r="D59" s="32">
        <f>'Hourly Loads p.u. of Peak'!D59^2</f>
        <v>0.1039768618129718</v>
      </c>
      <c r="E59" s="32">
        <f>'Hourly Loads p.u. of Peak'!E59^2</f>
        <v>0.10257360854364207</v>
      </c>
      <c r="F59" s="32">
        <f>'Hourly Loads p.u. of Peak'!F59^2</f>
        <v>0.10821619688087988</v>
      </c>
      <c r="G59" s="32">
        <f>'Hourly Loads p.u. of Peak'!G59^2</f>
        <v>0.13077452762312863</v>
      </c>
      <c r="H59" s="32">
        <f>'Hourly Loads p.u. of Peak'!H59^2</f>
        <v>0.18293924308536841</v>
      </c>
      <c r="I59" s="32">
        <f>'Hourly Loads p.u. of Peak'!I59^2</f>
        <v>0.21971207272790044</v>
      </c>
      <c r="J59" s="32">
        <f>'Hourly Loads p.u. of Peak'!J59^2</f>
        <v>0.23459824575398039</v>
      </c>
      <c r="K59" s="32">
        <f>'Hourly Loads p.u. of Peak'!K59^2</f>
        <v>0.24959460544163434</v>
      </c>
      <c r="L59" s="32">
        <f>'Hourly Loads p.u. of Peak'!L59^2</f>
        <v>0.26397584308897737</v>
      </c>
      <c r="M59" s="32">
        <f>'Hourly Loads p.u. of Peak'!M59^2</f>
        <v>0.27606195982829285</v>
      </c>
      <c r="N59" s="32">
        <f>'Hourly Loads p.u. of Peak'!N59^2</f>
        <v>0.28679738782711334</v>
      </c>
      <c r="O59" s="32">
        <f>'Hourly Loads p.u. of Peak'!O59^2</f>
        <v>0.29842528635781229</v>
      </c>
      <c r="P59" s="32">
        <f>'Hourly Loads p.u. of Peak'!P59^2</f>
        <v>0.30948957319539161</v>
      </c>
      <c r="Q59" s="32">
        <f>'Hourly Loads p.u. of Peak'!Q59^2</f>
        <v>0.32018480831550017</v>
      </c>
      <c r="R59" s="32">
        <f>'Hourly Loads p.u. of Peak'!R59^2</f>
        <v>0.32404514921699296</v>
      </c>
      <c r="S59" s="32">
        <f>'Hourly Loads p.u. of Peak'!S59^2</f>
        <v>0.31819225693043196</v>
      </c>
      <c r="T59" s="32">
        <f>'Hourly Loads p.u. of Peak'!T59^2</f>
        <v>0.33391850342988366</v>
      </c>
      <c r="U59" s="32">
        <f>'Hourly Loads p.u. of Peak'!U59^2</f>
        <v>0.34167839973229674</v>
      </c>
      <c r="V59" s="32">
        <f>'Hourly Loads p.u. of Peak'!V59^2</f>
        <v>0.30813630893753702</v>
      </c>
      <c r="W59" s="32">
        <f>'Hourly Loads p.u. of Peak'!W59^2</f>
        <v>0.25993589466785466</v>
      </c>
      <c r="X59" s="32">
        <f>'Hourly Loads p.u. of Peak'!X59^2</f>
        <v>0.21334309682729655</v>
      </c>
      <c r="Y59" s="32">
        <f>'Hourly Loads p.u. of Peak'!Y59^2</f>
        <v>0.16473948452169407</v>
      </c>
    </row>
    <row r="60" spans="1:25" x14ac:dyDescent="0.25">
      <c r="A60" s="29">
        <f>IF('2017 Hourly Load - RC2016'!A61="","",'2017 Hourly Load - RC2016'!A61)</f>
        <v>42785</v>
      </c>
      <c r="B60" s="32">
        <f>'Hourly Loads p.u. of Peak'!B60^2</f>
        <v>0.13086564382146113</v>
      </c>
      <c r="C60" s="32">
        <f>'Hourly Loads p.u. of Peak'!C60^2</f>
        <v>0.11239942938891924</v>
      </c>
      <c r="D60" s="32">
        <f>'Hourly Loads p.u. of Peak'!D60^2</f>
        <v>0.1045191131064707</v>
      </c>
      <c r="E60" s="32">
        <f>'Hourly Loads p.u. of Peak'!E60^2</f>
        <v>0.1013936866523058</v>
      </c>
      <c r="F60" s="32">
        <f>'Hourly Loads p.u. of Peak'!F60^2</f>
        <v>0.10514444554825089</v>
      </c>
      <c r="G60" s="32">
        <f>'Hourly Loads p.u. of Peak'!G60^2</f>
        <v>0.1253358934655158</v>
      </c>
      <c r="H60" s="32">
        <f>'Hourly Loads p.u. of Peak'!H60^2</f>
        <v>0.17351026169208547</v>
      </c>
      <c r="I60" s="32">
        <f>'Hourly Loads p.u. of Peak'!I60^2</f>
        <v>0.20455351890903403</v>
      </c>
      <c r="J60" s="32">
        <f>'Hourly Loads p.u. of Peak'!J60^2</f>
        <v>0.22410284328058325</v>
      </c>
      <c r="K60" s="32">
        <f>'Hourly Loads p.u. of Peak'!K60^2</f>
        <v>0.24745962847543587</v>
      </c>
      <c r="L60" s="32">
        <f>'Hourly Loads p.u. of Peak'!L60^2</f>
        <v>0.27219300742625152</v>
      </c>
      <c r="M60" s="32">
        <f>'Hourly Loads p.u. of Peak'!M60^2</f>
        <v>0.29421991250957019</v>
      </c>
      <c r="N60" s="32">
        <f>'Hourly Loads p.u. of Peak'!N60^2</f>
        <v>0.31206425320331593</v>
      </c>
      <c r="O60" s="32">
        <f>'Hourly Loads p.u. of Peak'!O60^2</f>
        <v>0.32971025085484612</v>
      </c>
      <c r="P60" s="32">
        <f>'Hourly Loads p.u. of Peak'!P60^2</f>
        <v>0.34700010610692356</v>
      </c>
      <c r="Q60" s="32">
        <f>'Hourly Loads p.u. of Peak'!Q60^2</f>
        <v>0.36387016613215639</v>
      </c>
      <c r="R60" s="32">
        <f>'Hourly Loads p.u. of Peak'!R60^2</f>
        <v>0.3680356150542114</v>
      </c>
      <c r="S60" s="32">
        <f>'Hourly Loads p.u. of Peak'!S60^2</f>
        <v>0.35786735088230898</v>
      </c>
      <c r="T60" s="32">
        <f>'Hourly Loads p.u. of Peak'!T60^2</f>
        <v>0.36722098296792605</v>
      </c>
      <c r="U60" s="32">
        <f>'Hourly Loads p.u. of Peak'!U60^2</f>
        <v>0.37145669009967669</v>
      </c>
      <c r="V60" s="32">
        <f>'Hourly Loads p.u. of Peak'!V60^2</f>
        <v>0.33717753066031769</v>
      </c>
      <c r="W60" s="32">
        <f>'Hourly Loads p.u. of Peak'!W60^2</f>
        <v>0.28787768779030204</v>
      </c>
      <c r="X60" s="32">
        <f>'Hourly Loads p.u. of Peak'!X60^2</f>
        <v>0.2356161568500422</v>
      </c>
      <c r="Y60" s="32">
        <f>'Hourly Loads p.u. of Peak'!Y60^2</f>
        <v>0.18405433985701733</v>
      </c>
    </row>
    <row r="61" spans="1:25" x14ac:dyDescent="0.25">
      <c r="A61" s="29">
        <f>IF('2017 Hourly Load - RC2016'!A62="","",'2017 Hourly Load - RC2016'!A62)</f>
        <v>42786</v>
      </c>
      <c r="B61" s="32">
        <f>'Hourly Loads p.u. of Peak'!B61^2</f>
        <v>0.14473265413113345</v>
      </c>
      <c r="C61" s="32">
        <f>'Hourly Loads p.u. of Peak'!C61^2</f>
        <v>0.12411998308212244</v>
      </c>
      <c r="D61" s="32">
        <f>'Hourly Loads p.u. of Peak'!D61^2</f>
        <v>0.11333038636500989</v>
      </c>
      <c r="E61" s="32">
        <f>'Hourly Loads p.u. of Peak'!E61^2</f>
        <v>0.10777466753115648</v>
      </c>
      <c r="F61" s="32">
        <f>'Hourly Loads p.u. of Peak'!F61^2</f>
        <v>0.10932396902923723</v>
      </c>
      <c r="G61" s="32">
        <f>'Hourly Loads p.u. of Peak'!G61^2</f>
        <v>0.1288985637918538</v>
      </c>
      <c r="H61" s="32">
        <f>'Hourly Loads p.u. of Peak'!H61^2</f>
        <v>0.17579130451549049</v>
      </c>
      <c r="I61" s="32">
        <f>'Hourly Loads p.u. of Peak'!I61^2</f>
        <v>0.20794759068624893</v>
      </c>
      <c r="J61" s="32">
        <f>'Hourly Loads p.u. of Peak'!J61^2</f>
        <v>0.23671797586895177</v>
      </c>
      <c r="K61" s="32">
        <f>'Hourly Loads p.u. of Peak'!K61^2</f>
        <v>0.27267513334631943</v>
      </c>
      <c r="L61" s="32">
        <f>'Hourly Loads p.u. of Peak'!L61^2</f>
        <v>0.30878923872652042</v>
      </c>
      <c r="M61" s="32">
        <f>'Hourly Loads p.u. of Peak'!M61^2</f>
        <v>0.33459818616304815</v>
      </c>
      <c r="N61" s="32">
        <f>'Hourly Loads p.u. of Peak'!N61^2</f>
        <v>0.359174627788104</v>
      </c>
      <c r="O61" s="32">
        <f>'Hourly Loads p.u. of Peak'!O61^2</f>
        <v>0.37891469910036113</v>
      </c>
      <c r="P61" s="32">
        <f>'Hourly Loads p.u. of Peak'!P61^2</f>
        <v>0.39310484428926706</v>
      </c>
      <c r="Q61" s="32">
        <f>'Hourly Loads p.u. of Peak'!Q61^2</f>
        <v>0.40557474660922321</v>
      </c>
      <c r="R61" s="32">
        <f>'Hourly Loads p.u. of Peak'!R61^2</f>
        <v>0.40728783761374593</v>
      </c>
      <c r="S61" s="32">
        <f>'Hourly Loads p.u. of Peak'!S61^2</f>
        <v>0.3954248195568103</v>
      </c>
      <c r="T61" s="32">
        <f>'Hourly Loads p.u. of Peak'!T61^2</f>
        <v>0.40911195263148253</v>
      </c>
      <c r="U61" s="32">
        <f>'Hourly Loads p.u. of Peak'!U61^2</f>
        <v>0.41617826440066402</v>
      </c>
      <c r="V61" s="32">
        <f>'Hourly Loads p.u. of Peak'!V61^2</f>
        <v>0.38223008979180645</v>
      </c>
      <c r="W61" s="32">
        <f>'Hourly Loads p.u. of Peak'!W61^2</f>
        <v>0.33488969030444277</v>
      </c>
      <c r="X61" s="32">
        <f>'Hourly Loads p.u. of Peak'!X61^2</f>
        <v>0.27822809685256644</v>
      </c>
      <c r="Y61" s="32">
        <f>'Hourly Loads p.u. of Peak'!Y61^2</f>
        <v>0.22501807567430065</v>
      </c>
    </row>
    <row r="62" spans="1:25" x14ac:dyDescent="0.25">
      <c r="A62" s="29">
        <f>IF('2017 Hourly Load - RC2016'!A63="","",'2017 Hourly Load - RC2016'!A63)</f>
        <v>42787</v>
      </c>
      <c r="B62" s="32">
        <f>'Hourly Loads p.u. of Peak'!B62^2</f>
        <v>0.18089774629339511</v>
      </c>
      <c r="C62" s="32">
        <f>'Hourly Loads p.u. of Peak'!C62^2</f>
        <v>0.15253409717764657</v>
      </c>
      <c r="D62" s="32">
        <f>'Hourly Loads p.u. of Peak'!D62^2</f>
        <v>0.13860142087095595</v>
      </c>
      <c r="E62" s="32">
        <f>'Hourly Loads p.u. of Peak'!E62^2</f>
        <v>0.13190051172894091</v>
      </c>
      <c r="F62" s="32">
        <f>'Hourly Loads p.u. of Peak'!F62^2</f>
        <v>0.1322972736157306</v>
      </c>
      <c r="G62" s="32">
        <f>'Hourly Loads p.u. of Peak'!G62^2</f>
        <v>0.15037724153523346</v>
      </c>
      <c r="H62" s="32">
        <f>'Hourly Loads p.u. of Peak'!H62^2</f>
        <v>0.19885892310215772</v>
      </c>
      <c r="I62" s="32">
        <f>'Hourly Loads p.u. of Peak'!I62^2</f>
        <v>0.23309578129951791</v>
      </c>
      <c r="J62" s="32">
        <f>'Hourly Loads p.u. of Peak'!J62^2</f>
        <v>0.27796240077013418</v>
      </c>
      <c r="K62" s="32">
        <f>'Hourly Loads p.u. of Peak'!K62^2</f>
        <v>0.32918007329057081</v>
      </c>
      <c r="L62" s="32">
        <f>'Hourly Loads p.u. of Peak'!L62^2</f>
        <v>0.37587111627689612</v>
      </c>
      <c r="M62" s="32">
        <f>'Hourly Loads p.u. of Peak'!M62^2</f>
        <v>0.41190965904511878</v>
      </c>
      <c r="N62" s="32">
        <f>'Hourly Loads p.u. of Peak'!N62^2</f>
        <v>0.43757356836340017</v>
      </c>
      <c r="O62" s="32">
        <f>'Hourly Loads p.u. of Peak'!O62^2</f>
        <v>0.45456623429715975</v>
      </c>
      <c r="P62" s="32">
        <f>'Hourly Loads p.u. of Peak'!P62^2</f>
        <v>0.45666342290598699</v>
      </c>
      <c r="Q62" s="32">
        <f>'Hourly Loads p.u. of Peak'!Q62^2</f>
        <v>0.45185274959288063</v>
      </c>
      <c r="R62" s="32">
        <f>'Hourly Loads p.u. of Peak'!R62^2</f>
        <v>0.42412498883811073</v>
      </c>
      <c r="S62" s="32">
        <f>'Hourly Loads p.u. of Peak'!S62^2</f>
        <v>0.40189317940141156</v>
      </c>
      <c r="T62" s="32">
        <f>'Hourly Loads p.u. of Peak'!T62^2</f>
        <v>0.41153248942385562</v>
      </c>
      <c r="U62" s="32">
        <f>'Hourly Loads p.u. of Peak'!U62^2</f>
        <v>0.39928892589641402</v>
      </c>
      <c r="V62" s="32">
        <f>'Hourly Loads p.u. of Peak'!V62^2</f>
        <v>0.36144285472430576</v>
      </c>
      <c r="W62" s="32">
        <f>'Hourly Loads p.u. of Peak'!W62^2</f>
        <v>0.31512080704439321</v>
      </c>
      <c r="X62" s="32">
        <f>'Hourly Loads p.u. of Peak'!X62^2</f>
        <v>0.27276283843849808</v>
      </c>
      <c r="Y62" s="32">
        <f>'Hourly Loads p.u. of Peak'!Y62^2</f>
        <v>0.22450054123836402</v>
      </c>
    </row>
    <row r="63" spans="1:25" x14ac:dyDescent="0.25">
      <c r="A63" s="29">
        <f>IF('2017 Hourly Load - RC2016'!A64="","",'2017 Hourly Load - RC2016'!A64)</f>
        <v>42788</v>
      </c>
      <c r="B63" s="32">
        <f>'Hourly Loads p.u. of Peak'!B63^2</f>
        <v>0.18265202618436974</v>
      </c>
      <c r="C63" s="32">
        <f>'Hourly Loads p.u. of Peak'!C63^2</f>
        <v>0.15279657782978187</v>
      </c>
      <c r="D63" s="32">
        <f>'Hourly Loads p.u. of Peak'!D63^2</f>
        <v>0.13772745845458609</v>
      </c>
      <c r="E63" s="32">
        <f>'Hourly Loads p.u. of Peak'!E63^2</f>
        <v>0.12847683472343266</v>
      </c>
      <c r="F63" s="32">
        <f>'Hourly Loads p.u. of Peak'!F63^2</f>
        <v>0.12611002946365341</v>
      </c>
      <c r="G63" s="32">
        <f>'Hourly Loads p.u. of Peak'!G63^2</f>
        <v>0.12913986209176967</v>
      </c>
      <c r="H63" s="32">
        <f>'Hourly Loads p.u. of Peak'!H63^2</f>
        <v>0.14313974688534148</v>
      </c>
      <c r="I63" s="32">
        <f>'Hourly Loads p.u. of Peak'!I63^2</f>
        <v>0.16875131026763729</v>
      </c>
      <c r="J63" s="32">
        <f>'Hourly Loads p.u. of Peak'!J63^2</f>
        <v>0.22926020837810857</v>
      </c>
      <c r="K63" s="32">
        <f>'Hourly Loads p.u. of Peak'!K63^2</f>
        <v>0.2919922733294853</v>
      </c>
      <c r="L63" s="32">
        <f>'Hourly Loads p.u. of Peak'!L63^2</f>
        <v>0.34153116158279434</v>
      </c>
      <c r="M63" s="32">
        <f>'Hourly Loads p.u. of Peak'!M63^2</f>
        <v>0.38010450526673861</v>
      </c>
      <c r="N63" s="32">
        <f>'Hourly Loads p.u. of Peak'!N63^2</f>
        <v>0.41158636022124839</v>
      </c>
      <c r="O63" s="32">
        <f>'Hourly Loads p.u. of Peak'!O63^2</f>
        <v>0.42922612621373274</v>
      </c>
      <c r="P63" s="32">
        <f>'Hourly Loads p.u. of Peak'!P63^2</f>
        <v>0.43618598855392249</v>
      </c>
      <c r="Q63" s="32">
        <f>'Hourly Loads p.u. of Peak'!Q63^2</f>
        <v>0.43929722762704021</v>
      </c>
      <c r="R63" s="32">
        <f>'Hourly Loads p.u. of Peak'!R63^2</f>
        <v>0.42801665197946981</v>
      </c>
      <c r="S63" s="32">
        <f>'Hourly Loads p.u. of Peak'!S63^2</f>
        <v>0.39955427822396244</v>
      </c>
      <c r="T63" s="32">
        <f>'Hourly Loads p.u. of Peak'!T63^2</f>
        <v>0.39484418582698699</v>
      </c>
      <c r="U63" s="32">
        <f>'Hourly Loads p.u. of Peak'!U63^2</f>
        <v>0.38384117373814219</v>
      </c>
      <c r="V63" s="32">
        <f>'Hourly Loads p.u. of Peak'!V63^2</f>
        <v>0.34256249498493124</v>
      </c>
      <c r="W63" s="32">
        <f>'Hourly Loads p.u. of Peak'!W63^2</f>
        <v>0.30095362115602881</v>
      </c>
      <c r="X63" s="32">
        <f>'Hourly Loads p.u. of Peak'!X63^2</f>
        <v>0.25873852765688105</v>
      </c>
      <c r="Y63" s="32">
        <f>'Hourly Loads p.u. of Peak'!Y63^2</f>
        <v>0.21349826954465334</v>
      </c>
    </row>
    <row r="64" spans="1:25" x14ac:dyDescent="0.25">
      <c r="A64" s="29">
        <f>IF('2017 Hourly Load - RC2016'!A65="","",'2017 Hourly Load - RC2016'!A65)</f>
        <v>42789</v>
      </c>
      <c r="B64" s="32">
        <f>'Hourly Loads p.u. of Peak'!B64^2</f>
        <v>0.1741754873288327</v>
      </c>
      <c r="C64" s="32">
        <f>'Hourly Loads p.u. of Peak'!C64^2</f>
        <v>0.14807413493683036</v>
      </c>
      <c r="D64" s="32">
        <f>'Hourly Loads p.u. of Peak'!D64^2</f>
        <v>0.13241947406977919</v>
      </c>
      <c r="E64" s="32">
        <f>'Hourly Loads p.u. of Peak'!E64^2</f>
        <v>0.12367661861017368</v>
      </c>
      <c r="F64" s="32">
        <f>'Hourly Loads p.u. of Peak'!F64^2</f>
        <v>0.1198092175122229</v>
      </c>
      <c r="G64" s="32">
        <f>'Hourly Loads p.u. of Peak'!G64^2</f>
        <v>0.12120843739091698</v>
      </c>
      <c r="H64" s="32">
        <f>'Hourly Loads p.u. of Peak'!H64^2</f>
        <v>0.12989537362659181</v>
      </c>
      <c r="I64" s="32">
        <f>'Hourly Loads p.u. of Peak'!I64^2</f>
        <v>0.15096395179369354</v>
      </c>
      <c r="J64" s="32">
        <f>'Hourly Loads p.u. of Peak'!J64^2</f>
        <v>0.20615173584564536</v>
      </c>
      <c r="K64" s="32">
        <f>'Hourly Loads p.u. of Peak'!K64^2</f>
        <v>0.26856890193223337</v>
      </c>
      <c r="L64" s="32">
        <f>'Hourly Loads p.u. of Peak'!L64^2</f>
        <v>0.32246962539124385</v>
      </c>
      <c r="M64" s="32">
        <f>'Hourly Loads p.u. of Peak'!M64^2</f>
        <v>0.36615314808567478</v>
      </c>
      <c r="N64" s="32">
        <f>'Hourly Loads p.u. of Peak'!N64^2</f>
        <v>0.41992454214320196</v>
      </c>
      <c r="O64" s="32">
        <f>'Hourly Loads p.u. of Peak'!O64^2</f>
        <v>0.42889610037121478</v>
      </c>
      <c r="P64" s="32">
        <f>'Hourly Loads p.u. of Peak'!P64^2</f>
        <v>0.43662977434595951</v>
      </c>
      <c r="Q64" s="32">
        <f>'Hourly Loads p.u. of Peak'!Q64^2</f>
        <v>0.44364916445493613</v>
      </c>
      <c r="R64" s="32">
        <f>'Hourly Loads p.u. of Peak'!R64^2</f>
        <v>0.43701827201277543</v>
      </c>
      <c r="S64" s="32">
        <f>'Hourly Loads p.u. of Peak'!S64^2</f>
        <v>0.41889128371371626</v>
      </c>
      <c r="T64" s="32">
        <f>'Hourly Loads p.u. of Peak'!T64^2</f>
        <v>0.4186739178050895</v>
      </c>
      <c r="U64" s="32">
        <f>'Hourly Loads p.u. of Peak'!U64^2</f>
        <v>0.42003338022792441</v>
      </c>
      <c r="V64" s="32">
        <f>'Hourly Loads p.u. of Peak'!V64^2</f>
        <v>0.38108879537232704</v>
      </c>
      <c r="W64" s="32">
        <f>'Hourly Loads p.u. of Peak'!W64^2</f>
        <v>0.32137380357292106</v>
      </c>
      <c r="X64" s="32">
        <f>'Hourly Loads p.u. of Peak'!X64^2</f>
        <v>0.27013782037567835</v>
      </c>
      <c r="Y64" s="32">
        <f>'Hourly Loads p.u. of Peak'!Y64^2</f>
        <v>0.21349826954465334</v>
      </c>
    </row>
    <row r="65" spans="1:25" x14ac:dyDescent="0.25">
      <c r="A65" s="29">
        <f>IF('2017 Hourly Load - RC2016'!A66="","",'2017 Hourly Load - RC2016'!A66)</f>
        <v>42790</v>
      </c>
      <c r="B65" s="32">
        <f>'Hourly Loads p.u. of Peak'!B65^2</f>
        <v>0.16795884948992909</v>
      </c>
      <c r="C65" s="32">
        <f>'Hourly Loads p.u. of Peak'!C65^2</f>
        <v>0.14569262930794674</v>
      </c>
      <c r="D65" s="32">
        <f>'Hourly Loads p.u. of Peak'!D65^2</f>
        <v>0.13193101071993188</v>
      </c>
      <c r="E65" s="32">
        <f>'Hourly Loads p.u. of Peak'!E65^2</f>
        <v>0.12432715798058103</v>
      </c>
      <c r="F65" s="32">
        <f>'Hourly Loads p.u. of Peak'!F65^2</f>
        <v>0.12524672344867885</v>
      </c>
      <c r="G65" s="32">
        <f>'Hourly Loads p.u. of Peak'!G65^2</f>
        <v>0.14377585207632373</v>
      </c>
      <c r="H65" s="32">
        <f>'Hourly Loads p.u. of Peak'!H65^2</f>
        <v>0.18488385917403607</v>
      </c>
      <c r="I65" s="32">
        <f>'Hourly Loads p.u. of Peak'!I65^2</f>
        <v>0.21861135196177328</v>
      </c>
      <c r="J65" s="32">
        <f>'Hourly Loads p.u. of Peak'!J65^2</f>
        <v>0.25401902166462842</v>
      </c>
      <c r="K65" s="32">
        <f>'Hourly Loads p.u. of Peak'!K65^2</f>
        <v>0.30030903315222363</v>
      </c>
      <c r="L65" s="32">
        <f>'Hourly Loads p.u. of Peak'!L65^2</f>
        <v>0.34615970298143256</v>
      </c>
      <c r="M65" s="32">
        <f>'Hourly Loads p.u. of Peak'!M65^2</f>
        <v>0.38041519621918152</v>
      </c>
      <c r="N65" s="32">
        <f>'Hourly Loads p.u. of Peak'!N65^2</f>
        <v>0.41542019850262912</v>
      </c>
      <c r="O65" s="32">
        <f>'Hourly Loads p.u. of Peak'!O65^2</f>
        <v>0.44018818387458475</v>
      </c>
      <c r="P65" s="32">
        <f>'Hourly Loads p.u. of Peak'!P65^2</f>
        <v>0.45575593821849492</v>
      </c>
      <c r="Q65" s="32">
        <f>'Hourly Loads p.u. of Peak'!Q65^2</f>
        <v>0.46791079888317211</v>
      </c>
      <c r="R65" s="32">
        <f>'Hourly Loads p.u. of Peak'!R65^2</f>
        <v>0.45706073127489927</v>
      </c>
      <c r="S65" s="32">
        <f>'Hourly Loads p.u. of Peak'!S65^2</f>
        <v>0.44018818387458475</v>
      </c>
      <c r="T65" s="32">
        <f>'Hourly Loads p.u. of Peak'!T65^2</f>
        <v>0.45637973698463996</v>
      </c>
      <c r="U65" s="32">
        <f>'Hourly Loads p.u. of Peak'!U65^2</f>
        <v>0.45967591265950813</v>
      </c>
      <c r="V65" s="32">
        <f>'Hourly Loads p.u. of Peak'!V65^2</f>
        <v>0.40728783761374593</v>
      </c>
      <c r="W65" s="32">
        <f>'Hourly Loads p.u. of Peak'!W65^2</f>
        <v>0.34522163468636274</v>
      </c>
      <c r="X65" s="32">
        <f>'Hourly Loads p.u. of Peak'!X65^2</f>
        <v>0.27955848113792969</v>
      </c>
      <c r="Y65" s="32">
        <f>'Hourly Loads p.u. of Peak'!Y65^2</f>
        <v>0.21865061582087633</v>
      </c>
    </row>
    <row r="66" spans="1:25" x14ac:dyDescent="0.25">
      <c r="A66" s="29">
        <f>IF('2017 Hourly Load - RC2016'!A67="","",'2017 Hourly Load - RC2016'!A67)</f>
        <v>42791</v>
      </c>
      <c r="B66" s="32">
        <f>'Hourly Loads p.u. of Peak'!B66^2</f>
        <v>0.17162656954588634</v>
      </c>
      <c r="C66" s="32">
        <f>'Hourly Loads p.u. of Peak'!C66^2</f>
        <v>0.14537228501323085</v>
      </c>
      <c r="D66" s="32">
        <f>'Hourly Loads p.u. of Peak'!D66^2</f>
        <v>0.13062273780639677</v>
      </c>
      <c r="E66" s="32">
        <f>'Hourly Loads p.u. of Peak'!E66^2</f>
        <v>0.1228216966886708</v>
      </c>
      <c r="F66" s="32">
        <f>'Hourly Loads p.u. of Peak'!F66^2</f>
        <v>0.12341098070164483</v>
      </c>
      <c r="G66" s="32">
        <f>'Hourly Loads p.u. of Peak'!G66^2</f>
        <v>0.14202995627882076</v>
      </c>
      <c r="H66" s="32">
        <f>'Hourly Loads p.u. of Peak'!H66^2</f>
        <v>0.18836633941880715</v>
      </c>
      <c r="I66" s="32">
        <f>'Hourly Loads p.u. of Peak'!I66^2</f>
        <v>0.21735677003538412</v>
      </c>
      <c r="J66" s="32">
        <f>'Hourly Loads p.u. of Peak'!J66^2</f>
        <v>0.24946876471150942</v>
      </c>
      <c r="K66" s="32">
        <f>'Hourly Loads p.u. of Peak'!K66^2</f>
        <v>0.28868924547393504</v>
      </c>
      <c r="L66" s="32">
        <f>'Hourly Loads p.u. of Peak'!L66^2</f>
        <v>0.32615182017207411</v>
      </c>
      <c r="M66" s="32">
        <f>'Hourly Loads p.u. of Peak'!M66^2</f>
        <v>0.35902366650878426</v>
      </c>
      <c r="N66" s="32">
        <f>'Hourly Loads p.u. of Peak'!N66^2</f>
        <v>0.39168460247729936</v>
      </c>
      <c r="O66" s="32">
        <f>'Hourly Loads p.u. of Peak'!O66^2</f>
        <v>0.42128603183842805</v>
      </c>
      <c r="P66" s="32">
        <f>'Hourly Loads p.u. of Peak'!P66^2</f>
        <v>0.44510457679862236</v>
      </c>
      <c r="Q66" s="32">
        <f>'Hourly Loads p.u. of Peak'!Q66^2</f>
        <v>0.45927746901805661</v>
      </c>
      <c r="R66" s="32">
        <f>'Hourly Loads p.u. of Peak'!R66^2</f>
        <v>0.4550759170189832</v>
      </c>
      <c r="S66" s="32">
        <f>'Hourly Loads p.u. of Peak'!S66^2</f>
        <v>0.43065770488548111</v>
      </c>
      <c r="T66" s="32">
        <f>'Hourly Loads p.u. of Peak'!T66^2</f>
        <v>0.43552073294880073</v>
      </c>
      <c r="U66" s="32">
        <f>'Hourly Loads p.u. of Peak'!U66^2</f>
        <v>0.43568699925325116</v>
      </c>
      <c r="V66" s="32">
        <f>'Hourly Loads p.u. of Peak'!V66^2</f>
        <v>0.38995224180798715</v>
      </c>
      <c r="W66" s="32">
        <f>'Hourly Loads p.u. of Peak'!W66^2</f>
        <v>0.32903555344891827</v>
      </c>
      <c r="X66" s="32">
        <f>'Hourly Loads p.u. of Peak'!X66^2</f>
        <v>0.26943995917912444</v>
      </c>
      <c r="Y66" s="32">
        <f>'Hourly Loads p.u. of Peak'!Y66^2</f>
        <v>0.20882925144916856</v>
      </c>
    </row>
    <row r="67" spans="1:25" x14ac:dyDescent="0.25">
      <c r="A67" s="29">
        <f>IF('2017 Hourly Load - RC2016'!A68="","",'2017 Hourly Load - RC2016'!A68)</f>
        <v>42792</v>
      </c>
      <c r="B67" s="32">
        <f>'Hourly Loads p.u. of Peak'!B67^2</f>
        <v>0.16341293442541838</v>
      </c>
      <c r="C67" s="32">
        <f>'Hourly Loads p.u. of Peak'!C67^2</f>
        <v>0.13760283232505033</v>
      </c>
      <c r="D67" s="32">
        <f>'Hourly Loads p.u. of Peak'!D67^2</f>
        <v>0.1227922695077788</v>
      </c>
      <c r="E67" s="32">
        <f>'Hourly Loads p.u. of Peak'!E67^2</f>
        <v>0.11617491395665436</v>
      </c>
      <c r="F67" s="32">
        <f>'Hourly Loads p.u. of Peak'!F67^2</f>
        <v>0.11666198994704789</v>
      </c>
      <c r="G67" s="32">
        <f>'Hourly Loads p.u. of Peak'!G67^2</f>
        <v>0.13245003299751912</v>
      </c>
      <c r="H67" s="32">
        <f>'Hourly Loads p.u. of Peak'!H67^2</f>
        <v>0.17561531082925361</v>
      </c>
      <c r="I67" s="32">
        <f>'Hourly Loads p.u. of Peak'!I67^2</f>
        <v>0.20618986443220938</v>
      </c>
      <c r="J67" s="32">
        <f>'Hourly Loads p.u. of Peak'!J67^2</f>
        <v>0.23333909629475166</v>
      </c>
      <c r="K67" s="32">
        <f>'Hourly Loads p.u. of Peak'!K67^2</f>
        <v>0.26548803845091751</v>
      </c>
      <c r="L67" s="32">
        <f>'Hourly Loads p.u. of Peak'!L67^2</f>
        <v>0.31107993489219848</v>
      </c>
      <c r="M67" s="32">
        <f>'Hourly Loads p.u. of Peak'!M67^2</f>
        <v>0.3433493164197009</v>
      </c>
      <c r="N67" s="32">
        <f>'Hourly Loads p.u. of Peak'!N67^2</f>
        <v>0.37345534974460171</v>
      </c>
      <c r="O67" s="32">
        <f>'Hourly Loads p.u. of Peak'!O67^2</f>
        <v>0.39468590521291236</v>
      </c>
      <c r="P67" s="32">
        <f>'Hourly Loads p.u. of Peak'!P67^2</f>
        <v>0.40852135177287707</v>
      </c>
      <c r="Q67" s="32">
        <f>'Hourly Loads p.u. of Peak'!Q67^2</f>
        <v>0.41137089818582379</v>
      </c>
      <c r="R67" s="32">
        <f>'Hourly Loads p.u. of Peak'!R67^2</f>
        <v>0.39902366171114328</v>
      </c>
      <c r="S67" s="32">
        <f>'Hourly Loads p.u. of Peak'!S67^2</f>
        <v>0.39058174690520203</v>
      </c>
      <c r="T67" s="32">
        <f>'Hourly Loads p.u. of Peak'!T67^2</f>
        <v>0.41277240976374274</v>
      </c>
      <c r="U67" s="32">
        <f>'Hourly Loads p.u. of Peak'!U67^2</f>
        <v>0.41207135605388395</v>
      </c>
      <c r="V67" s="32">
        <f>'Hourly Loads p.u. of Peak'!V67^2</f>
        <v>0.37443099838126703</v>
      </c>
      <c r="W67" s="32">
        <f>'Hourly Loads p.u. of Peak'!W67^2</f>
        <v>0.32452333870293093</v>
      </c>
      <c r="X67" s="32">
        <f>'Hourly Loads p.u. of Peak'!X67^2</f>
        <v>0.26765580963302282</v>
      </c>
      <c r="Y67" s="32">
        <f>'Hourly Loads p.u. of Peak'!Y67^2</f>
        <v>0.21322675430903565</v>
      </c>
    </row>
    <row r="68" spans="1:25" x14ac:dyDescent="0.25">
      <c r="A68" s="29">
        <f>IF('2017 Hourly Load - RC2016'!A69="","",'2017 Hourly Load - RC2016'!A69)</f>
        <v>42793</v>
      </c>
      <c r="B68" s="32">
        <f>'Hourly Loads p.u. of Peak'!B68^2</f>
        <v>0.1708967990818954</v>
      </c>
      <c r="C68" s="32">
        <f>'Hourly Loads p.u. of Peak'!C68^2</f>
        <v>0.14849450132563546</v>
      </c>
      <c r="D68" s="32">
        <f>'Hourly Loads p.u. of Peak'!D68^2</f>
        <v>0.13713598675027511</v>
      </c>
      <c r="E68" s="32">
        <f>'Hourly Loads p.u. of Peak'!E68^2</f>
        <v>0.13196151323661398</v>
      </c>
      <c r="F68" s="32">
        <f>'Hourly Loads p.u. of Peak'!F68^2</f>
        <v>0.13358319188475054</v>
      </c>
      <c r="G68" s="32">
        <f>'Hourly Loads p.u. of Peak'!G68^2</f>
        <v>0.15210804737476394</v>
      </c>
      <c r="H68" s="32">
        <f>'Hourly Loads p.u. of Peak'!H68^2</f>
        <v>0.20005901194667225</v>
      </c>
      <c r="I68" s="32">
        <f>'Hourly Loads p.u. of Peak'!I68^2</f>
        <v>0.22905921754186578</v>
      </c>
      <c r="J68" s="32">
        <f>'Hourly Loads p.u. of Peak'!J68^2</f>
        <v>0.24720905760788731</v>
      </c>
      <c r="K68" s="32">
        <f>'Hourly Loads p.u. of Peak'!K68^2</f>
        <v>0.27066180858920119</v>
      </c>
      <c r="L68" s="32">
        <f>'Hourly Loads p.u. of Peak'!L68^2</f>
        <v>0.29741693869890012</v>
      </c>
      <c r="M68" s="32">
        <f>'Hourly Loads p.u. of Peak'!M68^2</f>
        <v>0.29167473019636037</v>
      </c>
      <c r="N68" s="32">
        <f>'Hourly Loads p.u. of Peak'!N68^2</f>
        <v>0.31918775520807519</v>
      </c>
      <c r="O68" s="32">
        <f>'Hourly Loads p.u. of Peak'!O68^2</f>
        <v>0.32304209890898122</v>
      </c>
      <c r="P68" s="32">
        <f>'Hourly Loads p.u. of Peak'!P68^2</f>
        <v>0.32161186705123895</v>
      </c>
      <c r="Q68" s="32">
        <f>'Hourly Loads p.u. of Peak'!Q68^2</f>
        <v>0.31809752866155205</v>
      </c>
      <c r="R68" s="32">
        <f>'Hourly Loads p.u. of Peak'!R68^2</f>
        <v>0.31051816537268656</v>
      </c>
      <c r="S68" s="32">
        <f>'Hourly Loads p.u. of Peak'!S68^2</f>
        <v>0.32294665139911383</v>
      </c>
      <c r="T68" s="32">
        <f>'Hourly Loads p.u. of Peak'!T68^2</f>
        <v>0.34650562792803391</v>
      </c>
      <c r="U68" s="32">
        <f>'Hourly Loads p.u. of Peak'!U68^2</f>
        <v>0.35076966222504874</v>
      </c>
      <c r="V68" s="32">
        <f>'Hourly Loads p.u. of Peak'!V68^2</f>
        <v>0.32189765957302718</v>
      </c>
      <c r="W68" s="32">
        <f>'Hourly Loads p.u. of Peak'!W68^2</f>
        <v>0.27491601854792375</v>
      </c>
      <c r="X68" s="32">
        <f>'Hourly Loads p.u. of Peak'!X68^2</f>
        <v>0.22438119483127308</v>
      </c>
      <c r="Y68" s="32">
        <f>'Hourly Loads p.u. of Peak'!Y68^2</f>
        <v>0.17879668295003256</v>
      </c>
    </row>
    <row r="69" spans="1:25" x14ac:dyDescent="0.25">
      <c r="A69" s="29">
        <f>IF('2017 Hourly Load - RC2016'!A70="","",'2017 Hourly Load - RC2016'!A70)</f>
        <v>42794</v>
      </c>
      <c r="B69" s="32">
        <f>'Hourly Loads p.u. of Peak'!B69^2</f>
        <v>0.14409443352548215</v>
      </c>
      <c r="C69" s="32">
        <f>'Hourly Loads p.u. of Peak'!C69^2</f>
        <v>0.12587157992215847</v>
      </c>
      <c r="D69" s="32">
        <f>'Hourly Loads p.u. of Peak'!D69^2</f>
        <v>0.11784089467649744</v>
      </c>
      <c r="E69" s="32">
        <f>'Hourly Loads p.u. of Peak'!E69^2</f>
        <v>0.1153748923343499</v>
      </c>
      <c r="F69" s="32">
        <f>'Hourly Loads p.u. of Peak'!F69^2</f>
        <v>0.11902572609271149</v>
      </c>
      <c r="G69" s="32">
        <f>'Hourly Loads p.u. of Peak'!G69^2</f>
        <v>0.14073540888079661</v>
      </c>
      <c r="H69" s="32">
        <f>'Hourly Loads p.u. of Peak'!H69^2</f>
        <v>0.19269140342902383</v>
      </c>
      <c r="I69" s="32">
        <f>'Hourly Loads p.u. of Peak'!I69^2</f>
        <v>0.22597508927057727</v>
      </c>
      <c r="J69" s="32">
        <f>'Hourly Loads p.u. of Peak'!J69^2</f>
        <v>0.23692229848329824</v>
      </c>
      <c r="K69" s="32">
        <f>'Hourly Loads p.u. of Peak'!K69^2</f>
        <v>0.24375584941359918</v>
      </c>
      <c r="L69" s="32">
        <f>'Hourly Loads p.u. of Peak'!L69^2</f>
        <v>0.24921717844491972</v>
      </c>
      <c r="M69" s="32">
        <f>'Hourly Loads p.u. of Peak'!M69^2</f>
        <v>0.25089681769214262</v>
      </c>
      <c r="N69" s="32">
        <f>'Hourly Loads p.u. of Peak'!N69^2</f>
        <v>0.25123342247428132</v>
      </c>
      <c r="O69" s="32">
        <f>'Hourly Loads p.u. of Peak'!O69^2</f>
        <v>0.25397670103132852</v>
      </c>
      <c r="P69" s="32">
        <f>'Hourly Loads p.u. of Peak'!P69^2</f>
        <v>0.25699022733803767</v>
      </c>
      <c r="Q69" s="32">
        <f>'Hourly Loads p.u. of Peak'!Q69^2</f>
        <v>0.26122185524516811</v>
      </c>
      <c r="R69" s="32">
        <f>'Hourly Loads p.u. of Peak'!R69^2</f>
        <v>0.26388956237600919</v>
      </c>
      <c r="S69" s="32">
        <f>'Hourly Loads p.u. of Peak'!S69^2</f>
        <v>0.26040704511148144</v>
      </c>
      <c r="T69" s="32">
        <f>'Hourly Loads p.u. of Peak'!T69^2</f>
        <v>0.27267513334631943</v>
      </c>
      <c r="U69" s="32">
        <f>'Hourly Loads p.u. of Peak'!U69^2</f>
        <v>0.28009152332623605</v>
      </c>
      <c r="V69" s="32">
        <f>'Hourly Loads p.u. of Peak'!V69^2</f>
        <v>0.25656471167735895</v>
      </c>
      <c r="W69" s="32">
        <f>'Hourly Loads p.u. of Peak'!W69^2</f>
        <v>0.22717421207572625</v>
      </c>
      <c r="X69" s="32">
        <f>'Hourly Loads p.u. of Peak'!X69^2</f>
        <v>0.19453886557332439</v>
      </c>
      <c r="Y69" s="32">
        <f>'Hourly Loads p.u. of Peak'!Y69^2</f>
        <v>0.16043939474449101</v>
      </c>
    </row>
    <row r="70" spans="1:25" x14ac:dyDescent="0.25">
      <c r="A70" s="29">
        <f>IF('2017 Hourly Load - RC2016'!A71="","",'2017 Hourly Load - RC2016'!A71)</f>
        <v>42795</v>
      </c>
      <c r="B70" s="32">
        <f>'Hourly Loads p.u. of Peak'!B70^2</f>
        <v>0.13269463134431872</v>
      </c>
      <c r="C70" s="32">
        <f>'Hourly Loads p.u. of Peak'!C70^2</f>
        <v>0.11654729216369218</v>
      </c>
      <c r="D70" s="32">
        <f>'Hourly Loads p.u. of Peak'!D70^2</f>
        <v>0.10816095635248885</v>
      </c>
      <c r="E70" s="32">
        <f>'Hourly Loads p.u. of Peak'!E70^2</f>
        <v>0.10460057243683901</v>
      </c>
      <c r="F70" s="32">
        <f>'Hourly Loads p.u. of Peak'!F70^2</f>
        <v>0.10599023592976572</v>
      </c>
      <c r="G70" s="32">
        <f>'Hourly Loads p.u. of Peak'!G70^2</f>
        <v>0.11471979953386739</v>
      </c>
      <c r="H70" s="32">
        <f>'Hourly Loads p.u. of Peak'!H70^2</f>
        <v>0.13251116143007236</v>
      </c>
      <c r="I70" s="32">
        <f>'Hourly Loads p.u. of Peak'!I70^2</f>
        <v>0.15852792191515064</v>
      </c>
      <c r="J70" s="32">
        <f>'Hourly Loads p.u. of Peak'!J70^2</f>
        <v>0.19446479785437884</v>
      </c>
      <c r="K70" s="32">
        <f>'Hourly Loads p.u. of Peak'!K70^2</f>
        <v>0.22006646285886916</v>
      </c>
      <c r="L70" s="32">
        <f>'Hourly Loads p.u. of Peak'!L70^2</f>
        <v>0.23700405220887466</v>
      </c>
      <c r="M70" s="32">
        <f>'Hourly Loads p.u. of Peak'!M70^2</f>
        <v>0.24599975436964353</v>
      </c>
      <c r="N70" s="32">
        <f>'Hourly Loads p.u. of Peak'!N70^2</f>
        <v>0.25473901186146614</v>
      </c>
      <c r="O70" s="32">
        <f>'Hourly Loads p.u. of Peak'!O70^2</f>
        <v>0.26350147368936255</v>
      </c>
      <c r="P70" s="32">
        <f>'Hourly Loads p.u. of Peak'!P70^2</f>
        <v>0.27009417760821042</v>
      </c>
      <c r="Q70" s="32">
        <f>'Hourly Loads p.u. of Peak'!Q70^2</f>
        <v>0.27867120571190929</v>
      </c>
      <c r="R70" s="32">
        <f>'Hourly Loads p.u. of Peak'!R70^2</f>
        <v>0.27973610545630734</v>
      </c>
      <c r="S70" s="32">
        <f>'Hourly Loads p.u. of Peak'!S70^2</f>
        <v>0.27249976547025545</v>
      </c>
      <c r="T70" s="32">
        <f>'Hourly Loads p.u. of Peak'!T70^2</f>
        <v>0.2731137998348574</v>
      </c>
      <c r="U70" s="32">
        <f>'Hourly Loads p.u. of Peak'!U70^2</f>
        <v>0.28325574472258569</v>
      </c>
      <c r="V70" s="32">
        <f>'Hourly Loads p.u. of Peak'!V70^2</f>
        <v>0.25618204902933839</v>
      </c>
      <c r="W70" s="32">
        <f>'Hourly Loads p.u. of Peak'!W70^2</f>
        <v>0.22741441741139648</v>
      </c>
      <c r="X70" s="32">
        <f>'Hourly Loads p.u. of Peak'!X70^2</f>
        <v>0.19646957633623419</v>
      </c>
      <c r="Y70" s="32">
        <f>'Hourly Loads p.u. of Peak'!Y70^2</f>
        <v>0.16199033921463138</v>
      </c>
    </row>
    <row r="71" spans="1:25" x14ac:dyDescent="0.25">
      <c r="A71" s="29">
        <f>IF('2017 Hourly Load - RC2016'!A72="","",'2017 Hourly Load - RC2016'!A72)</f>
        <v>42796</v>
      </c>
      <c r="B71" s="32">
        <f>'Hourly Loads p.u. of Peak'!B71^2</f>
        <v>0.13429002067665574</v>
      </c>
      <c r="C71" s="32">
        <f>'Hourly Loads p.u. of Peak'!C71^2</f>
        <v>0.11810047192199948</v>
      </c>
      <c r="D71" s="32">
        <f>'Hourly Loads p.u. of Peak'!D71^2</f>
        <v>0.10937950571568193</v>
      </c>
      <c r="E71" s="32">
        <f>'Hourly Loads p.u. of Peak'!E71^2</f>
        <v>0.10184875641875663</v>
      </c>
      <c r="F71" s="32">
        <f>'Hourly Loads p.u. of Peak'!F71^2</f>
        <v>0.10075296985734501</v>
      </c>
      <c r="G71" s="32">
        <f>'Hourly Loads p.u. of Peak'!G71^2</f>
        <v>0.10492672707051262</v>
      </c>
      <c r="H71" s="32">
        <f>'Hourly Loads p.u. of Peak'!H71^2</f>
        <v>0.11548901190436274</v>
      </c>
      <c r="I71" s="32">
        <f>'Hourly Loads p.u. of Peak'!I71^2</f>
        <v>0.13502956964495438</v>
      </c>
      <c r="J71" s="32">
        <f>'Hourly Loads p.u. of Peak'!J71^2</f>
        <v>0.17734384964939712</v>
      </c>
      <c r="K71" s="32">
        <f>'Hourly Loads p.u. of Peak'!K71^2</f>
        <v>0.21684812739243964</v>
      </c>
      <c r="L71" s="32">
        <f>'Hourly Loads p.u. of Peak'!L71^2</f>
        <v>0.24367293926133701</v>
      </c>
      <c r="M71" s="32">
        <f>'Hourly Loads p.u. of Peak'!M71^2</f>
        <v>0.26401898873399809</v>
      </c>
      <c r="N71" s="32">
        <f>'Hourly Loads p.u. of Peak'!N71^2</f>
        <v>0.28013596642558708</v>
      </c>
      <c r="O71" s="32">
        <f>'Hourly Loads p.u. of Peak'!O71^2</f>
        <v>0.29636458160064405</v>
      </c>
      <c r="P71" s="32">
        <f>'Hourly Loads p.u. of Peak'!P71^2</f>
        <v>0.30794988449413613</v>
      </c>
      <c r="Q71" s="32">
        <f>'Hourly Loads p.u. of Peak'!Q71^2</f>
        <v>0.31828699930207632</v>
      </c>
      <c r="R71" s="32">
        <f>'Hourly Loads p.u. of Peak'!R71^2</f>
        <v>0.32165949032397584</v>
      </c>
      <c r="S71" s="32">
        <f>'Hourly Loads p.u. of Peak'!S71^2</f>
        <v>0.31370823889913746</v>
      </c>
      <c r="T71" s="32">
        <f>'Hourly Loads p.u. of Peak'!T71^2</f>
        <v>0.3169146152213046</v>
      </c>
      <c r="U71" s="32">
        <f>'Hourly Loads p.u. of Peak'!U71^2</f>
        <v>0.32855404981333214</v>
      </c>
      <c r="V71" s="32">
        <f>'Hourly Loads p.u. of Peak'!V71^2</f>
        <v>0.29590761677521882</v>
      </c>
      <c r="W71" s="32">
        <f>'Hourly Loads p.u. of Peak'!W71^2</f>
        <v>0.25444242191063809</v>
      </c>
      <c r="X71" s="32">
        <f>'Hourly Loads p.u. of Peak'!X71^2</f>
        <v>0.21075233966788759</v>
      </c>
      <c r="Y71" s="32">
        <f>'Hourly Loads p.u. of Peak'!Y71^2</f>
        <v>0.16730561472866423</v>
      </c>
    </row>
    <row r="72" spans="1:25" x14ac:dyDescent="0.25">
      <c r="A72" s="29">
        <f>IF('2017 Hourly Load - RC2016'!A73="","",'2017 Hourly Load - RC2016'!A73)</f>
        <v>42797</v>
      </c>
      <c r="B72" s="32">
        <f>'Hourly Loads p.u. of Peak'!B72^2</f>
        <v>0.13819530885132905</v>
      </c>
      <c r="C72" s="32">
        <f>'Hourly Loads p.u. of Peak'!C72^2</f>
        <v>0.11620353727997211</v>
      </c>
      <c r="D72" s="32">
        <f>'Hourly Loads p.u. of Peak'!D72^2</f>
        <v>0.1050083450569811</v>
      </c>
      <c r="E72" s="32">
        <f>'Hourly Loads p.u. of Peak'!E72^2</f>
        <v>0.10096631647810056</v>
      </c>
      <c r="F72" s="32">
        <f>'Hourly Loads p.u. of Peak'!F72^2</f>
        <v>0.10327404349471007</v>
      </c>
      <c r="G72" s="32">
        <f>'Hourly Loads p.u. of Peak'!G72^2</f>
        <v>0.12164735949206078</v>
      </c>
      <c r="H72" s="32">
        <f>'Hourly Loads p.u. of Peak'!H72^2</f>
        <v>0.1635147863531963</v>
      </c>
      <c r="I72" s="32">
        <f>'Hourly Loads p.u. of Peak'!I72^2</f>
        <v>0.19302329612498717</v>
      </c>
      <c r="J72" s="32">
        <f>'Hourly Loads p.u. of Peak'!J72^2</f>
        <v>0.22156592518734708</v>
      </c>
      <c r="K72" s="32">
        <f>'Hourly Loads p.u. of Peak'!K72^2</f>
        <v>0.25554491257370499</v>
      </c>
      <c r="L72" s="32">
        <f>'Hourly Loads p.u. of Peak'!L72^2</f>
        <v>0.28918575973944355</v>
      </c>
      <c r="M72" s="32">
        <f>'Hourly Loads p.u. of Peak'!M72^2</f>
        <v>0.31507367031703021</v>
      </c>
      <c r="N72" s="32">
        <f>'Hourly Loads p.u. of Peak'!N72^2</f>
        <v>0.3414820892510092</v>
      </c>
      <c r="O72" s="32">
        <f>'Hourly Loads p.u. of Peak'!O72^2</f>
        <v>0.3680356150542114</v>
      </c>
      <c r="P72" s="32">
        <f>'Hourly Loads p.u. of Peak'!P72^2</f>
        <v>0.38540351324196653</v>
      </c>
      <c r="Q72" s="32">
        <f>'Hourly Loads p.u. of Peak'!Q72^2</f>
        <v>0.40130781419411182</v>
      </c>
      <c r="R72" s="32">
        <f>'Hourly Loads p.u. of Peak'!R72^2</f>
        <v>0.40610969972211397</v>
      </c>
      <c r="S72" s="32">
        <f>'Hourly Loads p.u. of Peak'!S72^2</f>
        <v>0.39415853233591902</v>
      </c>
      <c r="T72" s="32">
        <f>'Hourly Loads p.u. of Peak'!T72^2</f>
        <v>0.39400038922379788</v>
      </c>
      <c r="U72" s="32">
        <f>'Hourly Loads p.u. of Peak'!U72^2</f>
        <v>0.40146741694235477</v>
      </c>
      <c r="V72" s="32">
        <f>'Hourly Loads p.u. of Peak'!V72^2</f>
        <v>0.35641204607220167</v>
      </c>
      <c r="W72" s="32">
        <f>'Hourly Loads p.u. of Peak'!W72^2</f>
        <v>0.29906785061491731</v>
      </c>
      <c r="X72" s="32">
        <f>'Hourly Loads p.u. of Peak'!X72^2</f>
        <v>0.24181118925379255</v>
      </c>
      <c r="Y72" s="32">
        <f>'Hourly Loads p.u. of Peak'!Y72^2</f>
        <v>0.18517282481782782</v>
      </c>
    </row>
    <row r="73" spans="1:25" x14ac:dyDescent="0.25">
      <c r="A73" s="29">
        <f>IF('2017 Hourly Load - RC2016'!A74="","",'2017 Hourly Load - RC2016'!A74)</f>
        <v>42798</v>
      </c>
      <c r="B73" s="32">
        <f>'Hourly Loads p.u. of Peak'!B73^2</f>
        <v>0.14476460218117274</v>
      </c>
      <c r="C73" s="32">
        <f>'Hourly Loads p.u. of Peak'!C73^2</f>
        <v>0.1215302360332179</v>
      </c>
      <c r="D73" s="32">
        <f>'Hourly Loads p.u. of Peak'!D73^2</f>
        <v>0.10968520957804249</v>
      </c>
      <c r="E73" s="32">
        <f>'Hourly Loads p.u. of Peak'!E73^2</f>
        <v>0.10392271424882647</v>
      </c>
      <c r="F73" s="32">
        <f>'Hourly Loads p.u. of Peak'!F73^2</f>
        <v>0.10517167622357819</v>
      </c>
      <c r="G73" s="32">
        <f>'Hourly Loads p.u. of Peak'!G73^2</f>
        <v>0.12217511314369447</v>
      </c>
      <c r="H73" s="32">
        <f>'Hourly Loads p.u. of Peak'!H73^2</f>
        <v>0.16426267005529097</v>
      </c>
      <c r="I73" s="32">
        <f>'Hourly Loads p.u. of Peak'!I73^2</f>
        <v>0.19494649011443965</v>
      </c>
      <c r="J73" s="32">
        <f>'Hourly Loads p.u. of Peak'!J73^2</f>
        <v>0.22200093024566203</v>
      </c>
      <c r="K73" s="32">
        <f>'Hourly Loads p.u. of Peak'!K73^2</f>
        <v>0.25558736365757612</v>
      </c>
      <c r="L73" s="32">
        <f>'Hourly Loads p.u. of Peak'!L73^2</f>
        <v>0.28774253923563337</v>
      </c>
      <c r="M73" s="32">
        <f>'Hourly Loads p.u. of Peak'!M73^2</f>
        <v>0.31535654356657516</v>
      </c>
      <c r="N73" s="32">
        <f>'Hourly Loads p.u. of Peak'!N73^2</f>
        <v>0.34133489340980022</v>
      </c>
      <c r="O73" s="32">
        <f>'Hourly Loads p.u. of Peak'!O73^2</f>
        <v>0.36625477965775799</v>
      </c>
      <c r="P73" s="32">
        <f>'Hourly Loads p.u. of Peak'!P73^2</f>
        <v>0.38811908515538596</v>
      </c>
      <c r="Q73" s="32">
        <f>'Hourly Loads p.u. of Peak'!Q73^2</f>
        <v>0.40471955497235002</v>
      </c>
      <c r="R73" s="32">
        <f>'Hourly Loads p.u. of Peak'!R73^2</f>
        <v>0.40878975382324007</v>
      </c>
      <c r="S73" s="32">
        <f>'Hourly Loads p.u. of Peak'!S73^2</f>
        <v>0.39621728033451847</v>
      </c>
      <c r="T73" s="32">
        <f>'Hourly Loads p.u. of Peak'!T73^2</f>
        <v>0.39748686760229329</v>
      </c>
      <c r="U73" s="32">
        <f>'Hourly Loads p.u. of Peak'!U73^2</f>
        <v>0.40231916750469954</v>
      </c>
      <c r="V73" s="32">
        <f>'Hourly Loads p.u. of Peak'!V73^2</f>
        <v>0.36280721785779063</v>
      </c>
      <c r="W73" s="32">
        <f>'Hourly Loads p.u. of Peak'!W73^2</f>
        <v>0.31168909146314272</v>
      </c>
      <c r="X73" s="32">
        <f>'Hourly Loads p.u. of Peak'!X73^2</f>
        <v>0.25389207034180222</v>
      </c>
      <c r="Y73" s="32">
        <f>'Hourly Loads p.u. of Peak'!Y73^2</f>
        <v>0.19848463573338113</v>
      </c>
    </row>
    <row r="74" spans="1:25" x14ac:dyDescent="0.25">
      <c r="A74" s="29">
        <f>IF('2017 Hourly Load - RC2016'!A75="","",'2017 Hourly Load - RC2016'!A75)</f>
        <v>42799</v>
      </c>
      <c r="B74" s="32">
        <f>'Hourly Loads p.u. of Peak'!B74^2</f>
        <v>0.15593078501766894</v>
      </c>
      <c r="C74" s="32">
        <f>'Hourly Loads p.u. of Peak'!C74^2</f>
        <v>0.13376740219413114</v>
      </c>
      <c r="D74" s="32">
        <f>'Hourly Loads p.u. of Peak'!D74^2</f>
        <v>0.12167664917099928</v>
      </c>
      <c r="E74" s="32">
        <f>'Hourly Loads p.u. of Peak'!E74^2</f>
        <v>0.11683414239281487</v>
      </c>
      <c r="F74" s="32">
        <f>'Hourly Loads p.u. of Peak'!F74^2</f>
        <v>0.11879407408368643</v>
      </c>
      <c r="G74" s="32">
        <f>'Hourly Loads p.u. of Peak'!G74^2</f>
        <v>0.13694947063890528</v>
      </c>
      <c r="H74" s="32">
        <f>'Hourly Loads p.u. of Peak'!H74^2</f>
        <v>0.1844147712597117</v>
      </c>
      <c r="I74" s="32">
        <f>'Hourly Loads p.u. of Peak'!I74^2</f>
        <v>0.21657448969077073</v>
      </c>
      <c r="J74" s="32">
        <f>'Hourly Loads p.u. of Peak'!J74^2</f>
        <v>0.24325860004149311</v>
      </c>
      <c r="K74" s="32">
        <f>'Hourly Loads p.u. of Peak'!K74^2</f>
        <v>0.28307700628581572</v>
      </c>
      <c r="L74" s="32">
        <f>'Hourly Loads p.u. of Peak'!L74^2</f>
        <v>0.31975730945356928</v>
      </c>
      <c r="M74" s="32">
        <f>'Hourly Loads p.u. of Peak'!M74^2</f>
        <v>0.35291145787786365</v>
      </c>
      <c r="N74" s="32">
        <f>'Hourly Loads p.u. of Peak'!N74^2</f>
        <v>0.38171110805966713</v>
      </c>
      <c r="O74" s="32">
        <f>'Hourly Loads p.u. of Peak'!O74^2</f>
        <v>0.40082919633670344</v>
      </c>
      <c r="P74" s="32">
        <f>'Hourly Loads p.u. of Peak'!P74^2</f>
        <v>0.40857502513156735</v>
      </c>
      <c r="Q74" s="32">
        <f>'Hourly Loads p.u. of Peak'!Q74^2</f>
        <v>0.41110164996959314</v>
      </c>
      <c r="R74" s="32">
        <f>'Hourly Loads p.u. of Peak'!R74^2</f>
        <v>0.40114824317708903</v>
      </c>
      <c r="S74" s="32">
        <f>'Hourly Loads p.u. of Peak'!S74^2</f>
        <v>0.38832837017997696</v>
      </c>
      <c r="T74" s="32">
        <f>'Hourly Loads p.u. of Peak'!T74^2</f>
        <v>0.39716928039802946</v>
      </c>
      <c r="U74" s="32">
        <f>'Hourly Loads p.u. of Peak'!U74^2</f>
        <v>0.40162705142181765</v>
      </c>
      <c r="V74" s="32">
        <f>'Hourly Loads p.u. of Peak'!V74^2</f>
        <v>0.36732276261903613</v>
      </c>
      <c r="W74" s="32">
        <f>'Hourly Loads p.u. of Peak'!W74^2</f>
        <v>0.31734021021003334</v>
      </c>
      <c r="X74" s="32">
        <f>'Hourly Loads p.u. of Peak'!X74^2</f>
        <v>0.26143649050602619</v>
      </c>
      <c r="Y74" s="32">
        <f>'Hourly Loads p.u. of Peak'!Y74^2</f>
        <v>0.20527575144542101</v>
      </c>
    </row>
    <row r="75" spans="1:25" x14ac:dyDescent="0.25">
      <c r="A75" s="29">
        <f>IF('2017 Hourly Load - RC2016'!A76="","",'2017 Hourly Load - RC2016'!A76)</f>
        <v>42800</v>
      </c>
      <c r="B75" s="32">
        <f>'Hourly Loads p.u. of Peak'!B75^2</f>
        <v>0.1634468815423199</v>
      </c>
      <c r="C75" s="32">
        <f>'Hourly Loads p.u. of Peak'!C75^2</f>
        <v>0.14114523345316768</v>
      </c>
      <c r="D75" s="32">
        <f>'Hourly Loads p.u. of Peak'!D75^2</f>
        <v>0.12799570481110475</v>
      </c>
      <c r="E75" s="32">
        <f>'Hourly Loads p.u. of Peak'!E75^2</f>
        <v>0.12264518648868554</v>
      </c>
      <c r="F75" s="32">
        <f>'Hourly Loads p.u. of Peak'!F75^2</f>
        <v>0.12349949493993441</v>
      </c>
      <c r="G75" s="32">
        <f>'Hourly Loads p.u. of Peak'!G75^2</f>
        <v>0.14123989297107084</v>
      </c>
      <c r="H75" s="32">
        <f>'Hourly Loads p.u. of Peak'!H75^2</f>
        <v>0.18633094383530846</v>
      </c>
      <c r="I75" s="32">
        <f>'Hourly Loads p.u. of Peak'!I75^2</f>
        <v>0.21837584284666831</v>
      </c>
      <c r="J75" s="32">
        <f>'Hourly Loads p.u. of Peak'!J75^2</f>
        <v>0.25596958206851605</v>
      </c>
      <c r="K75" s="32">
        <f>'Hourly Loads p.u. of Peak'!K75^2</f>
        <v>0.29727956895882884</v>
      </c>
      <c r="L75" s="32">
        <f>'Hourly Loads p.u. of Peak'!L75^2</f>
        <v>0.32966203526600191</v>
      </c>
      <c r="M75" s="32">
        <f>'Hourly Loads p.u. of Peak'!M75^2</f>
        <v>0.3576162247184097</v>
      </c>
      <c r="N75" s="32">
        <f>'Hourly Loads p.u. of Peak'!N75^2</f>
        <v>0.37679836598877925</v>
      </c>
      <c r="O75" s="32">
        <f>'Hourly Loads p.u. of Peak'!O75^2</f>
        <v>0.3728398063842025</v>
      </c>
      <c r="P75" s="32">
        <f>'Hourly Loads p.u. of Peak'!P75^2</f>
        <v>0.36392082149925237</v>
      </c>
      <c r="Q75" s="32">
        <f>'Hourly Loads p.u. of Peak'!Q75^2</f>
        <v>0.31258046903077535</v>
      </c>
      <c r="R75" s="32">
        <f>'Hourly Loads p.u. of Peak'!R75^2</f>
        <v>0.28891488089107215</v>
      </c>
      <c r="S75" s="32">
        <f>'Hourly Loads p.u. of Peak'!S75^2</f>
        <v>0.29276416875091921</v>
      </c>
      <c r="T75" s="32">
        <f>'Hourly Loads p.u. of Peak'!T75^2</f>
        <v>0.31980479522435262</v>
      </c>
      <c r="U75" s="32">
        <f>'Hourly Loads p.u. of Peak'!U75^2</f>
        <v>0.32543287005411525</v>
      </c>
      <c r="V75" s="32">
        <f>'Hourly Loads p.u. of Peak'!V75^2</f>
        <v>0.29975707915677613</v>
      </c>
      <c r="W75" s="32">
        <f>'Hourly Loads p.u. of Peak'!W75^2</f>
        <v>0.26083573389416365</v>
      </c>
      <c r="X75" s="32">
        <f>'Hourly Loads p.u. of Peak'!X75^2</f>
        <v>0.21880770651419973</v>
      </c>
      <c r="Y75" s="32">
        <f>'Hourly Loads p.u. of Peak'!Y75^2</f>
        <v>0.17540423475357614</v>
      </c>
    </row>
    <row r="76" spans="1:25" x14ac:dyDescent="0.25">
      <c r="A76" s="29">
        <f>IF('2017 Hourly Load - RC2016'!A77="","",'2017 Hourly Load - RC2016'!A77)</f>
        <v>42801</v>
      </c>
      <c r="B76" s="32">
        <f>'Hourly Loads p.u. of Peak'!B76^2</f>
        <v>0.14158724934826497</v>
      </c>
      <c r="C76" s="32">
        <f>'Hourly Loads p.u. of Peak'!C76^2</f>
        <v>0.12243941834098183</v>
      </c>
      <c r="D76" s="32">
        <f>'Hourly Loads p.u. of Peak'!D76^2</f>
        <v>0.11486205235613299</v>
      </c>
      <c r="E76" s="32">
        <f>'Hourly Loads p.u. of Peak'!E76^2</f>
        <v>0.11144427735755137</v>
      </c>
      <c r="F76" s="32">
        <f>'Hourly Loads p.u. of Peak'!F76^2</f>
        <v>0.11460606073849498</v>
      </c>
      <c r="G76" s="32">
        <f>'Hourly Loads p.u. of Peak'!G76^2</f>
        <v>0.13385955494565147</v>
      </c>
      <c r="H76" s="32">
        <f>'Hourly Loads p.u. of Peak'!H76^2</f>
        <v>0.17993471963092172</v>
      </c>
      <c r="I76" s="32">
        <f>'Hourly Loads p.u. of Peak'!I76^2</f>
        <v>0.21144680914958883</v>
      </c>
      <c r="J76" s="32">
        <f>'Hourly Loads p.u. of Peak'!J76^2</f>
        <v>0.24197638903668062</v>
      </c>
      <c r="K76" s="32">
        <f>'Hourly Loads p.u. of Peak'!K76^2</f>
        <v>0.26861242130051227</v>
      </c>
      <c r="L76" s="32">
        <f>'Hourly Loads p.u. of Peak'!L76^2</f>
        <v>0.29140268786992096</v>
      </c>
      <c r="M76" s="32">
        <f>'Hourly Loads p.u. of Peak'!M76^2</f>
        <v>0.30196794133568994</v>
      </c>
      <c r="N76" s="32">
        <f>'Hourly Loads p.u. of Peak'!N76^2</f>
        <v>0.30753063574941453</v>
      </c>
      <c r="O76" s="32">
        <f>'Hourly Loads p.u. of Peak'!O76^2</f>
        <v>0.30804308966445432</v>
      </c>
      <c r="P76" s="32">
        <f>'Hourly Loads p.u. of Peak'!P76^2</f>
        <v>0.30757720484050799</v>
      </c>
      <c r="Q76" s="32">
        <f>'Hourly Loads p.u. of Peak'!Q76^2</f>
        <v>0.30799648531644974</v>
      </c>
      <c r="R76" s="32">
        <f>'Hourly Loads p.u. of Peak'!R76^2</f>
        <v>0.30395540338563359</v>
      </c>
      <c r="S76" s="32">
        <f>'Hourly Loads p.u. of Peak'!S76^2</f>
        <v>0.29321870084947499</v>
      </c>
      <c r="T76" s="32">
        <f>'Hourly Loads p.u. of Peak'!T76^2</f>
        <v>0.29865469426444258</v>
      </c>
      <c r="U76" s="32">
        <f>'Hourly Loads p.u. of Peak'!U76^2</f>
        <v>0.30256811444567289</v>
      </c>
      <c r="V76" s="32">
        <f>'Hourly Loads p.u. of Peak'!V76^2</f>
        <v>0.28022486320136269</v>
      </c>
      <c r="W76" s="32">
        <f>'Hourly Loads p.u. of Peak'!W76^2</f>
        <v>0.2435900432118393</v>
      </c>
      <c r="X76" s="32">
        <f>'Hourly Loads p.u. of Peak'!X76^2</f>
        <v>0.20741184076716629</v>
      </c>
      <c r="Y76" s="32">
        <f>'Hourly Loads p.u. of Peak'!Y76^2</f>
        <v>0.16511460924211049</v>
      </c>
    </row>
    <row r="77" spans="1:25" x14ac:dyDescent="0.25">
      <c r="A77" s="29">
        <f>IF('2017 Hourly Load - RC2016'!A78="","",'2017 Hourly Load - RC2016'!A78)</f>
        <v>42802</v>
      </c>
      <c r="B77" s="32">
        <f>'Hourly Loads p.u. of Peak'!B77^2</f>
        <v>0.13919604101743266</v>
      </c>
      <c r="C77" s="32">
        <f>'Hourly Loads p.u. of Peak'!C77^2</f>
        <v>0.12135465661568703</v>
      </c>
      <c r="D77" s="32">
        <f>'Hourly Loads p.u. of Peak'!D77^2</f>
        <v>0.11352835568396702</v>
      </c>
      <c r="E77" s="32">
        <f>'Hourly Loads p.u. of Peak'!E77^2</f>
        <v>0.11071661701969278</v>
      </c>
      <c r="F77" s="32">
        <f>'Hourly Loads p.u. of Peak'!F77^2</f>
        <v>0.11285032297424429</v>
      </c>
      <c r="G77" s="32">
        <f>'Hourly Loads p.u. of Peak'!G77^2</f>
        <v>0.12021648419568998</v>
      </c>
      <c r="H77" s="32">
        <f>'Hourly Loads p.u. of Peak'!H77^2</f>
        <v>0.13985473354854366</v>
      </c>
      <c r="I77" s="32">
        <f>'Hourly Loads p.u. of Peak'!I77^2</f>
        <v>0.16968397015253653</v>
      </c>
      <c r="J77" s="32">
        <f>'Hourly Loads p.u. of Peak'!J77^2</f>
        <v>0.20368094032642686</v>
      </c>
      <c r="K77" s="32">
        <f>'Hourly Loads p.u. of Peak'!K77^2</f>
        <v>0.22446075557697592</v>
      </c>
      <c r="L77" s="32">
        <f>'Hourly Loads p.u. of Peak'!L77^2</f>
        <v>0.23058895850564004</v>
      </c>
      <c r="M77" s="32">
        <f>'Hourly Loads p.u. of Peak'!M77^2</f>
        <v>0.23010533240400263</v>
      </c>
      <c r="N77" s="32">
        <f>'Hourly Loads p.u. of Peak'!N77^2</f>
        <v>0.2290994086577321</v>
      </c>
      <c r="O77" s="32">
        <f>'Hourly Loads p.u. of Peak'!O77^2</f>
        <v>0.22869765615516902</v>
      </c>
      <c r="P77" s="32">
        <f>'Hourly Loads p.u. of Peak'!P77^2</f>
        <v>0.23180024494513607</v>
      </c>
      <c r="Q77" s="32">
        <f>'Hourly Loads p.u. of Peak'!Q77^2</f>
        <v>0.23643207228789345</v>
      </c>
      <c r="R77" s="32">
        <f>'Hourly Loads p.u. of Peak'!R77^2</f>
        <v>0.23892932459323948</v>
      </c>
      <c r="S77" s="32">
        <f>'Hourly Loads p.u. of Peak'!S77^2</f>
        <v>0.23663627150305094</v>
      </c>
      <c r="T77" s="32">
        <f>'Hourly Loads p.u. of Peak'!T77^2</f>
        <v>0.24367293926133701</v>
      </c>
      <c r="U77" s="32">
        <f>'Hourly Loads p.u. of Peak'!U77^2</f>
        <v>0.25635208606043636</v>
      </c>
      <c r="V77" s="32">
        <f>'Hourly Loads p.u. of Peak'!V77^2</f>
        <v>0.23472027873770102</v>
      </c>
      <c r="W77" s="32">
        <f>'Hourly Loads p.u. of Peak'!W77^2</f>
        <v>0.20986662436018558</v>
      </c>
      <c r="X77" s="32">
        <f>'Hourly Loads p.u. of Peak'!X77^2</f>
        <v>0.18118358112347668</v>
      </c>
      <c r="Y77" s="32">
        <f>'Hourly Loads p.u. of Peak'!Y77^2</f>
        <v>0.15434320861684289</v>
      </c>
    </row>
    <row r="78" spans="1:25" x14ac:dyDescent="0.25">
      <c r="A78" s="29">
        <f>IF('2017 Hourly Load - RC2016'!A79="","",'2017 Hourly Load - RC2016'!A79)</f>
        <v>42803</v>
      </c>
      <c r="B78" s="32">
        <f>'Hourly Loads p.u. of Peak'!B78^2</f>
        <v>0.1265278591177012</v>
      </c>
      <c r="C78" s="32">
        <f>'Hourly Loads p.u. of Peak'!C78^2</f>
        <v>0</v>
      </c>
      <c r="D78" s="32">
        <f>'Hourly Loads p.u. of Peak'!D78^2</f>
        <v>0.11203374294361787</v>
      </c>
      <c r="E78" s="32">
        <f>'Hourly Loads p.u. of Peak'!E78^2</f>
        <v>0.10454626269090236</v>
      </c>
      <c r="F78" s="32">
        <f>'Hourly Loads p.u. of Peak'!F78^2</f>
        <v>0.10195597973694837</v>
      </c>
      <c r="G78" s="32">
        <f>'Hourly Loads p.u. of Peak'!G78^2</f>
        <v>0.10533513431505538</v>
      </c>
      <c r="H78" s="32">
        <f>'Hourly Loads p.u. of Peak'!H78^2</f>
        <v>0.11514682242749777</v>
      </c>
      <c r="I78" s="32">
        <f>'Hourly Loads p.u. of Peak'!I78^2</f>
        <v>0.13010731173374693</v>
      </c>
      <c r="J78" s="32">
        <f>'Hourly Loads p.u. of Peak'!J78^2</f>
        <v>0.15351956310122189</v>
      </c>
      <c r="K78" s="32">
        <f>'Hourly Loads p.u. of Peak'!K78^2</f>
        <v>0.18491996753959114</v>
      </c>
      <c r="L78" s="32">
        <f>'Hourly Loads p.u. of Peak'!L78^2</f>
        <v>0.21256807940638023</v>
      </c>
      <c r="M78" s="32">
        <f>'Hourly Loads p.u. of Peak'!M78^2</f>
        <v>0.22529699486125998</v>
      </c>
      <c r="N78" s="32">
        <f>'Hourly Loads p.u. of Peak'!N78^2</f>
        <v>0.24309296307290676</v>
      </c>
      <c r="O78" s="32">
        <f>'Hourly Loads p.u. of Peak'!O78^2</f>
        <v>0.25321553252511231</v>
      </c>
      <c r="P78" s="32">
        <f>'Hourly Loads p.u. of Peak'!P78^2</f>
        <v>0.26074996793209826</v>
      </c>
      <c r="Q78" s="32">
        <f>'Hourly Loads p.u. of Peak'!Q78^2</f>
        <v>0.27188642214111225</v>
      </c>
      <c r="R78" s="32">
        <f>'Hourly Loads p.u. of Peak'!R78^2</f>
        <v>0.28361339082929921</v>
      </c>
      <c r="S78" s="32">
        <f>'Hourly Loads p.u. of Peak'!S78^2</f>
        <v>0.28932124676045928</v>
      </c>
      <c r="T78" s="32">
        <f>'Hourly Loads p.u. of Peak'!T78^2</f>
        <v>0.28080303599878764</v>
      </c>
      <c r="U78" s="32">
        <f>'Hourly Loads p.u. of Peak'!U78^2</f>
        <v>0.28325574472258569</v>
      </c>
      <c r="V78" s="32">
        <f>'Hourly Loads p.u. of Peak'!V78^2</f>
        <v>0.29682189899518074</v>
      </c>
      <c r="W78" s="32">
        <f>'Hourly Loads p.u. of Peak'!W78^2</f>
        <v>0.2636739222931832</v>
      </c>
      <c r="X78" s="32">
        <f>'Hourly Loads p.u. of Peak'!X78^2</f>
        <v>0.22334818848870214</v>
      </c>
      <c r="Y78" s="32">
        <f>'Hourly Loads p.u. of Peak'!Y78^2</f>
        <v>0.17152222142879894</v>
      </c>
    </row>
    <row r="79" spans="1:25" x14ac:dyDescent="0.25">
      <c r="A79" s="29">
        <f>IF('2017 Hourly Load - RC2016'!A80="","",'2017 Hourly Load - RC2016'!A80)</f>
        <v>42804</v>
      </c>
      <c r="B79" s="32">
        <f>'Hourly Loads p.u. of Peak'!B79^2</f>
        <v>0.13370598465490646</v>
      </c>
      <c r="C79" s="32">
        <f>'Hourly Loads p.u. of Peak'!C79^2</f>
        <v>0.11119212521753774</v>
      </c>
      <c r="D79" s="32">
        <f>'Hourly Loads p.u. of Peak'!D79^2</f>
        <v>0.1010196883902006</v>
      </c>
      <c r="E79" s="32">
        <f>'Hourly Loads p.u. of Peak'!E79^2</f>
        <v>9.7947429358051064E-2</v>
      </c>
      <c r="F79" s="32">
        <f>'Hourly Loads p.u. of Peak'!F79^2</f>
        <v>0.10155418316324637</v>
      </c>
      <c r="G79" s="32">
        <f>'Hourly Loads p.u. of Peak'!G79^2</f>
        <v>0.11859156367457305</v>
      </c>
      <c r="H79" s="32">
        <f>'Hourly Loads p.u. of Peak'!H79^2</f>
        <v>0.16013682169584062</v>
      </c>
      <c r="I79" s="32">
        <f>'Hourly Loads p.u. of Peak'!I79^2</f>
        <v>0.19472409657028278</v>
      </c>
      <c r="J79" s="32">
        <f>'Hourly Loads p.u. of Peak'!J79^2</f>
        <v>0.20569446781078427</v>
      </c>
      <c r="K79" s="32">
        <f>'Hourly Loads p.u. of Peak'!K79^2</f>
        <v>0.22805558549482005</v>
      </c>
      <c r="L79" s="32">
        <f>'Hourly Loads p.u. of Peak'!L79^2</f>
        <v>0.256437125730132</v>
      </c>
      <c r="M79" s="32">
        <f>'Hourly Loads p.u. of Peak'!M79^2</f>
        <v>0.27425598272849794</v>
      </c>
      <c r="N79" s="32">
        <f>'Hourly Loads p.u. of Peak'!N79^2</f>
        <v>0.29504035493481318</v>
      </c>
      <c r="O79" s="32">
        <f>'Hourly Loads p.u. of Peak'!O79^2</f>
        <v>0.30925604023015674</v>
      </c>
      <c r="P79" s="32">
        <f>'Hourly Loads p.u. of Peak'!P79^2</f>
        <v>0.33106171877307766</v>
      </c>
      <c r="Q79" s="32">
        <f>'Hourly Loads p.u. of Peak'!Q79^2</f>
        <v>0.35286157463712192</v>
      </c>
      <c r="R79" s="32">
        <f>'Hourly Loads p.u. of Peak'!R79^2</f>
        <v>0.37135433928660599</v>
      </c>
      <c r="S79" s="32">
        <f>'Hourly Loads p.u. of Peak'!S79^2</f>
        <v>0.3726347380861853</v>
      </c>
      <c r="T79" s="32">
        <f>'Hourly Loads p.u. of Peak'!T79^2</f>
        <v>0.35726479616797774</v>
      </c>
      <c r="U79" s="32">
        <f>'Hourly Loads p.u. of Peak'!U79^2</f>
        <v>0.35321083136182713</v>
      </c>
      <c r="V79" s="32">
        <f>'Hourly Loads p.u. of Peak'!V79^2</f>
        <v>0.35932562079864394</v>
      </c>
      <c r="W79" s="32">
        <f>'Hourly Loads p.u. of Peak'!W79^2</f>
        <v>0.30869592073408658</v>
      </c>
      <c r="X79" s="32">
        <f>'Hourly Loads p.u. of Peak'!X79^2</f>
        <v>0.2568199787654728</v>
      </c>
      <c r="Y79" s="32">
        <f>'Hourly Loads p.u. of Peak'!Y79^2</f>
        <v>0.1983350195052217</v>
      </c>
    </row>
    <row r="80" spans="1:25" x14ac:dyDescent="0.25">
      <c r="A80" s="29">
        <f>IF('2017 Hourly Load - RC2016'!A81="","",'2017 Hourly Load - RC2016'!A81)</f>
        <v>42805</v>
      </c>
      <c r="B80" s="32">
        <f>'Hourly Loads p.u. of Peak'!B80^2</f>
        <v>0.15080086213693783</v>
      </c>
      <c r="C80" s="32">
        <f>'Hourly Loads p.u. of Peak'!C80^2</f>
        <v>0.12456414083457204</v>
      </c>
      <c r="D80" s="32">
        <f>'Hourly Loads p.u. of Peak'!D80^2</f>
        <v>0.11110813796663992</v>
      </c>
      <c r="E80" s="32">
        <f>'Hourly Loads p.u. of Peak'!E80^2</f>
        <v>0.1047092342370057</v>
      </c>
      <c r="F80" s="32">
        <f>'Hourly Loads p.u. of Peak'!F80^2</f>
        <v>0.10468206349842736</v>
      </c>
      <c r="G80" s="32">
        <f>'Hourly Loads p.u. of Peak'!G80^2</f>
        <v>0.12129615834870566</v>
      </c>
      <c r="H80" s="32">
        <f>'Hourly Loads p.u. of Peak'!H80^2</f>
        <v>0.16283637286883315</v>
      </c>
      <c r="I80" s="32">
        <f>'Hourly Loads p.u. of Peak'!I80^2</f>
        <v>0.19624631547206306</v>
      </c>
      <c r="J80" s="32">
        <f>'Hourly Loads p.u. of Peak'!J80^2</f>
        <v>0.20577064389301664</v>
      </c>
      <c r="K80" s="32">
        <f>'Hourly Loads p.u. of Peak'!K80^2</f>
        <v>0.23212379056738444</v>
      </c>
      <c r="L80" s="32">
        <f>'Hourly Loads p.u. of Peak'!L80^2</f>
        <v>0.25686253562007727</v>
      </c>
      <c r="M80" s="32">
        <f>'Hourly Loads p.u. of Peak'!M80^2</f>
        <v>0.28093654510708777</v>
      </c>
      <c r="N80" s="32">
        <f>'Hourly Loads p.u. of Peak'!N80^2</f>
        <v>0.3027067005491787</v>
      </c>
      <c r="O80" s="32">
        <f>'Hourly Loads p.u. of Peak'!O80^2</f>
        <v>0.32337627625278725</v>
      </c>
      <c r="P80" s="32">
        <f>'Hourly Loads p.u. of Peak'!P80^2</f>
        <v>0.3433985227277484</v>
      </c>
      <c r="Q80" s="32">
        <f>'Hourly Loads p.u. of Peak'!Q80^2</f>
        <v>0.36650892028756049</v>
      </c>
      <c r="R80" s="32">
        <f>'Hourly Loads p.u. of Peak'!R80^2</f>
        <v>0.38655124557342224</v>
      </c>
      <c r="S80" s="32">
        <f>'Hourly Loads p.u. of Peak'!S80^2</f>
        <v>0.39252591699394362</v>
      </c>
      <c r="T80" s="32">
        <f>'Hourly Loads p.u. of Peak'!T80^2</f>
        <v>0.37870796667613754</v>
      </c>
      <c r="U80" s="32">
        <f>'Hourly Loads p.u. of Peak'!U80^2</f>
        <v>0.37191744328020498</v>
      </c>
      <c r="V80" s="32">
        <f>'Hourly Loads p.u. of Peak'!V80^2</f>
        <v>0.37881132583686716</v>
      </c>
      <c r="W80" s="32">
        <f>'Hourly Loads p.u. of Peak'!W80^2</f>
        <v>0.33367592706693844</v>
      </c>
      <c r="X80" s="32">
        <f>'Hourly Loads p.u. of Peak'!X80^2</f>
        <v>0.27698926771407939</v>
      </c>
      <c r="Y80" s="32">
        <f>'Hourly Loads p.u. of Peak'!Y80^2</f>
        <v>0.21121519239747491</v>
      </c>
    </row>
    <row r="81" spans="1:25" x14ac:dyDescent="0.25">
      <c r="A81" s="29">
        <f>IF('2017 Hourly Load - RC2016'!A82="","",'2017 Hourly Load - RC2016'!A82)</f>
        <v>42806</v>
      </c>
      <c r="B81" s="32">
        <f>'Hourly Loads p.u. of Peak'!B81^2</f>
        <v>0.16590033947547997</v>
      </c>
      <c r="C81" s="32">
        <f>'Hourly Loads p.u. of Peak'!C81^2</f>
        <v>0.13797687994683111</v>
      </c>
      <c r="D81" s="32">
        <f>'Hourly Loads p.u. of Peak'!D81^2</f>
        <v>0.1245048739669276</v>
      </c>
      <c r="E81" s="32">
        <f>'Hourly Loads p.u. of Peak'!E81^2</f>
        <v>0.11876513344816832</v>
      </c>
      <c r="F81" s="32">
        <f>'Hourly Loads p.u. of Peak'!F81^2</f>
        <v>0.12004185671476018</v>
      </c>
      <c r="G81" s="32">
        <f>'Hourly Loads p.u. of Peak'!G81^2</f>
        <v>0.13794568992038156</v>
      </c>
      <c r="H81" s="32">
        <f>'Hourly Loads p.u. of Peak'!H81^2</f>
        <v>0.18405433985701733</v>
      </c>
      <c r="I81" s="32">
        <f>'Hourly Loads p.u. of Peak'!I81^2</f>
        <v>0.18204243947910953</v>
      </c>
      <c r="J81" s="32">
        <f>'Hourly Loads p.u. of Peak'!J81^2</f>
        <v>0.2276146854809607</v>
      </c>
      <c r="K81" s="32">
        <f>'Hourly Loads p.u. of Peak'!K81^2</f>
        <v>0.26100730812658779</v>
      </c>
      <c r="L81" s="32">
        <f>'Hourly Loads p.u. of Peak'!L81^2</f>
        <v>0.30474294229854509</v>
      </c>
      <c r="M81" s="32">
        <f>'Hourly Loads p.u. of Peak'!M81^2</f>
        <v>0.34212030456812381</v>
      </c>
      <c r="N81" s="32">
        <f>'Hourly Loads p.u. of Peak'!N81^2</f>
        <v>0.37253222509132328</v>
      </c>
      <c r="O81" s="32">
        <f>'Hourly Loads p.u. of Peak'!O81^2</f>
        <v>0.39389497811083929</v>
      </c>
      <c r="P81" s="32">
        <f>'Hourly Loads p.u. of Peak'!P81^2</f>
        <v>0.40562822605490217</v>
      </c>
      <c r="Q81" s="32">
        <f>'Hourly Loads p.u. of Peak'!Q81^2</f>
        <v>0.42873113504678595</v>
      </c>
      <c r="R81" s="32">
        <f>'Hourly Loads p.u. of Peak'!R81^2</f>
        <v>0.44292235204579072</v>
      </c>
      <c r="S81" s="32">
        <f>'Hourly Loads p.u. of Peak'!S81^2</f>
        <v>0.43629691384778507</v>
      </c>
      <c r="T81" s="32">
        <f>'Hourly Loads p.u. of Peak'!T81^2</f>
        <v>0.41304220446209616</v>
      </c>
      <c r="U81" s="32">
        <f>'Hourly Loads p.u. of Peak'!U81^2</f>
        <v>0.40354514021053556</v>
      </c>
      <c r="V81" s="32">
        <f>'Hourly Loads p.u. of Peak'!V81^2</f>
        <v>0.40760944410588107</v>
      </c>
      <c r="W81" s="32">
        <f>'Hourly Loads p.u. of Peak'!W81^2</f>
        <v>0.3592752862694395</v>
      </c>
      <c r="X81" s="32">
        <f>'Hourly Loads p.u. of Peak'!X81^2</f>
        <v>0.30256811444567289</v>
      </c>
      <c r="Y81" s="32">
        <f>'Hourly Loads p.u. of Peak'!Y81^2</f>
        <v>0.23962761768695504</v>
      </c>
    </row>
    <row r="82" spans="1:25" x14ac:dyDescent="0.25">
      <c r="A82" s="29">
        <f>IF('2017 Hourly Load - RC2016'!A83="","",'2017 Hourly Load - RC2016'!A83)</f>
        <v>42807</v>
      </c>
      <c r="B82" s="32">
        <f>'Hourly Loads p.u. of Peak'!B82^2</f>
        <v>0.18785645396974462</v>
      </c>
      <c r="C82" s="32">
        <f>'Hourly Loads p.u. of Peak'!C82^2</f>
        <v>0.15672761941520535</v>
      </c>
      <c r="D82" s="32">
        <f>'Hourly Loads p.u. of Peak'!D82^2</f>
        <v>0.13950951021447419</v>
      </c>
      <c r="E82" s="32">
        <f>'Hourly Loads p.u. of Peak'!E82^2</f>
        <v>0.13074416260840005</v>
      </c>
      <c r="F82" s="32">
        <f>'Hourly Loads p.u. of Peak'!F82^2</f>
        <v>0.12850693531132765</v>
      </c>
      <c r="G82" s="32">
        <f>'Hourly Loads p.u. of Peak'!G82^2</f>
        <v>0.14228324192852793</v>
      </c>
      <c r="H82" s="32">
        <f>'Hourly Loads p.u. of Peak'!H82^2</f>
        <v>0.18189915539219279</v>
      </c>
      <c r="I82" s="32">
        <f>'Hourly Loads p.u. of Peak'!I82^2</f>
        <v>0.20925157459654256</v>
      </c>
      <c r="J82" s="32">
        <f>'Hourly Loads p.u. of Peak'!J82^2</f>
        <v>0.21759172914267511</v>
      </c>
      <c r="K82" s="32">
        <f>'Hourly Loads p.u. of Peak'!K82^2</f>
        <v>0.24313436702651667</v>
      </c>
      <c r="L82" s="32">
        <f>'Hourly Loads p.u. of Peak'!L82^2</f>
        <v>0.26307059897818902</v>
      </c>
      <c r="M82" s="32">
        <f>'Hourly Loads p.u. of Peak'!M82^2</f>
        <v>0.27509216207603304</v>
      </c>
      <c r="N82" s="32">
        <f>'Hourly Loads p.u. of Peak'!N82^2</f>
        <v>0.28187199733935014</v>
      </c>
      <c r="O82" s="32">
        <f>'Hourly Loads p.u. of Peak'!O82^2</f>
        <v>0.28616815068242329</v>
      </c>
      <c r="P82" s="32">
        <f>'Hourly Loads p.u. of Peak'!P82^2</f>
        <v>0.28914060445048728</v>
      </c>
      <c r="Q82" s="32">
        <f>'Hourly Loads p.u. of Peak'!Q82^2</f>
        <v>0.29226459065983168</v>
      </c>
      <c r="R82" s="32">
        <f>'Hourly Loads p.u. of Peak'!R82^2</f>
        <v>0.29837941535355955</v>
      </c>
      <c r="S82" s="32">
        <f>'Hourly Loads p.u. of Peak'!S82^2</f>
        <v>0.29691340478238148</v>
      </c>
      <c r="T82" s="32">
        <f>'Hourly Loads p.u. of Peak'!T82^2</f>
        <v>0.28031377407990271</v>
      </c>
      <c r="U82" s="32">
        <f>'Hourly Loads p.u. of Peak'!U82^2</f>
        <v>0.27831669041890611</v>
      </c>
      <c r="V82" s="32">
        <f>'Hourly Loads p.u. of Peak'!V82^2</f>
        <v>0.28945676551269511</v>
      </c>
      <c r="W82" s="32">
        <f>'Hourly Loads p.u. of Peak'!W82^2</f>
        <v>0.25541758047623847</v>
      </c>
      <c r="X82" s="32">
        <f>'Hourly Loads p.u. of Peak'!X82^2</f>
        <v>0.21307168031103013</v>
      </c>
      <c r="Y82" s="32">
        <f>'Hourly Loads p.u. of Peak'!Y82^2</f>
        <v>0.16706527012819494</v>
      </c>
    </row>
    <row r="83" spans="1:25" x14ac:dyDescent="0.25">
      <c r="A83" s="29">
        <f>IF('2017 Hourly Load - RC2016'!A84="","",'2017 Hourly Load - RC2016'!A84)</f>
        <v>42808</v>
      </c>
      <c r="B83" s="32">
        <f>'Hourly Loads p.u. of Peak'!B83^2</f>
        <v>0.13272522200327869</v>
      </c>
      <c r="C83" s="32">
        <f>'Hourly Loads p.u. of Peak'!C83^2</f>
        <v>0.11506135438633165</v>
      </c>
      <c r="D83" s="32">
        <f>'Hourly Loads p.u. of Peak'!D83^2</f>
        <v>0.10577164308063092</v>
      </c>
      <c r="E83" s="32">
        <f>'Hourly Loads p.u. of Peak'!E83^2</f>
        <v>0.10351705704335344</v>
      </c>
      <c r="F83" s="32">
        <f>'Hourly Loads p.u. of Peak'!F83^2</f>
        <v>0.10807812200258565</v>
      </c>
      <c r="G83" s="32">
        <f>'Hourly Loads p.u. of Peak'!G83^2</f>
        <v>0.12874786693936757</v>
      </c>
      <c r="H83" s="32">
        <f>'Hourly Loads p.u. of Peak'!H83^2</f>
        <v>0.18146964159778955</v>
      </c>
      <c r="I83" s="32">
        <f>'Hourly Loads p.u. of Peak'!I83^2</f>
        <v>0.22477913958743184</v>
      </c>
      <c r="J83" s="32">
        <f>'Hourly Loads p.u. of Peak'!J83^2</f>
        <v>0.23508656807618311</v>
      </c>
      <c r="K83" s="32">
        <f>'Hourly Loads p.u. of Peak'!K83^2</f>
        <v>0.24441963833121702</v>
      </c>
      <c r="L83" s="32">
        <f>'Hourly Loads p.u. of Peak'!L83^2</f>
        <v>0.25165449576415505</v>
      </c>
      <c r="M83" s="32">
        <f>'Hourly Loads p.u. of Peak'!M83^2</f>
        <v>0.25342685363632222</v>
      </c>
      <c r="N83" s="32">
        <f>'Hourly Loads p.u. of Peak'!N83^2</f>
        <v>0.25266651014182684</v>
      </c>
      <c r="O83" s="32">
        <f>'Hourly Loads p.u. of Peak'!O83^2</f>
        <v>0.25456951073541767</v>
      </c>
      <c r="P83" s="32">
        <f>'Hourly Loads p.u. of Peak'!P83^2</f>
        <v>0.25703279829540659</v>
      </c>
      <c r="Q83" s="32">
        <f>'Hourly Loads p.u. of Peak'!Q83^2</f>
        <v>0.26156531397083449</v>
      </c>
      <c r="R83" s="32">
        <f>'Hourly Loads p.u. of Peak'!R83^2</f>
        <v>0.26813390216245508</v>
      </c>
      <c r="S83" s="32">
        <f>'Hourly Loads p.u. of Peak'!S83^2</f>
        <v>0.26774270381624504</v>
      </c>
      <c r="T83" s="32">
        <f>'Hourly Loads p.u. of Peak'!T83^2</f>
        <v>0.25762916189613966</v>
      </c>
      <c r="U83" s="32">
        <f>'Hourly Loads p.u. of Peak'!U83^2</f>
        <v>0.25677742543655929</v>
      </c>
      <c r="V83" s="32">
        <f>'Hourly Loads p.u. of Peak'!V83^2</f>
        <v>0.26613744431163139</v>
      </c>
      <c r="W83" s="32">
        <f>'Hourly Loads p.u. of Peak'!W83^2</f>
        <v>0.24032692970540279</v>
      </c>
      <c r="X83" s="32">
        <f>'Hourly Loads p.u. of Peak'!X83^2</f>
        <v>0.20660951158002699</v>
      </c>
      <c r="Y83" s="32">
        <f>'Hourly Loads p.u. of Peak'!Y83^2</f>
        <v>0.17093151479946</v>
      </c>
    </row>
    <row r="84" spans="1:25" x14ac:dyDescent="0.25">
      <c r="A84" s="29">
        <f>IF('2017 Hourly Load - RC2016'!A85="","",'2017 Hourly Load - RC2016'!A85)</f>
        <v>42809</v>
      </c>
      <c r="B84" s="32">
        <f>'Hourly Loads p.u. of Peak'!B84^2</f>
        <v>0.13543100659816265</v>
      </c>
      <c r="C84" s="32">
        <f>'Hourly Loads p.u. of Peak'!C84^2</f>
        <v>0.11617491395665436</v>
      </c>
      <c r="D84" s="32">
        <f>'Hourly Loads p.u. of Peak'!D84^2</f>
        <v>0.10514444554825089</v>
      </c>
      <c r="E84" s="32">
        <f>'Hourly Loads p.u. of Peak'!E84^2</f>
        <v>0.10035355312514566</v>
      </c>
      <c r="F84" s="32">
        <f>'Hourly Loads p.u. of Peak'!F84^2</f>
        <v>0.10126003651636099</v>
      </c>
      <c r="G84" s="32">
        <f>'Hourly Loads p.u. of Peak'!G84^2</f>
        <v>0.10785738553325287</v>
      </c>
      <c r="H84" s="32">
        <f>'Hourly Loads p.u. of Peak'!H84^2</f>
        <v>0.12232191410749853</v>
      </c>
      <c r="I84" s="32">
        <f>'Hourly Loads p.u. of Peak'!I84^2</f>
        <v>0.14859159357040805</v>
      </c>
      <c r="J84" s="32">
        <f>'Hourly Loads p.u. of Peak'!J84^2</f>
        <v>0.18114783942979756</v>
      </c>
      <c r="K84" s="32">
        <f>'Hourly Loads p.u. of Peak'!K84^2</f>
        <v>0.213731134391422</v>
      </c>
      <c r="L84" s="32">
        <f>'Hourly Loads p.u. of Peak'!L84^2</f>
        <v>0.24032692970540279</v>
      </c>
      <c r="M84" s="32">
        <f>'Hourly Loads p.u. of Peak'!M84^2</f>
        <v>0.25622455299857627</v>
      </c>
      <c r="N84" s="32">
        <f>'Hourly Loads p.u. of Peak'!N84^2</f>
        <v>0.267960000973895</v>
      </c>
      <c r="O84" s="32">
        <f>'Hourly Loads p.u. of Peak'!O84^2</f>
        <v>0.27796240077013418</v>
      </c>
      <c r="P84" s="32">
        <f>'Hourly Loads p.u. of Peak'!P84^2</f>
        <v>0.28990872385673694</v>
      </c>
      <c r="Q84" s="32">
        <f>'Hourly Loads p.u. of Peak'!Q84^2</f>
        <v>0.30242956007338706</v>
      </c>
      <c r="R84" s="32">
        <f>'Hourly Loads p.u. of Peak'!R84^2</f>
        <v>0.31625314620844047</v>
      </c>
      <c r="S84" s="32">
        <f>'Hourly Loads p.u. of Peak'!S84^2</f>
        <v>0.31866610981629839</v>
      </c>
      <c r="T84" s="32">
        <f>'Hourly Loads p.u. of Peak'!T84^2</f>
        <v>0.30326136227540273</v>
      </c>
      <c r="U84" s="32">
        <f>'Hourly Loads p.u. of Peak'!U84^2</f>
        <v>0.28868924547393504</v>
      </c>
      <c r="V84" s="32">
        <f>'Hourly Loads p.u. of Peak'!V84^2</f>
        <v>0.2919922733294853</v>
      </c>
      <c r="W84" s="32">
        <f>'Hourly Loads p.u. of Peak'!W84^2</f>
        <v>0.26113602582066264</v>
      </c>
      <c r="X84" s="32">
        <f>'Hourly Loads p.u. of Peak'!X84^2</f>
        <v>0.2279352977282014</v>
      </c>
      <c r="Y84" s="32">
        <f>'Hourly Loads p.u. of Peak'!Y84^2</f>
        <v>0.18495607943083731</v>
      </c>
    </row>
    <row r="85" spans="1:25" x14ac:dyDescent="0.25">
      <c r="A85" s="29">
        <f>IF('2017 Hourly Load - RC2016'!A86="","",'2017 Hourly Load - RC2016'!A86)</f>
        <v>42810</v>
      </c>
      <c r="B85" s="32">
        <f>'Hourly Loads p.u. of Peak'!B85^2</f>
        <v>0.1505726846965067</v>
      </c>
      <c r="C85" s="32">
        <f>'Hourly Loads p.u. of Peak'!C85^2</f>
        <v>0.12874786693936757</v>
      </c>
      <c r="D85" s="32">
        <f>'Hourly Loads p.u. of Peak'!D85^2</f>
        <v>0.11566029703011543</v>
      </c>
      <c r="E85" s="32">
        <f>'Hourly Loads p.u. of Peak'!E85^2</f>
        <v>0.10863095036942978</v>
      </c>
      <c r="F85" s="32">
        <f>'Hourly Loads p.u. of Peak'!F85^2</f>
        <v>0.1058535889563731</v>
      </c>
      <c r="G85" s="32">
        <f>'Hourly Loads p.u. of Peak'!G85^2</f>
        <v>0.1076368747081515</v>
      </c>
      <c r="H85" s="32">
        <f>'Hourly Loads p.u. of Peak'!H85^2</f>
        <v>0.11692026621252842</v>
      </c>
      <c r="I85" s="32">
        <f>'Hourly Loads p.u. of Peak'!I85^2</f>
        <v>0.13217512957273986</v>
      </c>
      <c r="J85" s="32">
        <f>'Hourly Loads p.u. of Peak'!J85^2</f>
        <v>0.16559265770040388</v>
      </c>
      <c r="K85" s="32">
        <f>'Hourly Loads p.u. of Peak'!K85^2</f>
        <v>0.21435272783777459</v>
      </c>
      <c r="L85" s="32">
        <f>'Hourly Loads p.u. of Peak'!L85^2</f>
        <v>0.25237112950305124</v>
      </c>
      <c r="M85" s="32">
        <f>'Hourly Loads p.u. of Peak'!M85^2</f>
        <v>0.2820949532312399</v>
      </c>
      <c r="N85" s="32">
        <f>'Hourly Loads p.u. of Peak'!N85^2</f>
        <v>0.30678600978591014</v>
      </c>
      <c r="O85" s="32">
        <f>'Hourly Loads p.u. of Peak'!O85^2</f>
        <v>0.32634367417979204</v>
      </c>
      <c r="P85" s="32">
        <f>'Hourly Loads p.u. of Peak'!P85^2</f>
        <v>0.34586333338629915</v>
      </c>
      <c r="Q85" s="32">
        <f>'Hourly Loads p.u. of Peak'!Q85^2</f>
        <v>0.3595269941723726</v>
      </c>
      <c r="R85" s="32">
        <f>'Hourly Loads p.u. of Peak'!R85^2</f>
        <v>0.36594992724980169</v>
      </c>
      <c r="S85" s="32">
        <f>'Hourly Loads p.u. of Peak'!S85^2</f>
        <v>0.36371822118501557</v>
      </c>
      <c r="T85" s="32">
        <f>'Hourly Loads p.u. of Peak'!T85^2</f>
        <v>0.34596210914857917</v>
      </c>
      <c r="U85" s="32">
        <f>'Hourly Loads p.u. of Peak'!U85^2</f>
        <v>0.33932639708666401</v>
      </c>
      <c r="V85" s="32">
        <f>'Hourly Loads p.u. of Peak'!V85^2</f>
        <v>0.35116764223811853</v>
      </c>
      <c r="W85" s="32">
        <f>'Hourly Loads p.u. of Peak'!W85^2</f>
        <v>0.31479092399236547</v>
      </c>
      <c r="X85" s="32">
        <f>'Hourly Loads p.u. of Peak'!X85^2</f>
        <v>0.27171130811480854</v>
      </c>
      <c r="Y85" s="32">
        <f>'Hourly Loads p.u. of Peak'!Y85^2</f>
        <v>0.2163400805912937</v>
      </c>
    </row>
    <row r="86" spans="1:25" x14ac:dyDescent="0.25">
      <c r="A86" s="29">
        <f>IF('2017 Hourly Load - RC2016'!A87="","",'2017 Hourly Load - RC2016'!A87)</f>
        <v>42811</v>
      </c>
      <c r="B86" s="32">
        <f>'Hourly Loads p.u. of Peak'!B86^2</f>
        <v>0.17288122198609782</v>
      </c>
      <c r="C86" s="32">
        <f>'Hourly Loads p.u. of Peak'!C86^2</f>
        <v>0.14681661082120567</v>
      </c>
      <c r="D86" s="32">
        <f>'Hourly Loads p.u. of Peak'!D86^2</f>
        <v>0.13312322140764976</v>
      </c>
      <c r="E86" s="32">
        <f>'Hourly Loads p.u. of Peak'!E86^2</f>
        <v>0.1283263846693245</v>
      </c>
      <c r="F86" s="32">
        <f>'Hourly Loads p.u. of Peak'!F86^2</f>
        <v>0.13092640558213839</v>
      </c>
      <c r="G86" s="32">
        <f>'Hourly Loads p.u. of Peak'!G86^2</f>
        <v>0.15044237515289341</v>
      </c>
      <c r="H86" s="32">
        <f>'Hourly Loads p.u. of Peak'!H86^2</f>
        <v>0.19487234483028956</v>
      </c>
      <c r="I86" s="32">
        <f>'Hourly Loads p.u. of Peak'!I86^2</f>
        <v>0.23180024494513607</v>
      </c>
      <c r="J86" s="32">
        <f>'Hourly Loads p.u. of Peak'!J86^2</f>
        <v>0.25296206353946715</v>
      </c>
      <c r="K86" s="32">
        <f>'Hourly Loads p.u. of Peak'!K86^2</f>
        <v>0.29732535534649485</v>
      </c>
      <c r="L86" s="32">
        <f>'Hourly Loads p.u. of Peak'!L86^2</f>
        <v>0.34942814556998941</v>
      </c>
      <c r="M86" s="32">
        <f>'Hourly Loads p.u. of Peak'!M86^2</f>
        <v>0.38738703180639794</v>
      </c>
      <c r="N86" s="32">
        <f>'Hourly Loads p.u. of Peak'!N86^2</f>
        <v>0.41590744725188722</v>
      </c>
      <c r="O86" s="32">
        <f>'Hourly Loads p.u. of Peak'!O86^2</f>
        <v>0.43076792504112066</v>
      </c>
      <c r="P86" s="32">
        <f>'Hourly Loads p.u. of Peak'!P86^2</f>
        <v>0.43862960275748925</v>
      </c>
      <c r="Q86" s="32">
        <f>'Hourly Loads p.u. of Peak'!Q86^2</f>
        <v>0.44420865637798779</v>
      </c>
      <c r="R86" s="32">
        <f>'Hourly Loads p.u. of Peak'!R86^2</f>
        <v>0.44588924756181164</v>
      </c>
      <c r="S86" s="32">
        <f>'Hourly Loads p.u. of Peak'!S86^2</f>
        <v>0.43358330398147116</v>
      </c>
      <c r="T86" s="32">
        <f>'Hourly Loads p.u. of Peak'!T86^2</f>
        <v>0.41976131145880158</v>
      </c>
      <c r="U86" s="32">
        <f>'Hourly Loads p.u. of Peak'!U86^2</f>
        <v>0.42796171642336034</v>
      </c>
      <c r="V86" s="32">
        <f>'Hourly Loads p.u. of Peak'!V86^2</f>
        <v>0.42735765800176861</v>
      </c>
      <c r="W86" s="32">
        <f>'Hourly Loads p.u. of Peak'!W86^2</f>
        <v>0.38254164806426361</v>
      </c>
      <c r="X86" s="32">
        <f>'Hourly Loads p.u. of Peak'!X86^2</f>
        <v>0.3326096382002412</v>
      </c>
      <c r="Y86" s="32">
        <f>'Hourly Loads p.u. of Peak'!Y86^2</f>
        <v>0.26961433986167621</v>
      </c>
    </row>
    <row r="87" spans="1:25" x14ac:dyDescent="0.25">
      <c r="A87" s="29">
        <f>IF('2017 Hourly Load - RC2016'!A88="","",'2017 Hourly Load - RC2016'!A88)</f>
        <v>42812</v>
      </c>
      <c r="B87" s="32">
        <f>'Hourly Loads p.u. of Peak'!B87^2</f>
        <v>0.21920068004588622</v>
      </c>
      <c r="C87" s="32">
        <f>'Hourly Loads p.u. of Peak'!C87^2</f>
        <v>0.18898641505513469</v>
      </c>
      <c r="D87" s="32">
        <f>'Hourly Loads p.u. of Peak'!D87^2</f>
        <v>0.17445596310841935</v>
      </c>
      <c r="E87" s="32">
        <f>'Hourly Loads p.u. of Peak'!E87^2</f>
        <v>0.16764926384165085</v>
      </c>
      <c r="F87" s="32">
        <f>'Hourly Loads p.u. of Peak'!F87^2</f>
        <v>0.16658509920385034</v>
      </c>
      <c r="G87" s="32">
        <f>'Hourly Loads p.u. of Peak'!G87^2</f>
        <v>0.18200661316884367</v>
      </c>
      <c r="H87" s="32">
        <f>'Hourly Loads p.u. of Peak'!H87^2</f>
        <v>0.22426188015540219</v>
      </c>
      <c r="I87" s="32">
        <f>'Hourly Loads p.u. of Peak'!I87^2</f>
        <v>0.25123342247428132</v>
      </c>
      <c r="J87" s="32">
        <f>'Hourly Loads p.u. of Peak'!J87^2</f>
        <v>0.24654148914939406</v>
      </c>
      <c r="K87" s="32">
        <f>'Hourly Loads p.u. of Peak'!K87^2</f>
        <v>0.26186602545457605</v>
      </c>
      <c r="L87" s="32">
        <f>'Hourly Loads p.u. of Peak'!L87^2</f>
        <v>0.27725449840528443</v>
      </c>
      <c r="M87" s="32">
        <f>'Hourly Loads p.u. of Peak'!M87^2</f>
        <v>0.28580889686056138</v>
      </c>
      <c r="N87" s="32">
        <f>'Hourly Loads p.u. of Peak'!N87^2</f>
        <v>0.29321870084947499</v>
      </c>
      <c r="O87" s="32">
        <f>'Hourly Loads p.u. of Peak'!O87^2</f>
        <v>0.30363141881484129</v>
      </c>
      <c r="P87" s="32">
        <f>'Hourly Loads p.u. of Peak'!P87^2</f>
        <v>0.31748213866871644</v>
      </c>
      <c r="Q87" s="32">
        <f>'Hourly Loads p.u. of Peak'!Q87^2</f>
        <v>0.33251278746530999</v>
      </c>
      <c r="R87" s="32">
        <f>'Hourly Loads p.u. of Peak'!R87^2</f>
        <v>0.34868396913210226</v>
      </c>
      <c r="S87" s="32">
        <f>'Hourly Loads p.u. of Peak'!S87^2</f>
        <v>0.35376001240121269</v>
      </c>
      <c r="T87" s="32">
        <f>'Hourly Loads p.u. of Peak'!T87^2</f>
        <v>0.33981572775652563</v>
      </c>
      <c r="U87" s="32">
        <f>'Hourly Loads p.u. of Peak'!U87^2</f>
        <v>0.33299718216761054</v>
      </c>
      <c r="V87" s="32">
        <f>'Hourly Loads p.u. of Peak'!V87^2</f>
        <v>0.34123678047744982</v>
      </c>
      <c r="W87" s="32">
        <f>'Hourly Loads p.u. of Peak'!W87^2</f>
        <v>0.30026301759463525</v>
      </c>
      <c r="X87" s="32">
        <f>'Hourly Loads p.u. of Peak'!X87^2</f>
        <v>0.24829578138028763</v>
      </c>
      <c r="Y87" s="32">
        <f>'Hourly Loads p.u. of Peak'!Y87^2</f>
        <v>0.19077939293178847</v>
      </c>
    </row>
    <row r="88" spans="1:25" x14ac:dyDescent="0.25">
      <c r="A88" s="29">
        <f>IF('2017 Hourly Load - RC2016'!A89="","",'2017 Hourly Load - RC2016'!A89)</f>
        <v>42813</v>
      </c>
      <c r="B88" s="32">
        <f>'Hourly Loads p.u. of Peak'!B88^2</f>
        <v>0.14643075918557161</v>
      </c>
      <c r="C88" s="32">
        <f>'Hourly Loads p.u. of Peak'!C88^2</f>
        <v>0.1227040091192495</v>
      </c>
      <c r="D88" s="32">
        <f>'Hourly Loads p.u. of Peak'!D88^2</f>
        <v>0.11085636660126666</v>
      </c>
      <c r="E88" s="32">
        <f>'Hourly Loads p.u. of Peak'!E88^2</f>
        <v>0.10577164308063092</v>
      </c>
      <c r="F88" s="32">
        <f>'Hourly Loads p.u. of Peak'!F88^2</f>
        <v>0.10711406583830665</v>
      </c>
      <c r="G88" s="32">
        <f>'Hourly Loads p.u. of Peak'!G88^2</f>
        <v>0.12423834758423782</v>
      </c>
      <c r="H88" s="32">
        <f>'Hourly Loads p.u. of Peak'!H88^2</f>
        <v>0.16634527287997497</v>
      </c>
      <c r="I88" s="32">
        <f>'Hourly Loads p.u. of Peak'!I88^2</f>
        <v>0.19822284435385881</v>
      </c>
      <c r="J88" s="32">
        <f>'Hourly Loads p.u. of Peak'!J88^2</f>
        <v>0.21214242095521135</v>
      </c>
      <c r="K88" s="32">
        <f>'Hourly Loads p.u. of Peak'!K88^2</f>
        <v>0.24065637028319561</v>
      </c>
      <c r="L88" s="32">
        <f>'Hourly Loads p.u. of Peak'!L88^2</f>
        <v>0.27048708944030236</v>
      </c>
      <c r="M88" s="32">
        <f>'Hourly Loads p.u. of Peak'!M88^2</f>
        <v>0.29353708309708537</v>
      </c>
      <c r="N88" s="32">
        <f>'Hourly Loads p.u. of Peak'!N88^2</f>
        <v>0.30925604023015674</v>
      </c>
      <c r="O88" s="32">
        <f>'Hourly Loads p.u. of Peak'!O88^2</f>
        <v>0.32893922451627211</v>
      </c>
      <c r="P88" s="32">
        <f>'Hourly Loads p.u. of Peak'!P88^2</f>
        <v>0.34888233861700096</v>
      </c>
      <c r="Q88" s="32">
        <f>'Hourly Loads p.u. of Peak'!Q88^2</f>
        <v>0.36859619817866313</v>
      </c>
      <c r="R88" s="32">
        <f>'Hourly Loads p.u. of Peak'!R88^2</f>
        <v>0.38119247889663921</v>
      </c>
      <c r="S88" s="32">
        <f>'Hourly Loads p.u. of Peak'!S88^2</f>
        <v>0.38197055485459785</v>
      </c>
      <c r="T88" s="32">
        <f>'Hourly Loads p.u. of Peak'!T88^2</f>
        <v>0.3616953206508286</v>
      </c>
      <c r="U88" s="32">
        <f>'Hourly Loads p.u. of Peak'!U88^2</f>
        <v>0.34823784404401043</v>
      </c>
      <c r="V88" s="32">
        <f>'Hourly Loads p.u. of Peak'!V88^2</f>
        <v>0.35756601006270328</v>
      </c>
      <c r="W88" s="32">
        <f>'Hourly Loads p.u. of Peak'!W88^2</f>
        <v>0.31672555356094972</v>
      </c>
      <c r="X88" s="32">
        <f>'Hourly Loads p.u. of Peak'!X88^2</f>
        <v>0.26570441892887753</v>
      </c>
      <c r="Y88" s="32">
        <f>'Hourly Loads p.u. of Peak'!Y88^2</f>
        <v>0.20737359935848662</v>
      </c>
    </row>
    <row r="89" spans="1:25" x14ac:dyDescent="0.25">
      <c r="A89" s="29">
        <f>IF('2017 Hourly Load - RC2016'!A90="","",'2017 Hourly Load - RC2016'!A90)</f>
        <v>42814</v>
      </c>
      <c r="B89" s="32">
        <f>'Hourly Loads p.u. of Peak'!B89^2</f>
        <v>0.16324325172627752</v>
      </c>
      <c r="C89" s="32">
        <f>'Hourly Loads p.u. of Peak'!C89^2</f>
        <v>0.13691839696026259</v>
      </c>
      <c r="D89" s="32">
        <f>'Hourly Loads p.u. of Peak'!D89^2</f>
        <v>0.12391298094252844</v>
      </c>
      <c r="E89" s="32">
        <f>'Hourly Loads p.u. of Peak'!E89^2</f>
        <v>0.11683414239281487</v>
      </c>
      <c r="F89" s="32">
        <f>'Hourly Loads p.u. of Peak'!F89^2</f>
        <v>0.11726507880358301</v>
      </c>
      <c r="G89" s="32">
        <f>'Hourly Loads p.u. of Peak'!G89^2</f>
        <v>0.13352181665381926</v>
      </c>
      <c r="H89" s="32">
        <f>'Hourly Loads p.u. of Peak'!H89^2</f>
        <v>0.17543940528529461</v>
      </c>
      <c r="I89" s="32">
        <f>'Hourly Loads p.u. of Peak'!I89^2</f>
        <v>0.20867578516631144</v>
      </c>
      <c r="J89" s="32">
        <f>'Hourly Loads p.u. of Peak'!J89^2</f>
        <v>0.22394386281682219</v>
      </c>
      <c r="K89" s="32">
        <f>'Hourly Loads p.u. of Peak'!K89^2</f>
        <v>0.25203376317163168</v>
      </c>
      <c r="L89" s="32">
        <f>'Hourly Loads p.u. of Peak'!L89^2</f>
        <v>0.28312168560647161</v>
      </c>
      <c r="M89" s="32">
        <f>'Hourly Loads p.u. of Peak'!M89^2</f>
        <v>0.30748407018401208</v>
      </c>
      <c r="N89" s="32">
        <f>'Hourly Loads p.u. of Peak'!N89^2</f>
        <v>0.32720771530136411</v>
      </c>
      <c r="O89" s="32">
        <f>'Hourly Loads p.u. of Peak'!O89^2</f>
        <v>0.34838652067548764</v>
      </c>
      <c r="P89" s="32">
        <f>'Hourly Loads p.u. of Peak'!P89^2</f>
        <v>0.36813750752743718</v>
      </c>
      <c r="Q89" s="32">
        <f>'Hourly Loads p.u. of Peak'!Q89^2</f>
        <v>0.38420543580423322</v>
      </c>
      <c r="R89" s="32">
        <f>'Hourly Loads p.u. of Peak'!R89^2</f>
        <v>0.39489695308306089</v>
      </c>
      <c r="S89" s="32">
        <f>'Hourly Loads p.u. of Peak'!S89^2</f>
        <v>0.39110672231223709</v>
      </c>
      <c r="T89" s="32">
        <f>'Hourly Loads p.u. of Peak'!T89^2</f>
        <v>0.37278853402116158</v>
      </c>
      <c r="U89" s="32">
        <f>'Hourly Loads p.u. of Peak'!U89^2</f>
        <v>0.35806831527586824</v>
      </c>
      <c r="V89" s="32">
        <f>'Hourly Loads p.u. of Peak'!V89^2</f>
        <v>0.36579754864265351</v>
      </c>
      <c r="W89" s="32">
        <f>'Hourly Loads p.u. of Peak'!W89^2</f>
        <v>0.31823962635340852</v>
      </c>
      <c r="X89" s="32">
        <f>'Hourly Loads p.u. of Peak'!X89^2</f>
        <v>0.26406213790471006</v>
      </c>
      <c r="Y89" s="32">
        <f>'Hourly Loads p.u. of Peak'!Y89^2</f>
        <v>0.20756484165879621</v>
      </c>
    </row>
    <row r="90" spans="1:25" x14ac:dyDescent="0.25">
      <c r="A90" s="29">
        <f>IF('2017 Hourly Load - RC2016'!A91="","",'2017 Hourly Load - RC2016'!A91)</f>
        <v>42815</v>
      </c>
      <c r="B90" s="32">
        <f>'Hourly Loads p.u. of Peak'!B90^2</f>
        <v>0.15959961919201851</v>
      </c>
      <c r="C90" s="32">
        <f>'Hourly Loads p.u. of Peak'!C90^2</f>
        <v>0.13196151323661398</v>
      </c>
      <c r="D90" s="32">
        <f>'Hourly Loads p.u. of Peak'!D90^2</f>
        <v>0.11620353727997211</v>
      </c>
      <c r="E90" s="32">
        <f>'Hourly Loads p.u. of Peak'!E90^2</f>
        <v>0.1079401352665693</v>
      </c>
      <c r="F90" s="32">
        <f>'Hourly Loads p.u. of Peak'!F90^2</f>
        <v>0.10774710191517328</v>
      </c>
      <c r="G90" s="32">
        <f>'Hourly Loads p.u. of Peak'!G90^2</f>
        <v>0.12053696422951382</v>
      </c>
      <c r="H90" s="32">
        <f>'Hourly Loads p.u. of Peak'!H90^2</f>
        <v>0.15358537365157593</v>
      </c>
      <c r="I90" s="32">
        <f>'Hourly Loads p.u. of Peak'!I90^2</f>
        <v>0.18582382252808016</v>
      </c>
      <c r="J90" s="32">
        <f>'Hourly Loads p.u. of Peak'!J90^2</f>
        <v>0.20756484165879621</v>
      </c>
      <c r="K90" s="32">
        <f>'Hourly Loads p.u. of Peak'!K90^2</f>
        <v>0.2422656243958427</v>
      </c>
      <c r="L90" s="32">
        <f>'Hourly Loads p.u. of Peak'!L90^2</f>
        <v>0.27991378618574275</v>
      </c>
      <c r="M90" s="32">
        <f>'Hourly Loads p.u. of Peak'!M90^2</f>
        <v>0.31131415536720092</v>
      </c>
      <c r="N90" s="32">
        <f>'Hourly Loads p.u. of Peak'!N90^2</f>
        <v>0.33742137627206431</v>
      </c>
      <c r="O90" s="32">
        <f>'Hourly Loads p.u. of Peak'!O90^2</f>
        <v>0.36442756908322232</v>
      </c>
      <c r="P90" s="32">
        <f>'Hourly Loads p.u. of Peak'!P90^2</f>
        <v>0.39100169902530113</v>
      </c>
      <c r="Q90" s="32">
        <f>'Hourly Loads p.u. of Peak'!Q90^2</f>
        <v>0.41325810368321908</v>
      </c>
      <c r="R90" s="32">
        <f>'Hourly Loads p.u. of Peak'!R90^2</f>
        <v>0.42210398336289823</v>
      </c>
      <c r="S90" s="32">
        <f>'Hourly Loads p.u. of Peak'!S90^2</f>
        <v>0.41342006511881801</v>
      </c>
      <c r="T90" s="32">
        <f>'Hourly Loads p.u. of Peak'!T90^2</f>
        <v>0.38316514538381841</v>
      </c>
      <c r="U90" s="32">
        <f>'Hourly Loads p.u. of Peak'!U90^2</f>
        <v>0.36149334085822804</v>
      </c>
      <c r="V90" s="32">
        <f>'Hourly Loads p.u. of Peak'!V90^2</f>
        <v>0.36326257673091283</v>
      </c>
      <c r="W90" s="32">
        <f>'Hourly Loads p.u. of Peak'!W90^2</f>
        <v>0.32208825843470812</v>
      </c>
      <c r="X90" s="32">
        <f>'Hourly Loads p.u. of Peak'!X90^2</f>
        <v>0.28004708375257598</v>
      </c>
      <c r="Y90" s="32">
        <f>'Hourly Loads p.u. of Peak'!Y90^2</f>
        <v>0.23175981760796502</v>
      </c>
    </row>
    <row r="91" spans="1:25" x14ac:dyDescent="0.25">
      <c r="A91" s="29">
        <f>IF('2017 Hourly Load - RC2016'!A92="","",'2017 Hourly Load - RC2016'!A92)</f>
        <v>42816</v>
      </c>
      <c r="B91" s="32">
        <f>'Hourly Loads p.u. of Peak'!B91^2</f>
        <v>0.18731091496928093</v>
      </c>
      <c r="C91" s="32">
        <f>'Hourly Loads p.u. of Peak'!C91^2</f>
        <v>0.16010322009666836</v>
      </c>
      <c r="D91" s="32">
        <f>'Hourly Loads p.u. of Peak'!D91^2</f>
        <v>0.14266359348602245</v>
      </c>
      <c r="E91" s="32">
        <f>'Hourly Loads p.u. of Peak'!E91^2</f>
        <v>0.13269463134431872</v>
      </c>
      <c r="F91" s="32">
        <f>'Hourly Loads p.u. of Peak'!F91^2</f>
        <v>0.1287779992584826</v>
      </c>
      <c r="G91" s="32">
        <f>'Hourly Loads p.u. of Peak'!G91^2</f>
        <v>0.1329394553353497</v>
      </c>
      <c r="H91" s="32">
        <f>'Hourly Loads p.u. of Peak'!H91^2</f>
        <v>0.14614170363665641</v>
      </c>
      <c r="I91" s="32">
        <f>'Hourly Loads p.u. of Peak'!I91^2</f>
        <v>0.16422863832180268</v>
      </c>
      <c r="J91" s="32">
        <f>'Hourly Loads p.u. of Peak'!J91^2</f>
        <v>0.19710283805733217</v>
      </c>
      <c r="K91" s="32">
        <f>'Hourly Loads p.u. of Peak'!K91^2</f>
        <v>0.25368055531758099</v>
      </c>
      <c r="L91" s="32">
        <f>'Hourly Loads p.u. of Peak'!L91^2</f>
        <v>0.30035505223550324</v>
      </c>
      <c r="M91" s="32">
        <f>'Hourly Loads p.u. of Peak'!M91^2</f>
        <v>0.32653558459856796</v>
      </c>
      <c r="N91" s="32">
        <f>'Hourly Loads p.u. of Peak'!N91^2</f>
        <v>0.35027250452091163</v>
      </c>
      <c r="O91" s="32">
        <f>'Hourly Loads p.u. of Peak'!O91^2</f>
        <v>0.36880015235828811</v>
      </c>
      <c r="P91" s="32">
        <f>'Hourly Loads p.u. of Peak'!P91^2</f>
        <v>0.38176299036727102</v>
      </c>
      <c r="Q91" s="32">
        <f>'Hourly Loads p.u. of Peak'!Q91^2</f>
        <v>0.39605872471653669</v>
      </c>
      <c r="R91" s="32">
        <f>'Hourly Loads p.u. of Peak'!R91^2</f>
        <v>0.41477097774069888</v>
      </c>
      <c r="S91" s="32">
        <f>'Hourly Loads p.u. of Peak'!S91^2</f>
        <v>0.41439250008803191</v>
      </c>
      <c r="T91" s="32">
        <f>'Hourly Loads p.u. of Peak'!T91^2</f>
        <v>0.39063422858029545</v>
      </c>
      <c r="U91" s="32">
        <f>'Hourly Loads p.u. of Peak'!U91^2</f>
        <v>0.36275664005589925</v>
      </c>
      <c r="V91" s="32">
        <f>'Hourly Loads p.u. of Peak'!V91^2</f>
        <v>0.35957734633003263</v>
      </c>
      <c r="W91" s="32">
        <f>'Hourly Loads p.u. of Peak'!W91^2</f>
        <v>0.31767142597330261</v>
      </c>
      <c r="X91" s="32">
        <f>'Hourly Loads p.u. of Peak'!X91^2</f>
        <v>0.27066180858920119</v>
      </c>
      <c r="Y91" s="32">
        <f>'Hourly Loads p.u. of Peak'!Y91^2</f>
        <v>0.21892556155394899</v>
      </c>
    </row>
    <row r="92" spans="1:25" x14ac:dyDescent="0.25">
      <c r="A92" s="29">
        <f>IF('2017 Hourly Load - RC2016'!A93="","",'2017 Hourly Load - RC2016'!A93)</f>
        <v>42817</v>
      </c>
      <c r="B92" s="32">
        <f>'Hourly Loads p.u. of Peak'!B92^2</f>
        <v>0.17529874431256745</v>
      </c>
      <c r="C92" s="32">
        <f>'Hourly Loads p.u. of Peak'!C92^2</f>
        <v>0.14543632566664511</v>
      </c>
      <c r="D92" s="32">
        <f>'Hourly Loads p.u. of Peak'!D92^2</f>
        <v>0.1287779992584826</v>
      </c>
      <c r="E92" s="32">
        <f>'Hourly Loads p.u. of Peak'!E92^2</f>
        <v>0.11948970704345566</v>
      </c>
      <c r="F92" s="32">
        <f>'Hourly Loads p.u. of Peak'!F92^2</f>
        <v>0.11517531882593537</v>
      </c>
      <c r="G92" s="32">
        <f>'Hourly Loads p.u. of Peak'!G92^2</f>
        <v>0.11700642176346202</v>
      </c>
      <c r="H92" s="32">
        <f>'Hourly Loads p.u. of Peak'!H92^2</f>
        <v>0.12548458067406643</v>
      </c>
      <c r="I92" s="32">
        <f>'Hourly Loads p.u. of Peak'!I92^2</f>
        <v>0.13910206900929692</v>
      </c>
      <c r="J92" s="32">
        <f>'Hourly Loads p.u. of Peak'!J92^2</f>
        <v>0.17155700060880363</v>
      </c>
      <c r="K92" s="32">
        <f>'Hourly Loads p.u. of Peak'!K92^2</f>
        <v>0.22569575052637528</v>
      </c>
      <c r="L92" s="32">
        <f>'Hourly Loads p.u. of Peak'!L92^2</f>
        <v>0.2784496072110989</v>
      </c>
      <c r="M92" s="32">
        <f>'Hourly Loads p.u. of Peak'!M92^2</f>
        <v>0.32170711712240391</v>
      </c>
      <c r="N92" s="32">
        <f>'Hourly Loads p.u. of Peak'!N92^2</f>
        <v>0.36559442652613167</v>
      </c>
      <c r="O92" s="32">
        <f>'Hourly Loads p.u. of Peak'!O92^2</f>
        <v>0.4057886855460861</v>
      </c>
      <c r="P92" s="32">
        <f>'Hourly Loads p.u. of Peak'!P92^2</f>
        <v>0.43419174483711903</v>
      </c>
      <c r="Q92" s="32">
        <f>'Hourly Loads p.u. of Peak'!Q92^2</f>
        <v>0.45859482470435525</v>
      </c>
      <c r="R92" s="32">
        <f>'Hourly Loads p.u. of Peak'!R92^2</f>
        <v>0.46934791465281678</v>
      </c>
      <c r="S92" s="32">
        <f>'Hourly Loads p.u. of Peak'!S92^2</f>
        <v>0.46814058932728841</v>
      </c>
      <c r="T92" s="32">
        <f>'Hourly Loads p.u. of Peak'!T92^2</f>
        <v>0.44689912537066778</v>
      </c>
      <c r="U92" s="32">
        <f>'Hourly Loads p.u. of Peak'!U92^2</f>
        <v>0.42166764383049621</v>
      </c>
      <c r="V92" s="32">
        <f>'Hourly Loads p.u. of Peak'!V92^2</f>
        <v>0.42571239424291762</v>
      </c>
      <c r="W92" s="32">
        <f>'Hourly Loads p.u. of Peak'!W92^2</f>
        <v>0.3728398063842025</v>
      </c>
      <c r="X92" s="32">
        <f>'Hourly Loads p.u. of Peak'!X92^2</f>
        <v>0.31568672277665655</v>
      </c>
      <c r="Y92" s="32">
        <f>'Hourly Loads p.u. of Peak'!Y92^2</f>
        <v>0.25072859991766006</v>
      </c>
    </row>
    <row r="93" spans="1:25" x14ac:dyDescent="0.25">
      <c r="A93" s="29">
        <f>IF('2017 Hourly Load - RC2016'!A94="","",'2017 Hourly Load - RC2016'!A94)</f>
        <v>42818</v>
      </c>
      <c r="B93" s="32">
        <f>'Hourly Loads p.u. of Peak'!B93^2</f>
        <v>0.19923356304004586</v>
      </c>
      <c r="C93" s="32">
        <f>'Hourly Loads p.u. of Peak'!C93^2</f>
        <v>0.16593454396783289</v>
      </c>
      <c r="D93" s="32">
        <f>'Hourly Loads p.u. of Peak'!D93^2</f>
        <v>0.14534026997506039</v>
      </c>
      <c r="E93" s="32">
        <f>'Hourly Loads p.u. of Peak'!E93^2</f>
        <v>0.13713598675027511</v>
      </c>
      <c r="F93" s="32">
        <f>'Hourly Loads p.u. of Peak'!F93^2</f>
        <v>0.13608074034815026</v>
      </c>
      <c r="G93" s="32">
        <f>'Hourly Loads p.u. of Peak'!G93^2</f>
        <v>0.15001925872501856</v>
      </c>
      <c r="H93" s="32">
        <f>'Hourly Loads p.u. of Peak'!H93^2</f>
        <v>0.18229332237032178</v>
      </c>
      <c r="I93" s="32">
        <f>'Hourly Loads p.u. of Peak'!I93^2</f>
        <v>0.21283917508475522</v>
      </c>
      <c r="J93" s="32">
        <f>'Hourly Loads p.u. of Peak'!J93^2</f>
        <v>0.23569768493138724</v>
      </c>
      <c r="K93" s="32">
        <f>'Hourly Loads p.u. of Peak'!K93^2</f>
        <v>0.26987601665623712</v>
      </c>
      <c r="L93" s="32">
        <f>'Hourly Loads p.u. of Peak'!L93^2</f>
        <v>0.29828768392212746</v>
      </c>
      <c r="M93" s="32">
        <f>'Hourly Loads p.u. of Peak'!M93^2</f>
        <v>0.31871351449618607</v>
      </c>
      <c r="N93" s="32">
        <f>'Hourly Loads p.u. of Peak'!N93^2</f>
        <v>0.32672755142840171</v>
      </c>
      <c r="O93" s="32">
        <f>'Hourly Loads p.u. of Peak'!O93^2</f>
        <v>0.32581621139767536</v>
      </c>
      <c r="P93" s="32">
        <f>'Hourly Loads p.u. of Peak'!P93^2</f>
        <v>0.31734021021003334</v>
      </c>
      <c r="Q93" s="32">
        <f>'Hourly Loads p.u. of Peak'!Q93^2</f>
        <v>0.31182975067302426</v>
      </c>
      <c r="R93" s="32">
        <f>'Hourly Loads p.u. of Peak'!R93^2</f>
        <v>0.31239270482475096</v>
      </c>
      <c r="S93" s="32">
        <f>'Hourly Loads p.u. of Peak'!S93^2</f>
        <v>0.31578109142504268</v>
      </c>
      <c r="T93" s="32">
        <f>'Hourly Loads p.u. of Peak'!T93^2</f>
        <v>0.31521509107619261</v>
      </c>
      <c r="U93" s="32">
        <f>'Hourly Loads p.u. of Peak'!U93^2</f>
        <v>0.31861870866210162</v>
      </c>
      <c r="V93" s="32">
        <f>'Hourly Loads p.u. of Peak'!V93^2</f>
        <v>0.31361418051156942</v>
      </c>
      <c r="W93" s="32">
        <f>'Hourly Loads p.u. of Peak'!W93^2</f>
        <v>0.27557684764785051</v>
      </c>
      <c r="X93" s="32">
        <f>'Hourly Loads p.u. of Peak'!X93^2</f>
        <v>0.2346795975507697</v>
      </c>
      <c r="Y93" s="32">
        <f>'Hourly Loads p.u. of Peak'!Y93^2</f>
        <v>0.18625845562598248</v>
      </c>
    </row>
    <row r="94" spans="1:25" x14ac:dyDescent="0.25">
      <c r="A94" s="29">
        <f>IF('2017 Hourly Load - RC2016'!A95="","",'2017 Hourly Load - RC2016'!A95)</f>
        <v>42819</v>
      </c>
      <c r="B94" s="32">
        <f>'Hourly Loads p.u. of Peak'!B94^2</f>
        <v>0.1496292185683398</v>
      </c>
      <c r="C94" s="32">
        <f>'Hourly Loads p.u. of Peak'!C94^2</f>
        <v>0.12509817726777284</v>
      </c>
      <c r="D94" s="32">
        <f>'Hourly Loads p.u. of Peak'!D94^2</f>
        <v>0.11071661701969278</v>
      </c>
      <c r="E94" s="32">
        <f>'Hourly Loads p.u. of Peak'!E94^2</f>
        <v>0.10566243127265026</v>
      </c>
      <c r="F94" s="32">
        <f>'Hourly Loads p.u. of Peak'!F94^2</f>
        <v>0.10711406583830665</v>
      </c>
      <c r="G94" s="32">
        <f>'Hourly Loads p.u. of Peak'!G94^2</f>
        <v>0.12074112818776017</v>
      </c>
      <c r="H94" s="32">
        <f>'Hourly Loads p.u. of Peak'!H94^2</f>
        <v>0.15540069030713477</v>
      </c>
      <c r="I94" s="32">
        <f>'Hourly Loads p.u. of Peak'!I94^2</f>
        <v>0.18593243320572569</v>
      </c>
      <c r="J94" s="32">
        <f>'Hourly Loads p.u. of Peak'!J94^2</f>
        <v>0.20558023013011906</v>
      </c>
      <c r="K94" s="32">
        <f>'Hourly Loads p.u. of Peak'!K94^2</f>
        <v>0.23626877637820751</v>
      </c>
      <c r="L94" s="32">
        <f>'Hourly Loads p.u. of Peak'!L94^2</f>
        <v>0.25899487360647611</v>
      </c>
      <c r="M94" s="32">
        <f>'Hourly Loads p.u. of Peak'!M94^2</f>
        <v>0.28267505105601359</v>
      </c>
      <c r="N94" s="32">
        <f>'Hourly Loads p.u. of Peak'!N94^2</f>
        <v>0.30187565989644388</v>
      </c>
      <c r="O94" s="32">
        <f>'Hourly Loads p.u. of Peak'!O94^2</f>
        <v>0.3155451962467607</v>
      </c>
      <c r="P94" s="32">
        <f>'Hourly Loads p.u. of Peak'!P94^2</f>
        <v>0.32845779139450826</v>
      </c>
      <c r="Q94" s="32">
        <f>'Hourly Loads p.u. of Peak'!Q94^2</f>
        <v>0.33888630093037897</v>
      </c>
      <c r="R94" s="32">
        <f>'Hourly Loads p.u. of Peak'!R94^2</f>
        <v>0.34799012017203723</v>
      </c>
      <c r="S94" s="32">
        <f>'Hourly Loads p.u. of Peak'!S94^2</f>
        <v>0.34873355621479035</v>
      </c>
      <c r="T94" s="32">
        <f>'Hourly Loads p.u. of Peak'!T94^2</f>
        <v>0.33488969030444277</v>
      </c>
      <c r="U94" s="32">
        <f>'Hourly Loads p.u. of Peak'!U94^2</f>
        <v>0.31861870866210162</v>
      </c>
      <c r="V94" s="32">
        <f>'Hourly Loads p.u. of Peak'!V94^2</f>
        <v>0.3245711770428259</v>
      </c>
      <c r="W94" s="32">
        <f>'Hourly Loads p.u. of Peak'!W94^2</f>
        <v>0.28227338140719177</v>
      </c>
      <c r="X94" s="32">
        <f>'Hourly Loads p.u. of Peak'!X94^2</f>
        <v>0.22974294600558492</v>
      </c>
      <c r="Y94" s="32">
        <f>'Hourly Loads p.u. of Peak'!Y94^2</f>
        <v>0.17561531082925361</v>
      </c>
    </row>
    <row r="95" spans="1:25" x14ac:dyDescent="0.25">
      <c r="A95" s="29">
        <f>IF('2017 Hourly Load - RC2016'!A96="","",'2017 Hourly Load - RC2016'!A96)</f>
        <v>42820</v>
      </c>
      <c r="B95" s="32">
        <f>'Hourly Loads p.u. of Peak'!B95^2</f>
        <v>0.13373669166167323</v>
      </c>
      <c r="C95" s="32">
        <f>'Hourly Loads p.u. of Peak'!C95^2</f>
        <v>0.11203374294361787</v>
      </c>
      <c r="D95" s="32">
        <f>'Hourly Loads p.u. of Peak'!D95^2</f>
        <v>0.10064638116355398</v>
      </c>
      <c r="E95" s="32">
        <f>'Hourly Loads p.u. of Peak'!E95^2</f>
        <v>9.6846757951599485E-2</v>
      </c>
      <c r="F95" s="32">
        <f>'Hourly Loads p.u. of Peak'!F95^2</f>
        <v>9.9822231474103504E-2</v>
      </c>
      <c r="G95" s="32">
        <f>'Hourly Loads p.u. of Peak'!G95^2</f>
        <v>0.11617491395665436</v>
      </c>
      <c r="H95" s="32">
        <f>'Hourly Loads p.u. of Peak'!H95^2</f>
        <v>0.15626255255159768</v>
      </c>
      <c r="I95" s="32">
        <f>'Hourly Loads p.u. of Peak'!I95^2</f>
        <v>0.1948352774767512</v>
      </c>
      <c r="J95" s="32">
        <f>'Hourly Loads p.u. of Peak'!J95^2</f>
        <v>0.21892556155394899</v>
      </c>
      <c r="K95" s="32">
        <f>'Hourly Loads p.u. of Peak'!K95^2</f>
        <v>0.2317193937964851</v>
      </c>
      <c r="L95" s="32">
        <f>'Hourly Loads p.u. of Peak'!L95^2</f>
        <v>0.24210032589360339</v>
      </c>
      <c r="M95" s="32">
        <f>'Hourly Loads p.u. of Peak'!M95^2</f>
        <v>0.24218296809334081</v>
      </c>
      <c r="N95" s="32">
        <f>'Hourly Loads p.u. of Peak'!N95^2</f>
        <v>0.23720849822241022</v>
      </c>
      <c r="O95" s="32">
        <f>'Hourly Loads p.u. of Peak'!O95^2</f>
        <v>0.23119420508513758</v>
      </c>
      <c r="P95" s="32">
        <f>'Hourly Loads p.u. of Peak'!P95^2</f>
        <v>0.22733433486340862</v>
      </c>
      <c r="Q95" s="32">
        <f>'Hourly Loads p.u. of Peak'!Q95^2</f>
        <v>0.22517743691270214</v>
      </c>
      <c r="R95" s="32">
        <f>'Hourly Loads p.u. of Peak'!R95^2</f>
        <v>0.22905921754186578</v>
      </c>
      <c r="S95" s="32">
        <f>'Hourly Loads p.u. of Peak'!S95^2</f>
        <v>0.23175981760796502</v>
      </c>
      <c r="T95" s="32">
        <f>'Hourly Loads p.u. of Peak'!T95^2</f>
        <v>0.23038738593036329</v>
      </c>
      <c r="U95" s="32">
        <f>'Hourly Loads p.u. of Peak'!U95^2</f>
        <v>0.2435900432118393</v>
      </c>
      <c r="V95" s="32">
        <f>'Hourly Loads p.u. of Peak'!V95^2</f>
        <v>0.26371704325836626</v>
      </c>
      <c r="W95" s="32">
        <f>'Hourly Loads p.u. of Peak'!W95^2</f>
        <v>0.23831402979406394</v>
      </c>
      <c r="X95" s="32">
        <f>'Hourly Loads p.u. of Peak'!X95^2</f>
        <v>0.20084853229799043</v>
      </c>
      <c r="Y95" s="32">
        <f>'Hourly Loads p.u. of Peak'!Y95^2</f>
        <v>0.16341293442541838</v>
      </c>
    </row>
    <row r="96" spans="1:25" x14ac:dyDescent="0.25">
      <c r="A96" s="29">
        <f>IF('2017 Hourly Load - RC2016'!A97="","",'2017 Hourly Load - RC2016'!A97)</f>
        <v>42821</v>
      </c>
      <c r="B96" s="32">
        <f>'Hourly Loads p.u. of Peak'!B96^2</f>
        <v>0.13275581618792975</v>
      </c>
      <c r="C96" s="32">
        <f>'Hourly Loads p.u. of Peak'!C96^2</f>
        <v>0.11608906514084778</v>
      </c>
      <c r="D96" s="32">
        <f>'Hourly Loads p.u. of Peak'!D96^2</f>
        <v>0.10791254849643937</v>
      </c>
      <c r="E96" s="32">
        <f>'Hourly Loads p.u. of Peak'!E96^2</f>
        <v>0.10604491939896057</v>
      </c>
      <c r="F96" s="32">
        <f>'Hourly Loads p.u. of Peak'!F96^2</f>
        <v>0.10971302199240374</v>
      </c>
      <c r="G96" s="32">
        <f>'Hourly Loads p.u. of Peak'!G96^2</f>
        <v>0.1265278591177012</v>
      </c>
      <c r="H96" s="32">
        <f>'Hourly Loads p.u. of Peak'!H96^2</f>
        <v>0.16593454396783289</v>
      </c>
      <c r="I96" s="32">
        <f>'Hourly Loads p.u. of Peak'!I96^2</f>
        <v>0.19691647883921695</v>
      </c>
      <c r="J96" s="32">
        <f>'Hourly Loads p.u. of Peak'!J96^2</f>
        <v>0.21322675430903565</v>
      </c>
      <c r="K96" s="32">
        <f>'Hourly Loads p.u. of Peak'!K96^2</f>
        <v>0.23720849822241022</v>
      </c>
      <c r="L96" s="32">
        <f>'Hourly Loads p.u. of Peak'!L96^2</f>
        <v>0.24942682485285003</v>
      </c>
      <c r="M96" s="32">
        <f>'Hourly Loads p.u. of Peak'!M96^2</f>
        <v>0.25554491257370499</v>
      </c>
      <c r="N96" s="32">
        <f>'Hourly Loads p.u. of Peak'!N96^2</f>
        <v>0.25839693049612339</v>
      </c>
      <c r="O96" s="32">
        <f>'Hourly Loads p.u. of Peak'!O96^2</f>
        <v>0.26074996793209826</v>
      </c>
      <c r="P96" s="32">
        <f>'Hourly Loads p.u. of Peak'!P96^2</f>
        <v>0.2604498981241396</v>
      </c>
      <c r="Q96" s="32">
        <f>'Hourly Loads p.u. of Peak'!Q96^2</f>
        <v>0.25989308396348992</v>
      </c>
      <c r="R96" s="32">
        <f>'Hourly Loads p.u. of Peak'!R96^2</f>
        <v>0.26083573389416365</v>
      </c>
      <c r="S96" s="32">
        <f>'Hourly Loads p.u. of Peak'!S96^2</f>
        <v>0.26019283293355705</v>
      </c>
      <c r="T96" s="32">
        <f>'Hourly Loads p.u. of Peak'!T96^2</f>
        <v>0.2569476599063597</v>
      </c>
      <c r="U96" s="32">
        <f>'Hourly Loads p.u. of Peak'!U96^2</f>
        <v>0.26865594419448241</v>
      </c>
      <c r="V96" s="32">
        <f>'Hourly Loads p.u. of Peak'!V96^2</f>
        <v>0.27969169408817629</v>
      </c>
      <c r="W96" s="32">
        <f>'Hourly Loads p.u. of Peak'!W96^2</f>
        <v>0.2526243023306427</v>
      </c>
      <c r="X96" s="32">
        <f>'Hourly Loads p.u. of Peak'!X96^2</f>
        <v>0.21559862246125619</v>
      </c>
      <c r="Y96" s="32">
        <f>'Hourly Loads p.u. of Peak'!Y96^2</f>
        <v>0.1744910384464777</v>
      </c>
    </row>
    <row r="97" spans="1:25" x14ac:dyDescent="0.25">
      <c r="A97" s="29">
        <f>IF('2017 Hourly Load - RC2016'!A98="","",'2017 Hourly Load - RC2016'!A98)</f>
        <v>42822</v>
      </c>
      <c r="B97" s="32">
        <f>'Hourly Loads p.u. of Peak'!B97^2</f>
        <v>0.14089296320250164</v>
      </c>
      <c r="C97" s="32">
        <f>'Hourly Loads p.u. of Peak'!C97^2</f>
        <v>0.12015826093261558</v>
      </c>
      <c r="D97" s="32">
        <f>'Hourly Loads p.u. of Peak'!D97^2</f>
        <v>0.10996349237775553</v>
      </c>
      <c r="E97" s="32">
        <f>'Hourly Loads p.u. of Peak'!E97^2</f>
        <v>0.1047092342370057</v>
      </c>
      <c r="F97" s="32">
        <f>'Hourly Loads p.u. of Peak'!F97^2</f>
        <v>0.10678452654116262</v>
      </c>
      <c r="G97" s="32">
        <f>'Hourly Loads p.u. of Peak'!G97^2</f>
        <v>0.12106230630842484</v>
      </c>
      <c r="H97" s="32">
        <f>'Hourly Loads p.u. of Peak'!H97^2</f>
        <v>0.15447519638942694</v>
      </c>
      <c r="I97" s="32">
        <f>'Hourly Loads p.u. of Peak'!I97^2</f>
        <v>0.18513669177243494</v>
      </c>
      <c r="J97" s="32">
        <f>'Hourly Loads p.u. of Peak'!J97^2</f>
        <v>0.20871414644848907</v>
      </c>
      <c r="K97" s="32">
        <f>'Hourly Loads p.u. of Peak'!K97^2</f>
        <v>0.24288599619022391</v>
      </c>
      <c r="L97" s="32">
        <f>'Hourly Loads p.u. of Peak'!L97^2</f>
        <v>0.27951408387256316</v>
      </c>
      <c r="M97" s="32">
        <f>'Hourly Loads p.u. of Peak'!M97^2</f>
        <v>0.30229103743232116</v>
      </c>
      <c r="N97" s="32">
        <f>'Hourly Loads p.u. of Peak'!N97^2</f>
        <v>0.31847652635365842</v>
      </c>
      <c r="O97" s="32">
        <f>'Hourly Loads p.u. of Peak'!O97^2</f>
        <v>0.32812099798789485</v>
      </c>
      <c r="P97" s="32">
        <f>'Hourly Loads p.u. of Peak'!P97^2</f>
        <v>0.33605697611882268</v>
      </c>
      <c r="Q97" s="32">
        <f>'Hourly Loads p.u. of Peak'!Q97^2</f>
        <v>0.34104059692104249</v>
      </c>
      <c r="R97" s="32">
        <f>'Hourly Loads p.u. of Peak'!R97^2</f>
        <v>0.34015846900405017</v>
      </c>
      <c r="S97" s="32">
        <f>'Hourly Loads p.u. of Peak'!S97^2</f>
        <v>0.32966203526600191</v>
      </c>
      <c r="T97" s="32">
        <f>'Hourly Loads p.u. of Peak'!T97^2</f>
        <v>0.31450830459258083</v>
      </c>
      <c r="U97" s="32">
        <f>'Hourly Loads p.u. of Peak'!U97^2</f>
        <v>0.31464959842686319</v>
      </c>
      <c r="V97" s="32">
        <f>'Hourly Loads p.u. of Peak'!V97^2</f>
        <v>0.32089794104311903</v>
      </c>
      <c r="W97" s="32">
        <f>'Hourly Loads p.u. of Peak'!W97^2</f>
        <v>0.29321870084947499</v>
      </c>
      <c r="X97" s="32">
        <f>'Hourly Loads p.u. of Peak'!X97^2</f>
        <v>0.25942239891109031</v>
      </c>
      <c r="Y97" s="32">
        <f>'Hourly Loads p.u. of Peak'!Y97^2</f>
        <v>0.21747423372341959</v>
      </c>
    </row>
    <row r="98" spans="1:25" x14ac:dyDescent="0.25">
      <c r="A98" s="29">
        <f>IF('2017 Hourly Load - RC2016'!A99="","",'2017 Hourly Load - RC2016'!A99)</f>
        <v>42823</v>
      </c>
      <c r="B98" s="32">
        <f>'Hourly Loads p.u. of Peak'!B98^2</f>
        <v>0.18036241416870952</v>
      </c>
      <c r="C98" s="32">
        <f>'Hourly Loads p.u. of Peak'!C98^2</f>
        <v>0.15662790405624316</v>
      </c>
      <c r="D98" s="32">
        <f>'Hourly Loads p.u. of Peak'!D98^2</f>
        <v>0.14206160464511525</v>
      </c>
      <c r="E98" s="32">
        <f>'Hourly Loads p.u. of Peak'!E98^2</f>
        <v>0.1347828276779568</v>
      </c>
      <c r="F98" s="32">
        <f>'Hourly Loads p.u. of Peak'!F98^2</f>
        <v>0.13327645675773883</v>
      </c>
      <c r="G98" s="32">
        <f>'Hourly Loads p.u. of Peak'!G98^2</f>
        <v>0.13835143526813248</v>
      </c>
      <c r="H98" s="32">
        <f>'Hourly Loads p.u. of Peak'!H98^2</f>
        <v>0.15220631367467782</v>
      </c>
      <c r="I98" s="32">
        <f>'Hourly Loads p.u. of Peak'!I98^2</f>
        <v>0.17351026169208547</v>
      </c>
      <c r="J98" s="32">
        <f>'Hourly Loads p.u. of Peak'!J98^2</f>
        <v>0.20779444876697442</v>
      </c>
      <c r="K98" s="32">
        <f>'Hourly Loads p.u. of Peak'!K98^2</f>
        <v>0.25933686564463854</v>
      </c>
      <c r="L98" s="32">
        <f>'Hourly Loads p.u. of Peak'!L98^2</f>
        <v>0.3078566934265824</v>
      </c>
      <c r="M98" s="32">
        <f>'Hourly Loads p.u. of Peak'!M98^2</f>
        <v>0.3434969459209169</v>
      </c>
      <c r="N98" s="32">
        <f>'Hourly Loads p.u. of Peak'!N98^2</f>
        <v>0.35967806122242596</v>
      </c>
      <c r="O98" s="32">
        <f>'Hourly Loads p.u. of Peak'!O98^2</f>
        <v>0.36844326956370116</v>
      </c>
      <c r="P98" s="32">
        <f>'Hourly Loads p.u. of Peak'!P98^2</f>
        <v>0.36661060121931932</v>
      </c>
      <c r="Q98" s="32">
        <f>'Hourly Loads p.u. of Peak'!Q98^2</f>
        <v>0.35776688983967597</v>
      </c>
      <c r="R98" s="32">
        <f>'Hourly Loads p.u. of Peak'!R98^2</f>
        <v>0.34630793537582927</v>
      </c>
      <c r="S98" s="32">
        <f>'Hourly Loads p.u. of Peak'!S98^2</f>
        <v>0.33450104632144567</v>
      </c>
      <c r="T98" s="32">
        <f>'Hourly Loads p.u. of Peak'!T98^2</f>
        <v>0.31639483139443647</v>
      </c>
      <c r="U98" s="32">
        <f>'Hourly Loads p.u. of Peak'!U98^2</f>
        <v>0.31131415536720092</v>
      </c>
      <c r="V98" s="32">
        <f>'Hourly Loads p.u. of Peak'!V98^2</f>
        <v>0.29883828405218688</v>
      </c>
      <c r="W98" s="32">
        <f>'Hourly Loads p.u. of Peak'!W98^2</f>
        <v>0.26212391565687954</v>
      </c>
      <c r="X98" s="32">
        <f>'Hourly Loads p.u. of Peak'!X98^2</f>
        <v>0.22978319705820022</v>
      </c>
      <c r="Y98" s="32">
        <f>'Hourly Loads p.u. of Peak'!Y98^2</f>
        <v>0.19110963560430999</v>
      </c>
    </row>
    <row r="99" spans="1:25" x14ac:dyDescent="0.25">
      <c r="A99" s="29">
        <f>IF('2017 Hourly Load - RC2016'!A100="","",'2017 Hourly Load - RC2016'!A100)</f>
        <v>42824</v>
      </c>
      <c r="B99" s="32">
        <f>'Hourly Loads p.u. of Peak'!B99^2</f>
        <v>0.15569875752254012</v>
      </c>
      <c r="C99" s="32">
        <f>'Hourly Loads p.u. of Peak'!C99^2</f>
        <v>0.13275581618792975</v>
      </c>
      <c r="D99" s="32">
        <f>'Hourly Loads p.u. of Peak'!D99^2</f>
        <v>0.11772561867979887</v>
      </c>
      <c r="E99" s="32">
        <f>'Hourly Loads p.u. of Peak'!E99^2</f>
        <v>0.11060488081687374</v>
      </c>
      <c r="F99" s="32">
        <f>'Hourly Loads p.u. of Peak'!F99^2</f>
        <v>0.10805051760400015</v>
      </c>
      <c r="G99" s="32">
        <f>'Hourly Loads p.u. of Peak'!G99^2</f>
        <v>0.11071661701969278</v>
      </c>
      <c r="H99" s="32">
        <f>'Hourly Loads p.u. of Peak'!H99^2</f>
        <v>0.12167664917099928</v>
      </c>
      <c r="I99" s="32">
        <f>'Hourly Loads p.u. of Peak'!I99^2</f>
        <v>0.13601879395525837</v>
      </c>
      <c r="J99" s="32">
        <f>'Hourly Loads p.u. of Peak'!J99^2</f>
        <v>0.1643307440993409</v>
      </c>
      <c r="K99" s="32">
        <f>'Hourly Loads p.u. of Peak'!K99^2</f>
        <v>0.20497149840495429</v>
      </c>
      <c r="L99" s="32">
        <f>'Hourly Loads p.u. of Peak'!L99^2</f>
        <v>0.2356161568500422</v>
      </c>
      <c r="M99" s="32">
        <f>'Hourly Loads p.u. of Peak'!M99^2</f>
        <v>0.25178088650209385</v>
      </c>
      <c r="N99" s="32">
        <f>'Hourly Loads p.u. of Peak'!N99^2</f>
        <v>0.25929410429994937</v>
      </c>
      <c r="O99" s="32">
        <f>'Hourly Loads p.u. of Peak'!O99^2</f>
        <v>0.26501231166022332</v>
      </c>
      <c r="P99" s="32">
        <f>'Hourly Loads p.u. of Peak'!P99^2</f>
        <v>0.27048708944030236</v>
      </c>
      <c r="Q99" s="32">
        <f>'Hourly Loads p.u. of Peak'!Q99^2</f>
        <v>0.27513620677228806</v>
      </c>
      <c r="R99" s="32">
        <f>'Hourly Loads p.u. of Peak'!R99^2</f>
        <v>0.27986936071484719</v>
      </c>
      <c r="S99" s="32">
        <f>'Hourly Loads p.u. of Peak'!S99^2</f>
        <v>0.27880420712068898</v>
      </c>
      <c r="T99" s="32">
        <f>'Hourly Loads p.u. of Peak'!T99^2</f>
        <v>0.26761236782994835</v>
      </c>
      <c r="U99" s="32">
        <f>'Hourly Loads p.u. of Peak'!U99^2</f>
        <v>0.25985027678481615</v>
      </c>
      <c r="V99" s="32">
        <f>'Hourly Loads p.u. of Peak'!V99^2</f>
        <v>0.27443191471514028</v>
      </c>
      <c r="W99" s="32">
        <f>'Hourly Loads p.u. of Peak'!W99^2</f>
        <v>0.24148095892118993</v>
      </c>
      <c r="X99" s="32">
        <f>'Hourly Loads p.u. of Peak'!X99^2</f>
        <v>0.20058518608868642</v>
      </c>
      <c r="Y99" s="32">
        <f>'Hourly Loads p.u. of Peak'!Y99^2</f>
        <v>0.15536758935610087</v>
      </c>
    </row>
    <row r="100" spans="1:25" x14ac:dyDescent="0.25">
      <c r="A100" s="29">
        <f>IF('2017 Hourly Load - RC2016'!A101="","",'2017 Hourly Load - RC2016'!A101)</f>
        <v>42825</v>
      </c>
      <c r="B100" s="32">
        <f>'Hourly Loads p.u. of Peak'!B100^2</f>
        <v>0.12161807333881339</v>
      </c>
      <c r="C100" s="32">
        <f>'Hourly Loads p.u. of Peak'!C100^2</f>
        <v>0.10522614815130614</v>
      </c>
      <c r="D100" s="32">
        <f>'Hourly Loads p.u. of Peak'!D100^2</f>
        <v>9.5285158842909376E-2</v>
      </c>
      <c r="E100" s="32">
        <f>'Hourly Loads p.u. of Peak'!E100^2</f>
        <v>9.2174542054273348E-2</v>
      </c>
      <c r="F100" s="32">
        <f>'Hourly Loads p.u. of Peak'!F100^2</f>
        <v>9.5778291970638613E-2</v>
      </c>
      <c r="G100" s="32">
        <f>'Hourly Loads p.u. of Peak'!G100^2</f>
        <v>0.11735136127939674</v>
      </c>
      <c r="H100" s="32">
        <f>'Hourly Loads p.u. of Peak'!H100^2</f>
        <v>0.16145003410262795</v>
      </c>
      <c r="I100" s="32">
        <f>'Hourly Loads p.u. of Peak'!I100^2</f>
        <v>0.19298640505600456</v>
      </c>
      <c r="J100" s="32">
        <f>'Hourly Loads p.u. of Peak'!J100^2</f>
        <v>0.20424980177361685</v>
      </c>
      <c r="K100" s="32">
        <f>'Hourly Loads p.u. of Peak'!K100^2</f>
        <v>0.22038171605561488</v>
      </c>
      <c r="L100" s="32">
        <f>'Hourly Loads p.u. of Peak'!L100^2</f>
        <v>0.2376585897130066</v>
      </c>
      <c r="M100" s="32">
        <f>'Hourly Loads p.u. of Peak'!M100^2</f>
        <v>0.2519073089712528</v>
      </c>
      <c r="N100" s="32">
        <f>'Hourly Loads p.u. of Peak'!N100^2</f>
        <v>0.26233892111530471</v>
      </c>
      <c r="O100" s="32">
        <f>'Hourly Loads p.u. of Peak'!O100^2</f>
        <v>0.27500408326059617</v>
      </c>
      <c r="P100" s="32">
        <f>'Hourly Loads p.u. of Peak'!P100^2</f>
        <v>0.28639279890604818</v>
      </c>
      <c r="Q100" s="32">
        <f>'Hourly Loads p.u. of Peak'!Q100^2</f>
        <v>0.29604466920308964</v>
      </c>
      <c r="R100" s="32">
        <f>'Hourly Loads p.u. of Peak'!R100^2</f>
        <v>0.30063124077469394</v>
      </c>
      <c r="S100" s="32">
        <f>'Hourly Loads p.u. of Peak'!S100^2</f>
        <v>0.29567926657592308</v>
      </c>
      <c r="T100" s="32">
        <f>'Hourly Loads p.u. of Peak'!T100^2</f>
        <v>0.28999915783383867</v>
      </c>
      <c r="U100" s="32">
        <f>'Hourly Loads p.u. of Peak'!U100^2</f>
        <v>0.29700492467234663</v>
      </c>
      <c r="V100" s="32">
        <f>'Hourly Loads p.u. of Peak'!V100^2</f>
        <v>0.31000365597972657</v>
      </c>
      <c r="W100" s="32">
        <f>'Hourly Loads p.u. of Peak'!W100^2</f>
        <v>0.27101141612017227</v>
      </c>
      <c r="X100" s="32">
        <f>'Hourly Loads p.u. of Peak'!X100^2</f>
        <v>0.22382466448875807</v>
      </c>
      <c r="Y100" s="32">
        <f>'Hourly Loads p.u. of Peak'!Y100^2</f>
        <v>0.17214878609962381</v>
      </c>
    </row>
    <row r="101" spans="1:25" x14ac:dyDescent="0.25">
      <c r="A101" s="29">
        <f>IF('2017 Hourly Load - RC2016'!A102="","",'2017 Hourly Load - RC2016'!A102)</f>
        <v>42826</v>
      </c>
      <c r="B101" s="32">
        <f>'Hourly Loads p.u. of Peak'!B101^2</f>
        <v>0.13352181665381926</v>
      </c>
      <c r="C101" s="32">
        <f>'Hourly Loads p.u. of Peak'!C101^2</f>
        <v>0.11290674813484999</v>
      </c>
      <c r="D101" s="32">
        <f>'Hourly Loads p.u. of Peak'!D101^2</f>
        <v>0.10305827119846732</v>
      </c>
      <c r="E101" s="32">
        <f>'Hourly Loads p.u. of Peak'!E101^2</f>
        <v>9.9160062611553024E-2</v>
      </c>
      <c r="F101" s="32">
        <f>'Hourly Loads p.u. of Peak'!F101^2</f>
        <v>0.10182195940343648</v>
      </c>
      <c r="G101" s="32">
        <f>'Hourly Loads p.u. of Peak'!G101^2</f>
        <v>0.12010005177230565</v>
      </c>
      <c r="H101" s="32">
        <f>'Hourly Loads p.u. of Peak'!H101^2</f>
        <v>0.16892383114812579</v>
      </c>
      <c r="I101" s="32">
        <f>'Hourly Loads p.u. of Peak'!I101^2</f>
        <v>0.20262118809105689</v>
      </c>
      <c r="J101" s="32">
        <f>'Hourly Loads p.u. of Peak'!J101^2</f>
        <v>0.21540371344218698</v>
      </c>
      <c r="K101" s="32">
        <f>'Hourly Loads p.u. of Peak'!K101^2</f>
        <v>0.23337966113387618</v>
      </c>
      <c r="L101" s="32">
        <f>'Hourly Loads p.u. of Peak'!L101^2</f>
        <v>0.25148602413991217</v>
      </c>
      <c r="M101" s="32">
        <f>'Hourly Loads p.u. of Peak'!M101^2</f>
        <v>0.26761236782994835</v>
      </c>
      <c r="N101" s="32">
        <f>'Hourly Loads p.u. of Peak'!N101^2</f>
        <v>0.28089203854529665</v>
      </c>
      <c r="O101" s="32">
        <f>'Hourly Loads p.u. of Peak'!O101^2</f>
        <v>0.29851703894339099</v>
      </c>
      <c r="P101" s="32">
        <f>'Hourly Loads p.u. of Peak'!P101^2</f>
        <v>0.32042243108242868</v>
      </c>
      <c r="Q101" s="32">
        <f>'Hourly Loads p.u. of Peak'!Q101^2</f>
        <v>0.34591271950459357</v>
      </c>
      <c r="R101" s="32">
        <f>'Hourly Loads p.u. of Peak'!R101^2</f>
        <v>0.36992290869388461</v>
      </c>
      <c r="S101" s="32">
        <f>'Hourly Loads p.u. of Peak'!S101^2</f>
        <v>0.37870796667613754</v>
      </c>
      <c r="T101" s="32">
        <f>'Hourly Loads p.u. of Peak'!T101^2</f>
        <v>0.36539136082066781</v>
      </c>
      <c r="U101" s="32">
        <f>'Hourly Loads p.u. of Peak'!U101^2</f>
        <v>0.34226766964250621</v>
      </c>
      <c r="V101" s="32">
        <f>'Hourly Loads p.u. of Peak'!V101^2</f>
        <v>0.34764345483030173</v>
      </c>
      <c r="W101" s="32">
        <f>'Hourly Loads p.u. of Peak'!W101^2</f>
        <v>0.30349262116986853</v>
      </c>
      <c r="X101" s="32">
        <f>'Hourly Loads p.u. of Peak'!X101^2</f>
        <v>0.2435900432118393</v>
      </c>
      <c r="Y101" s="32">
        <f>'Hourly Loads p.u. of Peak'!Y101^2</f>
        <v>0.18557052101276303</v>
      </c>
    </row>
    <row r="102" spans="1:25" x14ac:dyDescent="0.25">
      <c r="A102" s="29">
        <f>IF('2017 Hourly Load - RC2016'!A103="","",'2017 Hourly Load - RC2016'!A103)</f>
        <v>42827</v>
      </c>
      <c r="B102" s="32">
        <f>'Hourly Loads p.u. of Peak'!B102^2</f>
        <v>0.14266359348602245</v>
      </c>
      <c r="C102" s="32">
        <f>'Hourly Loads p.u. of Peak'!C102^2</f>
        <v>0.11896779193630853</v>
      </c>
      <c r="D102" s="32">
        <f>'Hourly Loads p.u. of Peak'!D102^2</f>
        <v>0.10697669609823544</v>
      </c>
      <c r="E102" s="32">
        <f>'Hourly Loads p.u. of Peak'!E102^2</f>
        <v>0.1010463796347873</v>
      </c>
      <c r="F102" s="32">
        <f>'Hourly Loads p.u. of Peak'!F102^2</f>
        <v>0.10257360854364207</v>
      </c>
      <c r="G102" s="32">
        <f>'Hourly Loads p.u. of Peak'!G102^2</f>
        <v>0.12097466996722292</v>
      </c>
      <c r="H102" s="32">
        <f>'Hourly Loads p.u. of Peak'!H102^2</f>
        <v>0.16559265770040388</v>
      </c>
      <c r="I102" s="32">
        <f>'Hourly Loads p.u. of Peak'!I102^2</f>
        <v>0.19354014128831085</v>
      </c>
      <c r="J102" s="32">
        <f>'Hourly Loads p.u. of Peak'!J102^2</f>
        <v>0.2071824452004549</v>
      </c>
      <c r="K102" s="32">
        <f>'Hourly Loads p.u. of Peak'!K102^2</f>
        <v>0.23386671420727745</v>
      </c>
      <c r="L102" s="32">
        <f>'Hourly Loads p.u. of Peak'!L102^2</f>
        <v>0.25750131152207922</v>
      </c>
      <c r="M102" s="32">
        <f>'Hourly Loads p.u. of Peak'!M102^2</f>
        <v>0.27982493876964282</v>
      </c>
      <c r="N102" s="32">
        <f>'Hourly Loads p.u. of Peak'!N102^2</f>
        <v>0.29554229876463894</v>
      </c>
      <c r="O102" s="32">
        <f>'Hourly Loads p.u. of Peak'!O102^2</f>
        <v>0.31545086285528567</v>
      </c>
      <c r="P102" s="32">
        <f>'Hourly Loads p.u. of Peak'!P102^2</f>
        <v>0.34685172563349986</v>
      </c>
      <c r="Q102" s="32">
        <f>'Hourly Loads p.u. of Peak'!Q102^2</f>
        <v>0.37618007258931035</v>
      </c>
      <c r="R102" s="32">
        <f>'Hourly Loads p.u. of Peak'!R102^2</f>
        <v>0.39897061945116258</v>
      </c>
      <c r="S102" s="32">
        <f>'Hourly Loads p.u. of Peak'!S102^2</f>
        <v>0.40868238242602145</v>
      </c>
      <c r="T102" s="32">
        <f>'Hourly Loads p.u. of Peak'!T102^2</f>
        <v>0.39047679413208836</v>
      </c>
      <c r="U102" s="32">
        <f>'Hourly Loads p.u. of Peak'!U102^2</f>
        <v>0.3663056007323362</v>
      </c>
      <c r="V102" s="32">
        <f>'Hourly Loads p.u. of Peak'!V102^2</f>
        <v>0.37120083950968336</v>
      </c>
      <c r="W102" s="32">
        <f>'Hourly Loads p.u. of Peak'!W102^2</f>
        <v>0.32533706997513634</v>
      </c>
      <c r="X102" s="32">
        <f>'Hourly Loads p.u. of Peak'!X102^2</f>
        <v>0.26251098894448494</v>
      </c>
      <c r="Y102" s="32">
        <f>'Hourly Loads p.u. of Peak'!Y102^2</f>
        <v>0.2016396074790904</v>
      </c>
    </row>
    <row r="103" spans="1:25" x14ac:dyDescent="0.25">
      <c r="A103" s="29">
        <f>IF('2017 Hourly Load - RC2016'!A104="","",'2017 Hourly Load - RC2016'!A104)</f>
        <v>42828</v>
      </c>
      <c r="B103" s="32">
        <f>'Hourly Loads p.u. of Peak'!B103^2</f>
        <v>0.15493759783055161</v>
      </c>
      <c r="C103" s="32">
        <f>'Hourly Loads p.u. of Peak'!C103^2</f>
        <v>0.12853703942491373</v>
      </c>
      <c r="D103" s="32">
        <f>'Hourly Loads p.u. of Peak'!D103^2</f>
        <v>0.11466292308479896</v>
      </c>
      <c r="E103" s="32">
        <f>'Hourly Loads p.u. of Peak'!E103^2</f>
        <v>0.10915744358648988</v>
      </c>
      <c r="F103" s="32">
        <f>'Hourly Loads p.u. of Peak'!F103^2</f>
        <v>0.11035368061346117</v>
      </c>
      <c r="G103" s="32">
        <f>'Hourly Loads p.u. of Peak'!G103^2</f>
        <v>0.12956267707305422</v>
      </c>
      <c r="H103" s="32">
        <f>'Hourly Loads p.u. of Peak'!H103^2</f>
        <v>0.17145267364586295</v>
      </c>
      <c r="I103" s="32">
        <f>'Hourly Loads p.u. of Peak'!I103^2</f>
        <v>0.1991211340389227</v>
      </c>
      <c r="J103" s="32">
        <f>'Hourly Loads p.u. of Peak'!J103^2</f>
        <v>0.21876842855233222</v>
      </c>
      <c r="K103" s="32">
        <f>'Hourly Loads p.u. of Peak'!K103^2</f>
        <v>0.2500143037119732</v>
      </c>
      <c r="L103" s="32">
        <f>'Hourly Loads p.u. of Peak'!L103^2</f>
        <v>0.28129272452629739</v>
      </c>
      <c r="M103" s="32">
        <f>'Hourly Loads p.u. of Peak'!M103^2</f>
        <v>0.30850932705751222</v>
      </c>
      <c r="N103" s="32">
        <f>'Hourly Loads p.u. of Peak'!N103^2</f>
        <v>0.33391850342988366</v>
      </c>
      <c r="O103" s="32">
        <f>'Hourly Loads p.u. of Peak'!O103^2</f>
        <v>0.359073983409533</v>
      </c>
      <c r="P103" s="32">
        <f>'Hourly Loads p.u. of Peak'!P103^2</f>
        <v>0.39494972386482574</v>
      </c>
      <c r="Q103" s="32">
        <f>'Hourly Loads p.u. of Peak'!Q103^2</f>
        <v>0.4194349452836611</v>
      </c>
      <c r="R103" s="32">
        <f>'Hourly Loads p.u. of Peak'!R103^2</f>
        <v>0.43707378578222794</v>
      </c>
      <c r="S103" s="32">
        <f>'Hourly Loads p.u. of Peak'!S103^2</f>
        <v>0.42999668010969744</v>
      </c>
      <c r="T103" s="32">
        <f>'Hourly Loads p.u. of Peak'!T103^2</f>
        <v>0.41050961415470366</v>
      </c>
      <c r="U103" s="32">
        <f>'Hourly Loads p.u. of Peak'!U103^2</f>
        <v>0.38280137691448368</v>
      </c>
      <c r="V103" s="32">
        <f>'Hourly Loads p.u. of Peak'!V103^2</f>
        <v>0.39716928039802946</v>
      </c>
      <c r="W103" s="32">
        <f>'Hourly Loads p.u. of Peak'!W103^2</f>
        <v>0.34803965789504965</v>
      </c>
      <c r="X103" s="32">
        <f>'Hourly Loads p.u. of Peak'!X103^2</f>
        <v>0.28182741673804557</v>
      </c>
      <c r="Y103" s="32">
        <f>'Hourly Loads p.u. of Peak'!Y103^2</f>
        <v>0.21751339533748032</v>
      </c>
    </row>
    <row r="104" spans="1:25" x14ac:dyDescent="0.25">
      <c r="A104" s="29">
        <f>IF('2017 Hourly Load - RC2016'!A105="","",'2017 Hourly Load - RC2016'!A105)</f>
        <v>42829</v>
      </c>
      <c r="B104" s="32">
        <f>'Hourly Loads p.u. of Peak'!B104^2</f>
        <v>0.16782122061156096</v>
      </c>
      <c r="C104" s="32">
        <f>'Hourly Loads p.u. of Peak'!C104^2</f>
        <v>0.14013750631589178</v>
      </c>
      <c r="D104" s="32">
        <f>'Hourly Loads p.u. of Peak'!D104^2</f>
        <v>0.12423834758423782</v>
      </c>
      <c r="E104" s="32">
        <f>'Hourly Loads p.u. of Peak'!E104^2</f>
        <v>0.11677674414146143</v>
      </c>
      <c r="F104" s="32">
        <f>'Hourly Loads p.u. of Peak'!F104^2</f>
        <v>0.11594605429499244</v>
      </c>
      <c r="G104" s="32">
        <f>'Hourly Loads p.u. of Peak'!G104^2</f>
        <v>0.13287822818344527</v>
      </c>
      <c r="H104" s="32">
        <f>'Hourly Loads p.u. of Peak'!H104^2</f>
        <v>0.17861919084507175</v>
      </c>
      <c r="I104" s="32">
        <f>'Hourly Loads p.u. of Peak'!I104^2</f>
        <v>0.20542796258224111</v>
      </c>
      <c r="J104" s="32">
        <f>'Hourly Loads p.u. of Peak'!J104^2</f>
        <v>0.22733433486340862</v>
      </c>
      <c r="K104" s="32">
        <f>'Hourly Loads p.u. of Peak'!K104^2</f>
        <v>0.26414844682320715</v>
      </c>
      <c r="L104" s="32">
        <f>'Hourly Loads p.u. of Peak'!L104^2</f>
        <v>0.30192179885322129</v>
      </c>
      <c r="M104" s="32">
        <f>'Hourly Loads p.u. of Peak'!M104^2</f>
        <v>0.33469534010741525</v>
      </c>
      <c r="N104" s="32">
        <f>'Hourly Loads p.u. of Peak'!N104^2</f>
        <v>0.36093818729809357</v>
      </c>
      <c r="O104" s="32">
        <f>'Hourly Loads p.u. of Peak'!O104^2</f>
        <v>0.38879946773823687</v>
      </c>
      <c r="P104" s="32">
        <f>'Hourly Loads p.u. of Peak'!P104^2</f>
        <v>0.41650336132700311</v>
      </c>
      <c r="Q104" s="32">
        <f>'Hourly Loads p.u. of Peak'!Q104^2</f>
        <v>0.44135893368048518</v>
      </c>
      <c r="R104" s="32">
        <f>'Hourly Loads p.u. of Peak'!R104^2</f>
        <v>0.46189897549252573</v>
      </c>
      <c r="S104" s="32">
        <f>'Hourly Loads p.u. of Peak'!S104^2</f>
        <v>0.45996062103127849</v>
      </c>
      <c r="T104" s="32">
        <f>'Hourly Loads p.u. of Peak'!T104^2</f>
        <v>0.43496674110388855</v>
      </c>
      <c r="U104" s="32">
        <f>'Hourly Loads p.u. of Peak'!U104^2</f>
        <v>0.39310484428926706</v>
      </c>
      <c r="V104" s="32">
        <f>'Hourly Loads p.u. of Peak'!V104^2</f>
        <v>0.38446572876503154</v>
      </c>
      <c r="W104" s="32">
        <f>'Hourly Loads p.u. of Peak'!W104^2</f>
        <v>0.34226766964250621</v>
      </c>
      <c r="X104" s="32">
        <f>'Hourly Loads p.u. of Peak'!X104^2</f>
        <v>0.29040628525250661</v>
      </c>
      <c r="Y104" s="32">
        <f>'Hourly Loads p.u. of Peak'!Y104^2</f>
        <v>0.23492373755772436</v>
      </c>
    </row>
    <row r="105" spans="1:25" x14ac:dyDescent="0.25">
      <c r="A105" s="29">
        <f>IF('2017 Hourly Load - RC2016'!A106="","",'2017 Hourly Load - RC2016'!A106)</f>
        <v>42830</v>
      </c>
      <c r="B105" s="32">
        <f>'Hourly Loads p.u. of Peak'!B105^2</f>
        <v>0.18676616924931808</v>
      </c>
      <c r="C105" s="32">
        <f>'Hourly Loads p.u. of Peak'!C105^2</f>
        <v>0.15563249568372334</v>
      </c>
      <c r="D105" s="32">
        <f>'Hourly Loads p.u. of Peak'!D105^2</f>
        <v>0.13688732680731097</v>
      </c>
      <c r="E105" s="32">
        <f>'Hourly Loads p.u. of Peak'!E105^2</f>
        <v>0.1258417895950816</v>
      </c>
      <c r="F105" s="32">
        <f>'Hourly Loads p.u. of Peak'!F105^2</f>
        <v>0.12150096398273497</v>
      </c>
      <c r="G105" s="32">
        <f>'Hourly Loads p.u. of Peak'!G105^2</f>
        <v>0.12302778567426594</v>
      </c>
      <c r="H105" s="32">
        <f>'Hourly Loads p.u. of Peak'!H105^2</f>
        <v>0.13592590080860387</v>
      </c>
      <c r="I105" s="32">
        <f>'Hourly Loads p.u. of Peak'!I105^2</f>
        <v>0.1530592841261485</v>
      </c>
      <c r="J105" s="32">
        <f>'Hourly Loads p.u. of Peak'!J105^2</f>
        <v>0.19777446106060773</v>
      </c>
      <c r="K105" s="32">
        <f>'Hourly Loads p.u. of Peak'!K105^2</f>
        <v>0.25558736365757612</v>
      </c>
      <c r="L105" s="32">
        <f>'Hourly Loads p.u. of Peak'!L105^2</f>
        <v>0.30474294229854509</v>
      </c>
      <c r="M105" s="32">
        <f>'Hourly Loads p.u. of Peak'!M105^2</f>
        <v>0.34700010610692356</v>
      </c>
      <c r="N105" s="32">
        <f>'Hourly Loads p.u. of Peak'!N105^2</f>
        <v>0.38332109904175726</v>
      </c>
      <c r="O105" s="32">
        <f>'Hourly Loads p.u. of Peak'!O105^2</f>
        <v>0.42194032959556416</v>
      </c>
      <c r="P105" s="32">
        <f>'Hourly Loads p.u. of Peak'!P105^2</f>
        <v>0.44948511403284364</v>
      </c>
      <c r="Q105" s="32">
        <f>'Hourly Loads p.u. of Peak'!Q105^2</f>
        <v>0.4703264120479031</v>
      </c>
      <c r="R105" s="32">
        <f>'Hourly Loads p.u. of Peak'!R105^2</f>
        <v>0.47830721581566793</v>
      </c>
      <c r="S105" s="32">
        <f>'Hourly Loads p.u. of Peak'!S105^2</f>
        <v>0.47309472830040405</v>
      </c>
      <c r="T105" s="32">
        <f>'Hourly Loads p.u. of Peak'!T105^2</f>
        <v>0.43868521877198396</v>
      </c>
      <c r="U105" s="32">
        <f>'Hourly Loads p.u. of Peak'!U105^2</f>
        <v>0.3951080573642673</v>
      </c>
      <c r="V105" s="32">
        <f>'Hourly Loads p.u. of Peak'!V105^2</f>
        <v>0.39042432303406815</v>
      </c>
      <c r="W105" s="32">
        <f>'Hourly Loads p.u. of Peak'!W105^2</f>
        <v>0.34601150231825578</v>
      </c>
      <c r="X105" s="32">
        <f>'Hourly Loads p.u. of Peak'!X105^2</f>
        <v>0.29609036039709552</v>
      </c>
      <c r="Y105" s="32">
        <f>'Hourly Loads p.u. of Peak'!Y105^2</f>
        <v>0.24313436702651667</v>
      </c>
    </row>
    <row r="106" spans="1:25" x14ac:dyDescent="0.25">
      <c r="A106" s="29">
        <f>IF('2017 Hourly Load - RC2016'!A107="","",'2017 Hourly Load - RC2016'!A107)</f>
        <v>42831</v>
      </c>
      <c r="B106" s="32">
        <f>'Hourly Loads p.u. of Peak'!B106^2</f>
        <v>0.19365098372843223</v>
      </c>
      <c r="C106" s="32">
        <f>'Hourly Loads p.u. of Peak'!C106^2</f>
        <v>0.16077592196142518</v>
      </c>
      <c r="D106" s="32">
        <f>'Hourly Loads p.u. of Peak'!D106^2</f>
        <v>0.13894551950955969</v>
      </c>
      <c r="E106" s="32">
        <f>'Hourly Loads p.u. of Peak'!E106^2</f>
        <v>0.12661748394869204</v>
      </c>
      <c r="F106" s="32">
        <f>'Hourly Loads p.u. of Peak'!F106^2</f>
        <v>0.12164735949206078</v>
      </c>
      <c r="G106" s="32">
        <f>'Hourly Loads p.u. of Peak'!G106^2</f>
        <v>0.12238065917285795</v>
      </c>
      <c r="H106" s="32">
        <f>'Hourly Loads p.u. of Peak'!H106^2</f>
        <v>0.13098718144558008</v>
      </c>
      <c r="I106" s="32">
        <f>'Hourly Loads p.u. of Peak'!I106^2</f>
        <v>0.14355305484053424</v>
      </c>
      <c r="J106" s="32">
        <f>'Hourly Loads p.u. of Peak'!J106^2</f>
        <v>0.18920550855240784</v>
      </c>
      <c r="K106" s="32">
        <f>'Hourly Loads p.u. of Peak'!K106^2</f>
        <v>0.25014028194405152</v>
      </c>
      <c r="L106" s="32">
        <f>'Hourly Loads p.u. of Peak'!L106^2</f>
        <v>0.30446487104029896</v>
      </c>
      <c r="M106" s="32">
        <f>'Hourly Loads p.u. of Peak'!M106^2</f>
        <v>0.34665393436194403</v>
      </c>
      <c r="N106" s="32">
        <f>'Hourly Loads p.u. of Peak'!N106^2</f>
        <v>0.38717800063156721</v>
      </c>
      <c r="O106" s="32">
        <f>'Hourly Loads p.u. of Peak'!O106^2</f>
        <v>0.42434376502318349</v>
      </c>
      <c r="P106" s="32">
        <f>'Hourly Loads p.u. of Peak'!P106^2</f>
        <v>0.45990367230554213</v>
      </c>
      <c r="Q106" s="32">
        <f>'Hourly Loads p.u. of Peak'!Q106^2</f>
        <v>0.48331471964950135</v>
      </c>
      <c r="R106" s="32">
        <f>'Hourly Loads p.u. of Peak'!R106^2</f>
        <v>0.49488367743898382</v>
      </c>
      <c r="S106" s="32">
        <f>'Hourly Loads p.u. of Peak'!S106^2</f>
        <v>0.49405700159184951</v>
      </c>
      <c r="T106" s="32">
        <f>'Hourly Loads p.u. of Peak'!T106^2</f>
        <v>0.46624650520652777</v>
      </c>
      <c r="U106" s="32">
        <f>'Hourly Loads p.u. of Peak'!U106^2</f>
        <v>0.42983150324380154</v>
      </c>
      <c r="V106" s="32">
        <f>'Hourly Loads p.u. of Peak'!V106^2</f>
        <v>0.43109867012462594</v>
      </c>
      <c r="W106" s="32">
        <f>'Hourly Loads p.u. of Peak'!W106^2</f>
        <v>0.37700457661071796</v>
      </c>
      <c r="X106" s="32">
        <f>'Hourly Loads p.u. of Peak'!X106^2</f>
        <v>0.31450830459258083</v>
      </c>
      <c r="Y106" s="32">
        <f>'Hourly Loads p.u. of Peak'!Y106^2</f>
        <v>0.24425360648522579</v>
      </c>
    </row>
    <row r="107" spans="1:25" x14ac:dyDescent="0.25">
      <c r="A107" s="29">
        <f>IF('2017 Hourly Load - RC2016'!A108="","",'2017 Hourly Load - RC2016'!A108)</f>
        <v>42832</v>
      </c>
      <c r="B107" s="32">
        <f>'Hourly Loads p.u. of Peak'!B107^2</f>
        <v>0.19583733353986849</v>
      </c>
      <c r="C107" s="32">
        <f>'Hourly Loads p.u. of Peak'!C107^2</f>
        <v>0.16531940253622088</v>
      </c>
      <c r="D107" s="32">
        <f>'Hourly Loads p.u. of Peak'!D107^2</f>
        <v>0.1496292185683398</v>
      </c>
      <c r="E107" s="32">
        <f>'Hourly Loads p.u. of Peak'!E107^2</f>
        <v>0.14228324192852793</v>
      </c>
      <c r="F107" s="32">
        <f>'Hourly Loads p.u. of Peak'!F107^2</f>
        <v>0.14428575162815072</v>
      </c>
      <c r="G107" s="32">
        <f>'Hourly Loads p.u. of Peak'!G107^2</f>
        <v>0.16518285957071616</v>
      </c>
      <c r="H107" s="32">
        <f>'Hourly Loads p.u. of Peak'!H107^2</f>
        <v>0.21303292062575652</v>
      </c>
      <c r="I107" s="32">
        <f>'Hourly Loads p.u. of Peak'!I107^2</f>
        <v>0.24284461339076069</v>
      </c>
      <c r="J107" s="32">
        <f>'Hourly Loads p.u. of Peak'!J107^2</f>
        <v>0.2709239930832828</v>
      </c>
      <c r="K107" s="32">
        <f>'Hourly Loads p.u. of Peak'!K107^2</f>
        <v>0.32667955443240665</v>
      </c>
      <c r="L107" s="32">
        <f>'Hourly Loads p.u. of Peak'!L107^2</f>
        <v>0.38670788674112838</v>
      </c>
      <c r="M107" s="32">
        <f>'Hourly Loads p.u. of Peak'!M107^2</f>
        <v>0.44269883733185927</v>
      </c>
      <c r="N107" s="32">
        <f>'Hourly Loads p.u. of Peak'!N107^2</f>
        <v>0.49158112026319739</v>
      </c>
      <c r="O107" s="32">
        <f>'Hourly Loads p.u. of Peak'!O107^2</f>
        <v>0.53697546517991857</v>
      </c>
      <c r="P107" s="32">
        <f>'Hourly Loads p.u. of Peak'!P107^2</f>
        <v>0.57402134020801199</v>
      </c>
      <c r="Q107" s="32">
        <f>'Hourly Loads p.u. of Peak'!Q107^2</f>
        <v>0.60274700728745678</v>
      </c>
      <c r="R107" s="32">
        <f>'Hourly Loads p.u. of Peak'!R107^2</f>
        <v>0.62067623075764344</v>
      </c>
      <c r="S107" s="32">
        <f>'Hourly Loads p.u. of Peak'!S107^2</f>
        <v>0.61348616370463149</v>
      </c>
      <c r="T107" s="32">
        <f>'Hourly Loads p.u. of Peak'!T107^2</f>
        <v>0.57854732454064928</v>
      </c>
      <c r="U107" s="32">
        <f>'Hourly Loads p.u. of Peak'!U107^2</f>
        <v>0.54873054244052044</v>
      </c>
      <c r="V107" s="32">
        <f>'Hourly Loads p.u. of Peak'!V107^2</f>
        <v>0.53993315335359249</v>
      </c>
      <c r="W107" s="32">
        <f>'Hourly Loads p.u. of Peak'!W107^2</f>
        <v>0.47072961889805121</v>
      </c>
      <c r="X107" s="32">
        <f>'Hourly Loads p.u. of Peak'!X107^2</f>
        <v>0.39142187678963164</v>
      </c>
      <c r="Y107" s="32">
        <f>'Hourly Loads p.u. of Peak'!Y107^2</f>
        <v>0.31658379433544015</v>
      </c>
    </row>
    <row r="108" spans="1:25" x14ac:dyDescent="0.25">
      <c r="A108" s="29">
        <f>IF('2017 Hourly Load - RC2016'!A109="","",'2017 Hourly Load - RC2016'!A109)</f>
        <v>42833</v>
      </c>
      <c r="B108" s="32">
        <f>'Hourly Loads p.u. of Peak'!B108^2</f>
        <v>0.25925134648095122</v>
      </c>
      <c r="C108" s="32">
        <f>'Hourly Loads p.u. of Peak'!C108^2</f>
        <v>0.21983017104033664</v>
      </c>
      <c r="D108" s="32">
        <f>'Hourly Loads p.u. of Peak'!D108^2</f>
        <v>0.19287575300320345</v>
      </c>
      <c r="E108" s="32">
        <f>'Hourly Loads p.u. of Peak'!E108^2</f>
        <v>0.17943638434595219</v>
      </c>
      <c r="F108" s="32">
        <f>'Hourly Loads p.u. of Peak'!F108^2</f>
        <v>0.17964987199435237</v>
      </c>
      <c r="G108" s="32">
        <f>'Hourly Loads p.u. of Peak'!G108^2</f>
        <v>0.1991211340389227</v>
      </c>
      <c r="H108" s="32">
        <f>'Hourly Loads p.u. of Peak'!H108^2</f>
        <v>0.25296206353946715</v>
      </c>
      <c r="I108" s="32">
        <f>'Hourly Loads p.u. of Peak'!I108^2</f>
        <v>0.28406076577489137</v>
      </c>
      <c r="J108" s="32">
        <f>'Hourly Loads p.u. of Peak'!J108^2</f>
        <v>0.31084580255947403</v>
      </c>
      <c r="K108" s="32">
        <f>'Hourly Loads p.u. of Peak'!K108^2</f>
        <v>0.35057075683510047</v>
      </c>
      <c r="L108" s="32">
        <f>'Hourly Loads p.u. of Peak'!L108^2</f>
        <v>0.39955427822396244</v>
      </c>
      <c r="M108" s="32">
        <f>'Hourly Loads p.u. of Peak'!M108^2</f>
        <v>0.44247537902898565</v>
      </c>
      <c r="N108" s="32">
        <f>'Hourly Loads p.u. of Peak'!N108^2</f>
        <v>0.46860033944869456</v>
      </c>
      <c r="O108" s="32">
        <f>'Hourly Loads p.u. of Peak'!O108^2</f>
        <v>0.48249776765846225</v>
      </c>
      <c r="P108" s="32">
        <f>'Hourly Loads p.u. of Peak'!P108^2</f>
        <v>0.47970203563185049</v>
      </c>
      <c r="Q108" s="32">
        <f>'Hourly Loads p.u. of Peak'!Q108^2</f>
        <v>0.46504317801472389</v>
      </c>
      <c r="R108" s="32">
        <f>'Hourly Loads p.u. of Peak'!R108^2</f>
        <v>0.47292147055047251</v>
      </c>
      <c r="S108" s="32">
        <f>'Hourly Loads p.u. of Peak'!S108^2</f>
        <v>0.44174952913351467</v>
      </c>
      <c r="T108" s="32">
        <f>'Hourly Loads p.u. of Peak'!T108^2</f>
        <v>0.38483028698917615</v>
      </c>
      <c r="U108" s="32">
        <f>'Hourly Loads p.u. of Peak'!U108^2</f>
        <v>0.35862125822767371</v>
      </c>
      <c r="V108" s="32">
        <f>'Hourly Loads p.u. of Peak'!V108^2</f>
        <v>0.36209944946920325</v>
      </c>
      <c r="W108" s="32">
        <f>'Hourly Loads p.u. of Peak'!W108^2</f>
        <v>0.31497940743937752</v>
      </c>
      <c r="X108" s="32">
        <f>'Hourly Loads p.u. of Peak'!X108^2</f>
        <v>0.25452714426813339</v>
      </c>
      <c r="Y108" s="32">
        <f>'Hourly Loads p.u. of Peak'!Y108^2</f>
        <v>0.19691647883921695</v>
      </c>
    </row>
    <row r="109" spans="1:25" x14ac:dyDescent="0.25">
      <c r="A109" s="29">
        <f>IF('2017 Hourly Load - RC2016'!A110="","",'2017 Hourly Load - RC2016'!A110)</f>
        <v>42834</v>
      </c>
      <c r="B109" s="32">
        <f>'Hourly Loads p.u. of Peak'!B109^2</f>
        <v>0.15735988689140884</v>
      </c>
      <c r="C109" s="32">
        <f>'Hourly Loads p.u. of Peak'!C109^2</f>
        <v>0.13333777557761226</v>
      </c>
      <c r="D109" s="32">
        <f>'Hourly Loads p.u. of Peak'!D109^2</f>
        <v>0.12030384553298488</v>
      </c>
      <c r="E109" s="32">
        <f>'Hourly Loads p.u. of Peak'!E109^2</f>
        <v>0.11398150571160572</v>
      </c>
      <c r="F109" s="32">
        <f>'Hourly Loads p.u. of Peak'!F109^2</f>
        <v>0.11355665111801108</v>
      </c>
      <c r="G109" s="32">
        <f>'Hourly Loads p.u. of Peak'!G109^2</f>
        <v>0.12971384989384097</v>
      </c>
      <c r="H109" s="32">
        <f>'Hourly Loads p.u. of Peak'!H109^2</f>
        <v>0.17249737118017153</v>
      </c>
      <c r="I109" s="32">
        <f>'Hourly Loads p.u. of Peak'!I109^2</f>
        <v>0.19472409657028278</v>
      </c>
      <c r="J109" s="32">
        <f>'Hourly Loads p.u. of Peak'!J109^2</f>
        <v>0.20657134421086071</v>
      </c>
      <c r="K109" s="32">
        <f>'Hourly Loads p.u. of Peak'!K109^2</f>
        <v>0.23143652583547686</v>
      </c>
      <c r="L109" s="32">
        <f>'Hourly Loads p.u. of Peak'!L109^2</f>
        <v>0.25169662248444352</v>
      </c>
      <c r="M109" s="32">
        <f>'Hourly Loads p.u. of Peak'!M109^2</f>
        <v>0.26281224338465836</v>
      </c>
      <c r="N109" s="32">
        <f>'Hourly Loads p.u. of Peak'!N109^2</f>
        <v>0.2695271424690181</v>
      </c>
      <c r="O109" s="32">
        <f>'Hourly Loads p.u. of Peak'!O109^2</f>
        <v>0.27518025499423426</v>
      </c>
      <c r="P109" s="32">
        <f>'Hourly Loads p.u. of Peak'!P109^2</f>
        <v>0.28446370467251464</v>
      </c>
      <c r="Q109" s="32">
        <f>'Hourly Loads p.u. of Peak'!Q109^2</f>
        <v>0.29599898153477494</v>
      </c>
      <c r="R109" s="32">
        <f>'Hourly Loads p.u. of Peak'!R109^2</f>
        <v>0.30720475083111121</v>
      </c>
      <c r="S109" s="32">
        <f>'Hourly Loads p.u. of Peak'!S109^2</f>
        <v>0.31446121369920238</v>
      </c>
      <c r="T109" s="32">
        <f>'Hourly Loads p.u. of Peak'!T109^2</f>
        <v>0.30664649289994994</v>
      </c>
      <c r="U109" s="32">
        <f>'Hourly Loads p.u. of Peak'!U109^2</f>
        <v>0.29577059607856793</v>
      </c>
      <c r="V109" s="32">
        <f>'Hourly Loads p.u. of Peak'!V109^2</f>
        <v>0.31243964058772034</v>
      </c>
      <c r="W109" s="32">
        <f>'Hourly Loads p.u. of Peak'!W109^2</f>
        <v>0.27610608208975246</v>
      </c>
      <c r="X109" s="32">
        <f>'Hourly Loads p.u. of Peak'!X109^2</f>
        <v>0.222198800845268</v>
      </c>
      <c r="Y109" s="32">
        <f>'Hourly Loads p.u. of Peak'!Y109^2</f>
        <v>0.17148744577448538</v>
      </c>
    </row>
    <row r="110" spans="1:25" x14ac:dyDescent="0.25">
      <c r="A110" s="29">
        <f>IF('2017 Hourly Load - RC2016'!A111="","",'2017 Hourly Load - RC2016'!A111)</f>
        <v>42835</v>
      </c>
      <c r="B110" s="32">
        <f>'Hourly Loads p.u. of Peak'!B110^2</f>
        <v>0.13416695995397507</v>
      </c>
      <c r="C110" s="32">
        <f>'Hourly Loads p.u. of Peak'!C110^2</f>
        <v>0.11429356992073787</v>
      </c>
      <c r="D110" s="32">
        <f>'Hourly Loads p.u. of Peak'!D110^2</f>
        <v>0.10346302935270599</v>
      </c>
      <c r="E110" s="32">
        <f>'Hourly Loads p.u. of Peak'!E110^2</f>
        <v>9.9583596833825033E-2</v>
      </c>
      <c r="F110" s="32">
        <f>'Hourly Loads p.u. of Peak'!F110^2</f>
        <v>0.10144717138652153</v>
      </c>
      <c r="G110" s="32">
        <f>'Hourly Loads p.u. of Peak'!G110^2</f>
        <v>0.11885196593179601</v>
      </c>
      <c r="H110" s="32">
        <f>'Hourly Loads p.u. of Peak'!H110^2</f>
        <v>0.16283637286883315</v>
      </c>
      <c r="I110" s="32">
        <f>'Hourly Loads p.u. of Peak'!I110^2</f>
        <v>0.18880393409724611</v>
      </c>
      <c r="J110" s="32">
        <f>'Hourly Loads p.u. of Peak'!J110^2</f>
        <v>0.20175274514412769</v>
      </c>
      <c r="K110" s="32">
        <f>'Hourly Loads p.u. of Peak'!K110^2</f>
        <v>0.22406309287610632</v>
      </c>
      <c r="L110" s="32">
        <f>'Hourly Loads p.u. of Peak'!L110^2</f>
        <v>0.24562505625785197</v>
      </c>
      <c r="M110" s="32">
        <f>'Hourly Loads p.u. of Peak'!M110^2</f>
        <v>0.261823056094111</v>
      </c>
      <c r="N110" s="32">
        <f>'Hourly Loads p.u. of Peak'!N110^2</f>
        <v>0.27306991732039365</v>
      </c>
      <c r="O110" s="32">
        <f>'Hourly Loads p.u. of Peak'!O110^2</f>
        <v>0.28625799939479996</v>
      </c>
      <c r="P110" s="32">
        <f>'Hourly Loads p.u. of Peak'!P110^2</f>
        <v>0.30086149484719182</v>
      </c>
      <c r="Q110" s="32">
        <f>'Hourly Loads p.u. of Peak'!Q110^2</f>
        <v>0.3171037332927174</v>
      </c>
      <c r="R110" s="32">
        <f>'Hourly Loads p.u. of Peak'!R110^2</f>
        <v>0.32855404981333214</v>
      </c>
      <c r="S110" s="32">
        <f>'Hourly Loads p.u. of Peak'!S110^2</f>
        <v>0.32826531686515398</v>
      </c>
      <c r="T110" s="32">
        <f>'Hourly Loads p.u. of Peak'!T110^2</f>
        <v>0.31700916720562877</v>
      </c>
      <c r="U110" s="32">
        <f>'Hourly Loads p.u. of Peak'!U110^2</f>
        <v>0.309209344214183</v>
      </c>
      <c r="V110" s="32">
        <f>'Hourly Loads p.u. of Peak'!V110^2</f>
        <v>0.32567243195115703</v>
      </c>
      <c r="W110" s="32">
        <f>'Hourly Loads p.u. of Peak'!W110^2</f>
        <v>0.28607831607281115</v>
      </c>
      <c r="X110" s="32">
        <f>'Hourly Loads p.u. of Peak'!X110^2</f>
        <v>0.23484234345264168</v>
      </c>
      <c r="Y110" s="32">
        <f>'Hourly Loads p.u. of Peak'!Y110^2</f>
        <v>0.18157697244956031</v>
      </c>
    </row>
    <row r="111" spans="1:25" x14ac:dyDescent="0.25">
      <c r="A111" s="29">
        <f>IF('2017 Hourly Load - RC2016'!A112="","",'2017 Hourly Load - RC2016'!A112)</f>
        <v>42836</v>
      </c>
      <c r="B111" s="32">
        <f>'Hourly Loads p.u. of Peak'!B111^2</f>
        <v>0.14294919033195377</v>
      </c>
      <c r="C111" s="32">
        <f>'Hourly Loads p.u. of Peak'!C111^2</f>
        <v>0.11943166006493702</v>
      </c>
      <c r="D111" s="32">
        <f>'Hourly Loads p.u. of Peak'!D111^2</f>
        <v>0.1079953193839025</v>
      </c>
      <c r="E111" s="32">
        <f>'Hourly Loads p.u. of Peak'!E111^2</f>
        <v>0.10330103089735043</v>
      </c>
      <c r="F111" s="32">
        <f>'Hourly Loads p.u. of Peak'!F111^2</f>
        <v>0.10484514081526417</v>
      </c>
      <c r="G111" s="32">
        <f>'Hourly Loads p.u. of Peak'!G111^2</f>
        <v>0.12079949247847917</v>
      </c>
      <c r="H111" s="32">
        <f>'Hourly Loads p.u. of Peak'!H111^2</f>
        <v>0.16354874404717115</v>
      </c>
      <c r="I111" s="32">
        <f>'Hourly Loads p.u. of Peak'!I111^2</f>
        <v>0.19033951360550691</v>
      </c>
      <c r="J111" s="32">
        <f>'Hourly Loads p.u. of Peak'!J111^2</f>
        <v>0.20998204667306541</v>
      </c>
      <c r="K111" s="32">
        <f>'Hourly Loads p.u. of Peak'!K111^2</f>
        <v>0.24379730977826689</v>
      </c>
      <c r="L111" s="32">
        <f>'Hourly Loads p.u. of Peak'!L111^2</f>
        <v>0.27628260639250213</v>
      </c>
      <c r="M111" s="32">
        <f>'Hourly Loads p.u. of Peak'!M111^2</f>
        <v>0.29952724816721193</v>
      </c>
      <c r="N111" s="32">
        <f>'Hourly Loads p.u. of Peak'!N111^2</f>
        <v>0.31611149275366446</v>
      </c>
      <c r="O111" s="32">
        <f>'Hourly Loads p.u. of Peak'!O111^2</f>
        <v>0.33304564102914164</v>
      </c>
      <c r="P111" s="32">
        <f>'Hourly Loads p.u. of Peak'!P111^2</f>
        <v>0.34883274095723971</v>
      </c>
      <c r="Q111" s="32">
        <f>'Hourly Loads p.u. of Peak'!Q111^2</f>
        <v>0.35470960265484647</v>
      </c>
      <c r="R111" s="32">
        <f>'Hourly Loads p.u. of Peak'!R111^2</f>
        <v>0.35656245734370762</v>
      </c>
      <c r="S111" s="32">
        <f>'Hourly Loads p.u. of Peak'!S111^2</f>
        <v>0.34754443932102586</v>
      </c>
      <c r="T111" s="32">
        <f>'Hourly Loads p.u. of Peak'!T111^2</f>
        <v>0.33115835796654192</v>
      </c>
      <c r="U111" s="32">
        <f>'Hourly Loads p.u. of Peak'!U111^2</f>
        <v>0.31880833443303497</v>
      </c>
      <c r="V111" s="32">
        <f>'Hourly Loads p.u. of Peak'!V111^2</f>
        <v>0.32735183321422967</v>
      </c>
      <c r="W111" s="32">
        <f>'Hourly Loads p.u. of Peak'!W111^2</f>
        <v>0.29782923830643393</v>
      </c>
      <c r="X111" s="32">
        <f>'Hourly Loads p.u. of Peak'!X111^2</f>
        <v>0.25903761027132749</v>
      </c>
      <c r="Y111" s="32">
        <f>'Hourly Loads p.u. of Peak'!Y111^2</f>
        <v>0.21349826954465334</v>
      </c>
    </row>
    <row r="112" spans="1:25" x14ac:dyDescent="0.25">
      <c r="A112" s="29">
        <f>IF('2017 Hourly Load - RC2016'!A113="","",'2017 Hourly Load - RC2016'!A113)</f>
        <v>42837</v>
      </c>
      <c r="B112" s="32">
        <f>'Hourly Loads p.u. of Peak'!B112^2</f>
        <v>0.172916138668056</v>
      </c>
      <c r="C112" s="32">
        <f>'Hourly Loads p.u. of Peak'!C112^2</f>
        <v>0.14678443712693501</v>
      </c>
      <c r="D112" s="32">
        <f>'Hourly Loads p.u. of Peak'!D112^2</f>
        <v>0.12950223262457733</v>
      </c>
      <c r="E112" s="32">
        <f>'Hourly Loads p.u. of Peak'!E112^2</f>
        <v>0.12007095248068736</v>
      </c>
      <c r="F112" s="32">
        <f>'Hourly Loads p.u. of Peak'!F112^2</f>
        <v>0.11620353727997211</v>
      </c>
      <c r="G112" s="32">
        <f>'Hourly Loads p.u. of Peak'!G112^2</f>
        <v>0.11917062318331338</v>
      </c>
      <c r="H112" s="32">
        <f>'Hourly Loads p.u. of Peak'!H112^2</f>
        <v>0.1330925849147053</v>
      </c>
      <c r="I112" s="32">
        <f>'Hourly Loads p.u. of Peak'!I112^2</f>
        <v>0.15145374961762786</v>
      </c>
      <c r="J112" s="32">
        <f>'Hourly Loads p.u. of Peak'!J112^2</f>
        <v>0.1961719233895349</v>
      </c>
      <c r="K112" s="32">
        <f>'Hourly Loads p.u. of Peak'!K112^2</f>
        <v>0.25148602413991217</v>
      </c>
      <c r="L112" s="32">
        <f>'Hourly Loads p.u. of Peak'!L112^2</f>
        <v>0.29810426336755663</v>
      </c>
      <c r="M112" s="32">
        <f>'Hourly Loads p.u. of Peak'!M112^2</f>
        <v>0.33654394457563719</v>
      </c>
      <c r="N112" s="32">
        <f>'Hourly Loads p.u. of Peak'!N112^2</f>
        <v>0.36366757992068405</v>
      </c>
      <c r="O112" s="32">
        <f>'Hourly Loads p.u. of Peak'!O112^2</f>
        <v>0.38864240348759693</v>
      </c>
      <c r="P112" s="32">
        <f>'Hourly Loads p.u. of Peak'!P112^2</f>
        <v>0.4039720026852201</v>
      </c>
      <c r="Q112" s="32">
        <f>'Hourly Loads p.u. of Peak'!Q112^2</f>
        <v>0.41818505076360946</v>
      </c>
      <c r="R112" s="32">
        <f>'Hourly Loads p.u. of Peak'!R112^2</f>
        <v>0.42352364519867758</v>
      </c>
      <c r="S112" s="32">
        <f>'Hourly Loads p.u. of Peak'!S112^2</f>
        <v>0.41758793442782327</v>
      </c>
      <c r="T112" s="32">
        <f>'Hourly Loads p.u. of Peak'!T112^2</f>
        <v>0.38665566949286861</v>
      </c>
      <c r="U112" s="32">
        <f>'Hourly Loads p.u. of Peak'!U112^2</f>
        <v>0.35226325075212878</v>
      </c>
      <c r="V112" s="32">
        <f>'Hourly Loads p.u. of Peak'!V112^2</f>
        <v>0.35201409897525421</v>
      </c>
      <c r="W112" s="32">
        <f>'Hourly Loads p.u. of Peak'!W112^2</f>
        <v>0.31942500777743649</v>
      </c>
      <c r="X112" s="32">
        <f>'Hourly Loads p.u. of Peak'!X112^2</f>
        <v>0.27158000961483747</v>
      </c>
      <c r="Y112" s="32">
        <f>'Hourly Loads p.u. of Peak'!Y112^2</f>
        <v>0.2262945450911322</v>
      </c>
    </row>
    <row r="113" spans="1:25" x14ac:dyDescent="0.25">
      <c r="A113" s="29">
        <f>IF('2017 Hourly Load - RC2016'!A114="","",'2017 Hourly Load - RC2016'!A114)</f>
        <v>42838</v>
      </c>
      <c r="B113" s="32">
        <f>'Hourly Loads p.u. of Peak'!B113^2</f>
        <v>0.18557052101276303</v>
      </c>
      <c r="C113" s="32">
        <f>'Hourly Loads p.u. of Peak'!C113^2</f>
        <v>0.15652822042850101</v>
      </c>
      <c r="D113" s="32">
        <f>'Hourly Loads p.u. of Peak'!D113^2</f>
        <v>0.13954087652547947</v>
      </c>
      <c r="E113" s="32">
        <f>'Hourly Loads p.u. of Peak'!E113^2</f>
        <v>0.12862737291981868</v>
      </c>
      <c r="F113" s="32">
        <f>'Hourly Loads p.u. of Peak'!F113^2</f>
        <v>0.1241791582817979</v>
      </c>
      <c r="G113" s="32">
        <f>'Hourly Loads p.u. of Peak'!G113^2</f>
        <v>0.12581200279369589</v>
      </c>
      <c r="H113" s="32">
        <f>'Hourly Loads p.u. of Peak'!H113^2</f>
        <v>0.13521477419922942</v>
      </c>
      <c r="I113" s="32">
        <f>'Hourly Loads p.u. of Peak'!I113^2</f>
        <v>0.14910995478091121</v>
      </c>
      <c r="J113" s="32">
        <f>'Hourly Loads p.u. of Peak'!J113^2</f>
        <v>0.18865801279337527</v>
      </c>
      <c r="K113" s="32">
        <f>'Hourly Loads p.u. of Peak'!K113^2</f>
        <v>0.24251367791993508</v>
      </c>
      <c r="L113" s="32">
        <f>'Hourly Loads p.u. of Peak'!L113^2</f>
        <v>0.28738229822025918</v>
      </c>
      <c r="M113" s="32">
        <f>'Hourly Loads p.u. of Peak'!M113^2</f>
        <v>0.32161186705123895</v>
      </c>
      <c r="N113" s="32">
        <f>'Hourly Loads p.u. of Peak'!N113^2</f>
        <v>0.3529613446442964</v>
      </c>
      <c r="O113" s="32">
        <f>'Hourly Loads p.u. of Peak'!O113^2</f>
        <v>0.37443099838126703</v>
      </c>
      <c r="P113" s="32">
        <f>'Hourly Loads p.u. of Peak'!P113^2</f>
        <v>0.38358109231881082</v>
      </c>
      <c r="Q113" s="32">
        <f>'Hourly Loads p.u. of Peak'!Q113^2</f>
        <v>0.39100169902530113</v>
      </c>
      <c r="R113" s="32">
        <f>'Hourly Loads p.u. of Peak'!R113^2</f>
        <v>0.39294691271861282</v>
      </c>
      <c r="S113" s="32">
        <f>'Hourly Loads p.u. of Peak'!S113^2</f>
        <v>0.38927085087747726</v>
      </c>
      <c r="T113" s="32">
        <f>'Hourly Loads p.u. of Peak'!T113^2</f>
        <v>0.37186623437960409</v>
      </c>
      <c r="U113" s="32">
        <f>'Hourly Loads p.u. of Peak'!U113^2</f>
        <v>0.36671229625384266</v>
      </c>
      <c r="V113" s="32">
        <f>'Hourly Loads p.u. of Peak'!V113^2</f>
        <v>0.38243778120401345</v>
      </c>
      <c r="W113" s="32">
        <f>'Hourly Loads p.u. of Peak'!W113^2</f>
        <v>0.34398927342822633</v>
      </c>
      <c r="X113" s="32">
        <f>'Hourly Loads p.u. of Peak'!X113^2</f>
        <v>0.29244620606055155</v>
      </c>
      <c r="Y113" s="32">
        <f>'Hourly Loads p.u. of Peak'!Y113^2</f>
        <v>0.23350137680539645</v>
      </c>
    </row>
    <row r="114" spans="1:25" x14ac:dyDescent="0.25">
      <c r="A114" s="29">
        <f>IF('2017 Hourly Load - RC2016'!A115="","",'2017 Hourly Load - RC2016'!A115)</f>
        <v>42839</v>
      </c>
      <c r="B114" s="32">
        <f>'Hourly Loads p.u. of Peak'!B114^2</f>
        <v>0.18716557187875296</v>
      </c>
      <c r="C114" s="32">
        <f>'Hourly Loads p.u. of Peak'!C114^2</f>
        <v>0.15966672014532066</v>
      </c>
      <c r="D114" s="32">
        <f>'Hourly Loads p.u. of Peak'!D114^2</f>
        <v>0.14530825846258102</v>
      </c>
      <c r="E114" s="32">
        <f>'Hourly Loads p.u. of Peak'!E114^2</f>
        <v>0.13738487233747068</v>
      </c>
      <c r="F114" s="32">
        <f>'Hourly Loads p.u. of Peak'!F114^2</f>
        <v>0.13810167530954037</v>
      </c>
      <c r="G114" s="32">
        <f>'Hourly Loads p.u. of Peak'!G114^2</f>
        <v>0.15593078501766894</v>
      </c>
      <c r="H114" s="32">
        <f>'Hourly Loads p.u. of Peak'!H114^2</f>
        <v>0.20265898878834718</v>
      </c>
      <c r="I114" s="32">
        <f>'Hourly Loads p.u. of Peak'!I114^2</f>
        <v>0.23184067580799822</v>
      </c>
      <c r="J114" s="32">
        <f>'Hourly Loads p.u. of Peak'!J114^2</f>
        <v>0.26540151093957126</v>
      </c>
      <c r="K114" s="32">
        <f>'Hourly Loads p.u. of Peak'!K114^2</f>
        <v>0.32051750486903785</v>
      </c>
      <c r="L114" s="32">
        <f>'Hourly Loads p.u. of Peak'!L114^2</f>
        <v>0.37566521591577556</v>
      </c>
      <c r="M114" s="32">
        <f>'Hourly Loads p.u. of Peak'!M114^2</f>
        <v>0.42669917172358779</v>
      </c>
      <c r="N114" s="32">
        <f>'Hourly Loads p.u. of Peak'!N114^2</f>
        <v>0.46992337795661976</v>
      </c>
      <c r="O114" s="32">
        <f>'Hourly Loads p.u. of Peak'!O114^2</f>
        <v>0.51414815769965494</v>
      </c>
      <c r="P114" s="32">
        <f>'Hourly Loads p.u. of Peak'!P114^2</f>
        <v>0.55053593427559033</v>
      </c>
      <c r="Q114" s="32">
        <f>'Hourly Loads p.u. of Peak'!Q114^2</f>
        <v>0.58225779712706793</v>
      </c>
      <c r="R114" s="32">
        <f>'Hourly Loads p.u. of Peak'!R114^2</f>
        <v>0.59916669440277892</v>
      </c>
      <c r="S114" s="32">
        <f>'Hourly Loads p.u. of Peak'!S114^2</f>
        <v>0.5935897632483319</v>
      </c>
      <c r="T114" s="32">
        <f>'Hourly Loads p.u. of Peak'!T114^2</f>
        <v>0.55841447889825357</v>
      </c>
      <c r="U114" s="32">
        <f>'Hourly Loads p.u. of Peak'!U114^2</f>
        <v>0.51553396056081069</v>
      </c>
      <c r="V114" s="32">
        <f>'Hourly Loads p.u. of Peak'!V114^2</f>
        <v>0.50970214133004432</v>
      </c>
      <c r="W114" s="32">
        <f>'Hourly Loads p.u. of Peak'!W114^2</f>
        <v>0.44830362849749783</v>
      </c>
      <c r="X114" s="32">
        <f>'Hourly Loads p.u. of Peak'!X114^2</f>
        <v>0.36956548294286573</v>
      </c>
      <c r="Y114" s="32">
        <f>'Hourly Loads p.u. of Peak'!Y114^2</f>
        <v>0.28941158906959202</v>
      </c>
    </row>
    <row r="115" spans="1:25" x14ac:dyDescent="0.25">
      <c r="A115" s="29">
        <f>IF('2017 Hourly Load - RC2016'!A116="","",'2017 Hourly Load - RC2016'!A116)</f>
        <v>42840</v>
      </c>
      <c r="B115" s="32">
        <f>'Hourly Loads p.u. of Peak'!B115^2</f>
        <v>0.22849691211730427</v>
      </c>
      <c r="C115" s="32">
        <f>'Hourly Loads p.u. of Peak'!C115^2</f>
        <v>0.19306019071966091</v>
      </c>
      <c r="D115" s="32">
        <f>'Hourly Loads p.u. of Peak'!D115^2</f>
        <v>0.17249737118017153</v>
      </c>
      <c r="E115" s="32">
        <f>'Hourly Loads p.u. of Peak'!E115^2</f>
        <v>0.15896286351102551</v>
      </c>
      <c r="F115" s="32">
        <f>'Hourly Loads p.u. of Peak'!F115^2</f>
        <v>0.1564285685319789</v>
      </c>
      <c r="G115" s="32">
        <f>'Hourly Loads p.u. of Peak'!G115^2</f>
        <v>0.17316065416111437</v>
      </c>
      <c r="H115" s="32">
        <f>'Hourly Loads p.u. of Peak'!H115^2</f>
        <v>0.22148687919254706</v>
      </c>
      <c r="I115" s="32">
        <f>'Hourly Loads p.u. of Peak'!I115^2</f>
        <v>0.24934295571260456</v>
      </c>
      <c r="J115" s="32">
        <f>'Hourly Loads p.u. of Peak'!J115^2</f>
        <v>0.29140268786992096</v>
      </c>
      <c r="K115" s="32">
        <f>'Hourly Loads p.u. of Peak'!K115^2</f>
        <v>0.35561038852921989</v>
      </c>
      <c r="L115" s="32">
        <f>'Hourly Loads p.u. of Peak'!L115^2</f>
        <v>0.41374408318367573</v>
      </c>
      <c r="M115" s="32">
        <f>'Hourly Loads p.u. of Peak'!M115^2</f>
        <v>0.47026882517207502</v>
      </c>
      <c r="N115" s="32">
        <f>'Hourly Loads p.u. of Peak'!N115^2</f>
        <v>0.51336570283333138</v>
      </c>
      <c r="O115" s="32">
        <f>'Hourly Loads p.u. of Peak'!O115^2</f>
        <v>0.5451906551301684</v>
      </c>
      <c r="P115" s="32">
        <f>'Hourly Loads p.u. of Peak'!P115^2</f>
        <v>0.55797531352442298</v>
      </c>
      <c r="Q115" s="32">
        <f>'Hourly Loads p.u. of Peak'!Q115^2</f>
        <v>0.56792996136019946</v>
      </c>
      <c r="R115" s="32">
        <f>'Hourly Loads p.u. of Peak'!R115^2</f>
        <v>0.56067577256287748</v>
      </c>
      <c r="S115" s="32">
        <f>'Hourly Loads p.u. of Peak'!S115^2</f>
        <v>0.51764636957818144</v>
      </c>
      <c r="T115" s="32">
        <f>'Hourly Loads p.u. of Peak'!T115^2</f>
        <v>0.49624328794084571</v>
      </c>
      <c r="U115" s="32">
        <f>'Hourly Loads p.u. of Peak'!U115^2</f>
        <v>0.4672217660171703</v>
      </c>
      <c r="V115" s="32">
        <f>'Hourly Loads p.u. of Peak'!V115^2</f>
        <v>0.46934791465281678</v>
      </c>
      <c r="W115" s="32">
        <f>'Hourly Loads p.u. of Peak'!W115^2</f>
        <v>0.41579914507221438</v>
      </c>
      <c r="X115" s="32">
        <f>'Hourly Loads p.u. of Peak'!X115^2</f>
        <v>0.34050138301043925</v>
      </c>
      <c r="Y115" s="32">
        <f>'Hourly Loads p.u. of Peak'!Y115^2</f>
        <v>0.26683101826778943</v>
      </c>
    </row>
    <row r="116" spans="1:25" x14ac:dyDescent="0.25">
      <c r="A116" s="29">
        <f>IF('2017 Hourly Load - RC2016'!A117="","",'2017 Hourly Load - RC2016'!A117)</f>
        <v>42841</v>
      </c>
      <c r="B116" s="32">
        <f>'Hourly Loads p.u. of Peak'!B116^2</f>
        <v>0.21245194842958626</v>
      </c>
      <c r="C116" s="32">
        <f>'Hourly Loads p.u. of Peak'!C116^2</f>
        <v>0.17883219194809805</v>
      </c>
      <c r="D116" s="32">
        <f>'Hourly Loads p.u. of Peak'!D116^2</f>
        <v>0.1591638067504382</v>
      </c>
      <c r="E116" s="32">
        <f>'Hourly Loads p.u. of Peak'!E116^2</f>
        <v>0.14943438887732061</v>
      </c>
      <c r="F116" s="32">
        <f>'Hourly Loads p.u. of Peak'!F116^2</f>
        <v>0.14742858089365971</v>
      </c>
      <c r="G116" s="32">
        <f>'Hourly Loads p.u. of Peak'!G116^2</f>
        <v>0.16290415075482939</v>
      </c>
      <c r="H116" s="32">
        <f>'Hourly Loads p.u. of Peak'!H116^2</f>
        <v>0.20611361078477247</v>
      </c>
      <c r="I116" s="32">
        <f>'Hourly Loads p.u. of Peak'!I116^2</f>
        <v>0.22922000315947777</v>
      </c>
      <c r="J116" s="32">
        <f>'Hourly Loads p.u. of Peak'!J116^2</f>
        <v>0.24649979608911271</v>
      </c>
      <c r="K116" s="32">
        <f>'Hourly Loads p.u. of Peak'!K116^2</f>
        <v>0.2742999604366218</v>
      </c>
      <c r="L116" s="32">
        <f>'Hourly Loads p.u. of Peak'!L116^2</f>
        <v>0.29865469426444258</v>
      </c>
      <c r="M116" s="32">
        <f>'Hourly Loads p.u. of Peak'!M116^2</f>
        <v>0.3159226708403054</v>
      </c>
      <c r="N116" s="32">
        <f>'Hourly Loads p.u. of Peak'!N116^2</f>
        <v>0.33435536300172503</v>
      </c>
      <c r="O116" s="32">
        <f>'Hourly Loads p.u. of Peak'!O116^2</f>
        <v>0.35621154706986957</v>
      </c>
      <c r="P116" s="32">
        <f>'Hourly Loads p.u. of Peak'!P116^2</f>
        <v>0.37242972619922576</v>
      </c>
      <c r="Q116" s="32">
        <f>'Hourly Loads p.u. of Peak'!Q116^2</f>
        <v>0.38477819666579638</v>
      </c>
      <c r="R116" s="32">
        <f>'Hourly Loads p.u. of Peak'!R116^2</f>
        <v>0.39236810177109599</v>
      </c>
      <c r="S116" s="32">
        <f>'Hourly Loads p.u. of Peak'!S116^2</f>
        <v>0.38958526495973766</v>
      </c>
      <c r="T116" s="32">
        <f>'Hourly Loads p.u. of Peak'!T116^2</f>
        <v>0.37664374504208192</v>
      </c>
      <c r="U116" s="32">
        <f>'Hourly Loads p.u. of Peak'!U116^2</f>
        <v>0.37360931491275162</v>
      </c>
      <c r="V116" s="32">
        <f>'Hourly Loads p.u. of Peak'!V116^2</f>
        <v>0.38780526338923288</v>
      </c>
      <c r="W116" s="32">
        <f>'Hourly Loads p.u. of Peak'!W116^2</f>
        <v>0.35581071829837863</v>
      </c>
      <c r="X116" s="32">
        <f>'Hourly Loads p.u. of Peak'!X116^2</f>
        <v>0.29865469426444258</v>
      </c>
      <c r="Y116" s="32">
        <f>'Hourly Loads p.u. of Peak'!Y116^2</f>
        <v>0.23594235379200917</v>
      </c>
    </row>
    <row r="117" spans="1:25" x14ac:dyDescent="0.25">
      <c r="A117" s="29">
        <f>IF('2017 Hourly Load - RC2016'!A118="","",'2017 Hourly Load - RC2016'!A118)</f>
        <v>42842</v>
      </c>
      <c r="B117" s="32">
        <f>'Hourly Loads p.u. of Peak'!B117^2</f>
        <v>0.19081607245930418</v>
      </c>
      <c r="C117" s="32">
        <f>'Hourly Loads p.u. of Peak'!C117^2</f>
        <v>0.16382053252385023</v>
      </c>
      <c r="D117" s="32">
        <f>'Hourly Loads p.u. of Peak'!D117^2</f>
        <v>0.14898027986169865</v>
      </c>
      <c r="E117" s="32">
        <f>'Hourly Loads p.u. of Peak'!E117^2</f>
        <v>0.141492473482555</v>
      </c>
      <c r="F117" s="32">
        <f>'Hourly Loads p.u. of Peak'!F117^2</f>
        <v>0.14253675322246648</v>
      </c>
      <c r="G117" s="32">
        <f>'Hourly Loads p.u. of Peak'!G117^2</f>
        <v>0.16101170079190044</v>
      </c>
      <c r="H117" s="32">
        <f>'Hourly Loads p.u. of Peak'!H117^2</f>
        <v>0.20722066898067901</v>
      </c>
      <c r="I117" s="32">
        <f>'Hourly Loads p.u. of Peak'!I117^2</f>
        <v>0.23610553687957941</v>
      </c>
      <c r="J117" s="32">
        <f>'Hourly Loads p.u. of Peak'!J117^2</f>
        <v>0.26298446634424766</v>
      </c>
      <c r="K117" s="32">
        <f>'Hourly Loads p.u. of Peak'!K117^2</f>
        <v>0.30571719123583779</v>
      </c>
      <c r="L117" s="32">
        <f>'Hourly Loads p.u. of Peak'!L117^2</f>
        <v>0.34581395079369576</v>
      </c>
      <c r="M117" s="32">
        <f>'Hourly Loads p.u. of Peak'!M117^2</f>
        <v>0.37289108227293472</v>
      </c>
      <c r="N117" s="32">
        <f>'Hourly Loads p.u. of Peak'!N117^2</f>
        <v>0.38212626523984966</v>
      </c>
      <c r="O117" s="32">
        <f>'Hourly Loads p.u. of Peak'!O117^2</f>
        <v>0.38932324441029281</v>
      </c>
      <c r="P117" s="32">
        <f>'Hourly Loads p.u. of Peak'!P117^2</f>
        <v>0.39205256651906101</v>
      </c>
      <c r="Q117" s="32">
        <f>'Hourly Loads p.u. of Peak'!Q117^2</f>
        <v>0.38790985654185278</v>
      </c>
      <c r="R117" s="32">
        <f>'Hourly Loads p.u. of Peak'!R117^2</f>
        <v>0.38165922927775425</v>
      </c>
      <c r="S117" s="32">
        <f>'Hourly Loads p.u. of Peak'!S117^2</f>
        <v>0.36874915852484513</v>
      </c>
      <c r="T117" s="32">
        <f>'Hourly Loads p.u. of Peak'!T117^2</f>
        <v>0.35691354037641027</v>
      </c>
      <c r="U117" s="32">
        <f>'Hourly Loads p.u. of Peak'!U117^2</f>
        <v>0.34982536403377851</v>
      </c>
      <c r="V117" s="32">
        <f>'Hourly Loads p.u. of Peak'!V117^2</f>
        <v>0.35872183914380468</v>
      </c>
      <c r="W117" s="32">
        <f>'Hourly Loads p.u. of Peak'!W117^2</f>
        <v>0.33231912830374105</v>
      </c>
      <c r="X117" s="32">
        <f>'Hourly Loads p.u. of Peak'!X117^2</f>
        <v>0.28742731600726201</v>
      </c>
      <c r="Y117" s="32">
        <f>'Hourly Loads p.u. of Peak'!Y117^2</f>
        <v>0.23435427498019926</v>
      </c>
    </row>
    <row r="118" spans="1:25" x14ac:dyDescent="0.25">
      <c r="A118" s="29">
        <f>IF('2017 Hourly Load - RC2016'!A119="","",'2017 Hourly Load - RC2016'!A119)</f>
        <v>42843</v>
      </c>
      <c r="B118" s="32">
        <f>'Hourly Loads p.u. of Peak'!B118^2</f>
        <v>0.19103622366391185</v>
      </c>
      <c r="C118" s="32">
        <f>'Hourly Loads p.u. of Peak'!C118^2</f>
        <v>0.16324325172627752</v>
      </c>
      <c r="D118" s="32">
        <f>'Hourly Loads p.u. of Peak'!D118^2</f>
        <v>0.1463664999393082</v>
      </c>
      <c r="E118" s="32">
        <f>'Hourly Loads p.u. of Peak'!E118^2</f>
        <v>0.13747826260657239</v>
      </c>
      <c r="F118" s="32">
        <f>'Hourly Loads p.u. of Peak'!F118^2</f>
        <v>0.13611171883313292</v>
      </c>
      <c r="G118" s="32">
        <f>'Hourly Loads p.u. of Peak'!G118^2</f>
        <v>0.15024701660820697</v>
      </c>
      <c r="H118" s="32">
        <f>'Hourly Loads p.u. of Peak'!H118^2</f>
        <v>0.18136234247723884</v>
      </c>
      <c r="I118" s="32">
        <f>'Hourly Loads p.u. of Peak'!I118^2</f>
        <v>0.20971277730268806</v>
      </c>
      <c r="J118" s="32">
        <f>'Hourly Loads p.u. of Peak'!J118^2</f>
        <v>0.25030830227983164</v>
      </c>
      <c r="K118" s="32">
        <f>'Hourly Loads p.u. of Peak'!K118^2</f>
        <v>0.30581005793980892</v>
      </c>
      <c r="L118" s="32">
        <f>'Hourly Loads p.u. of Peak'!L118^2</f>
        <v>0.35490967857424494</v>
      </c>
      <c r="M118" s="32">
        <f>'Hourly Loads p.u. of Peak'!M118^2</f>
        <v>0.38948044616288641</v>
      </c>
      <c r="N118" s="32">
        <f>'Hourly Loads p.u. of Peak'!N118^2</f>
        <v>0.41158636022124839</v>
      </c>
      <c r="O118" s="32">
        <f>'Hourly Loads p.u. of Peak'!O118^2</f>
        <v>0.43624144943800813</v>
      </c>
      <c r="P118" s="32">
        <f>'Hourly Loads p.u. of Peak'!P118^2</f>
        <v>0.44847231695174433</v>
      </c>
      <c r="Q118" s="32">
        <f>'Hourly Loads p.u. of Peak'!Q118^2</f>
        <v>0.44628184208170341</v>
      </c>
      <c r="R118" s="32">
        <f>'Hourly Loads p.u. of Peak'!R118^2</f>
        <v>0.44141472245384467</v>
      </c>
      <c r="S118" s="32">
        <f>'Hourly Loads p.u. of Peak'!S118^2</f>
        <v>0.43568699925325116</v>
      </c>
      <c r="T118" s="32">
        <f>'Hourly Loads p.u. of Peak'!T118^2</f>
        <v>0.41190965904511878</v>
      </c>
      <c r="U118" s="32">
        <f>'Hourly Loads p.u. of Peak'!U118^2</f>
        <v>0.384621946849804</v>
      </c>
      <c r="V118" s="32">
        <f>'Hourly Loads p.u. of Peak'!V118^2</f>
        <v>0.38608151245762368</v>
      </c>
      <c r="W118" s="32">
        <f>'Hourly Loads p.u. of Peak'!W118^2</f>
        <v>0.35460958584929397</v>
      </c>
      <c r="X118" s="32">
        <f>'Hourly Loads p.u. of Peak'!X118^2</f>
        <v>0.31187664412770039</v>
      </c>
      <c r="Y118" s="32">
        <f>'Hourly Loads p.u. of Peak'!Y118^2</f>
        <v>0.26501231166022332</v>
      </c>
    </row>
    <row r="119" spans="1:25" x14ac:dyDescent="0.25">
      <c r="A119" s="29">
        <f>IF('2017 Hourly Load - RC2016'!A120="","",'2017 Hourly Load - RC2016'!A120)</f>
        <v>42844</v>
      </c>
      <c r="B119" s="32">
        <f>'Hourly Loads p.u. of Peak'!B119^2</f>
        <v>0.21825813588594589</v>
      </c>
      <c r="C119" s="32">
        <f>'Hourly Loads p.u. of Peak'!C119^2</f>
        <v>0.18968064655268571</v>
      </c>
      <c r="D119" s="32">
        <f>'Hourly Loads p.u. of Peak'!D119^2</f>
        <v>0.1708967990818954</v>
      </c>
      <c r="E119" s="32">
        <f>'Hourly Loads p.u. of Peak'!E119^2</f>
        <v>0.1591638067504382</v>
      </c>
      <c r="F119" s="32">
        <f>'Hourly Loads p.u. of Peak'!F119^2</f>
        <v>0.15526830765714583</v>
      </c>
      <c r="G119" s="32">
        <f>'Hourly Loads p.u. of Peak'!G119^2</f>
        <v>0.15889591063675021</v>
      </c>
      <c r="H119" s="32">
        <f>'Hourly Loads p.u. of Peak'!H119^2</f>
        <v>0.16596875198587693</v>
      </c>
      <c r="I119" s="32">
        <f>'Hourly Loads p.u. of Peak'!I119^2</f>
        <v>0.17695507345298306</v>
      </c>
      <c r="J119" s="32">
        <f>'Hourly Loads p.u. of Peak'!J119^2</f>
        <v>0.21044405323678519</v>
      </c>
      <c r="K119" s="32">
        <f>'Hourly Loads p.u. of Peak'!K119^2</f>
        <v>0.27214919895130119</v>
      </c>
      <c r="L119" s="32">
        <f>'Hourly Loads p.u. of Peak'!L119^2</f>
        <v>0.32816910075462352</v>
      </c>
      <c r="M119" s="32">
        <f>'Hourly Loads p.u. of Peak'!M119^2</f>
        <v>0.36956548294286573</v>
      </c>
      <c r="N119" s="32">
        <f>'Hourly Loads p.u. of Peak'!N119^2</f>
        <v>0.40466613546341995</v>
      </c>
      <c r="O119" s="32">
        <f>'Hourly Loads p.u. of Peak'!O119^2</f>
        <v>0.4313192373607852</v>
      </c>
      <c r="P119" s="32">
        <f>'Hourly Loads p.u. of Peak'!P119^2</f>
        <v>0.4462257465732169</v>
      </c>
      <c r="Q119" s="32">
        <f>'Hourly Loads p.u. of Peak'!Q119^2</f>
        <v>0.45643646711752722</v>
      </c>
      <c r="R119" s="32">
        <f>'Hourly Loads p.u. of Peak'!R119^2</f>
        <v>0.4547927246943923</v>
      </c>
      <c r="S119" s="32">
        <f>'Hourly Loads p.u. of Peak'!S119^2</f>
        <v>0.43435775729180909</v>
      </c>
      <c r="T119" s="32">
        <f>'Hourly Loads p.u. of Peak'!T119^2</f>
        <v>0.39590020082977506</v>
      </c>
      <c r="U119" s="32">
        <f>'Hourly Loads p.u. of Peak'!U119^2</f>
        <v>0.35116764223811853</v>
      </c>
      <c r="V119" s="32">
        <f>'Hourly Loads p.u. of Peak'!V119^2</f>
        <v>0.3434969459209169</v>
      </c>
      <c r="W119" s="32">
        <f>'Hourly Loads p.u. of Peak'!W119^2</f>
        <v>0.30562433863463107</v>
      </c>
      <c r="X119" s="32">
        <f>'Hourly Loads p.u. of Peak'!X119^2</f>
        <v>0.2636739222931832</v>
      </c>
      <c r="Y119" s="32">
        <f>'Hourly Loads p.u. of Peak'!Y119^2</f>
        <v>0.21017448770835415</v>
      </c>
    </row>
    <row r="120" spans="1:25" x14ac:dyDescent="0.25">
      <c r="A120" s="29">
        <f>IF('2017 Hourly Load - RC2016'!A121="","",'2017 Hourly Load - RC2016'!A121)</f>
        <v>42845</v>
      </c>
      <c r="B120" s="32">
        <f>'Hourly Loads p.u. of Peak'!B120^2</f>
        <v>0.16689370118430749</v>
      </c>
      <c r="C120" s="32">
        <f>'Hourly Loads p.u. of Peak'!C120^2</f>
        <v>0.13778979267350067</v>
      </c>
      <c r="D120" s="32">
        <f>'Hourly Loads p.u. of Peak'!D120^2</f>
        <v>0.11954776812473876</v>
      </c>
      <c r="E120" s="32">
        <f>'Hourly Loads p.u. of Peak'!E120^2</f>
        <v>0.1105490338696109</v>
      </c>
      <c r="F120" s="32">
        <f>'Hourly Loads p.u. of Peak'!F120^2</f>
        <v>0.10686686376861858</v>
      </c>
      <c r="G120" s="32">
        <f>'Hourly Loads p.u. of Peak'!G120^2</f>
        <v>0.10879707388339001</v>
      </c>
      <c r="H120" s="32">
        <f>'Hourly Loads p.u. of Peak'!H120^2</f>
        <v>0.11784089467649744</v>
      </c>
      <c r="I120" s="32">
        <f>'Hourly Loads p.u. of Peak'!I120^2</f>
        <v>0.12898902421163885</v>
      </c>
      <c r="J120" s="32">
        <f>'Hourly Loads p.u. of Peak'!J120^2</f>
        <v>0.16317540332645897</v>
      </c>
      <c r="K120" s="32">
        <f>'Hourly Loads p.u. of Peak'!K120^2</f>
        <v>0.20284804516016544</v>
      </c>
      <c r="L120" s="32">
        <f>'Hourly Loads p.u. of Peak'!L120^2</f>
        <v>0.22665420260462685</v>
      </c>
      <c r="M120" s="32">
        <f>'Hourly Loads p.u. of Peak'!M120^2</f>
        <v>0.24708381977094307</v>
      </c>
      <c r="N120" s="32">
        <f>'Hourly Loads p.u. of Peak'!N120^2</f>
        <v>0.26126477524595743</v>
      </c>
      <c r="O120" s="32">
        <f>'Hourly Loads p.u. of Peak'!O120^2</f>
        <v>0.27171130811480854</v>
      </c>
      <c r="P120" s="32">
        <f>'Hourly Loads p.u. of Peak'!P120^2</f>
        <v>0.2788485479749977</v>
      </c>
      <c r="Q120" s="32">
        <f>'Hourly Loads p.u. of Peak'!Q120^2</f>
        <v>0.2845084932895951</v>
      </c>
      <c r="R120" s="32">
        <f>'Hourly Loads p.u. of Peak'!R120^2</f>
        <v>0.28819315781705129</v>
      </c>
      <c r="S120" s="32">
        <f>'Hourly Loads p.u. of Peak'!S120^2</f>
        <v>0.28432935997542025</v>
      </c>
      <c r="T120" s="32">
        <f>'Hourly Loads p.u. of Peak'!T120^2</f>
        <v>0.2746959184658373</v>
      </c>
      <c r="U120" s="32">
        <f>'Hourly Loads p.u. of Peak'!U120^2</f>
        <v>0.26926563490763056</v>
      </c>
      <c r="V120" s="32">
        <f>'Hourly Loads p.u. of Peak'!V120^2</f>
        <v>0.28850880060266537</v>
      </c>
      <c r="W120" s="32">
        <f>'Hourly Loads p.u. of Peak'!W120^2</f>
        <v>0.26704794522787229</v>
      </c>
      <c r="X120" s="32">
        <f>'Hourly Loads p.u. of Peak'!X120^2</f>
        <v>0.22645435761799645</v>
      </c>
      <c r="Y120" s="32">
        <f>'Hourly Loads p.u. of Peak'!Y120^2</f>
        <v>0.17798094908527376</v>
      </c>
    </row>
    <row r="121" spans="1:25" x14ac:dyDescent="0.25">
      <c r="A121" s="29">
        <f>IF('2017 Hourly Load - RC2016'!A122="","",'2017 Hourly Load - RC2016'!A122)</f>
        <v>42846</v>
      </c>
      <c r="B121" s="32">
        <f>'Hourly Loads p.u. of Peak'!B121^2</f>
        <v>0.14013750631589178</v>
      </c>
      <c r="C121" s="32">
        <f>'Hourly Loads p.u. of Peak'!C121^2</f>
        <v>0.11778324962676592</v>
      </c>
      <c r="D121" s="32">
        <f>'Hourly Loads p.u. of Peak'!D121^2</f>
        <v>0.10664736834255831</v>
      </c>
      <c r="E121" s="32">
        <f>'Hourly Loads p.u. of Peak'!E121^2</f>
        <v>0.10142042725656811</v>
      </c>
      <c r="F121" s="32">
        <f>'Hourly Loads p.u. of Peak'!F121^2</f>
        <v>0.103031315527047</v>
      </c>
      <c r="G121" s="32">
        <f>'Hourly Loads p.u. of Peak'!G121^2</f>
        <v>0.11966393259559834</v>
      </c>
      <c r="H121" s="32">
        <f>'Hourly Loads p.u. of Peak'!H121^2</f>
        <v>0.15879550776802057</v>
      </c>
      <c r="I121" s="32">
        <f>'Hourly Loads p.u. of Peak'!I121^2</f>
        <v>0.18204243947910953</v>
      </c>
      <c r="J121" s="32">
        <f>'Hourly Loads p.u. of Peak'!J121^2</f>
        <v>0.2023189094376146</v>
      </c>
      <c r="K121" s="32">
        <f>'Hourly Loads p.u. of Peak'!K121^2</f>
        <v>0.22978319705820022</v>
      </c>
      <c r="L121" s="32">
        <f>'Hourly Loads p.u. of Peak'!L121^2</f>
        <v>0.25699022733803767</v>
      </c>
      <c r="M121" s="32">
        <f>'Hourly Loads p.u. of Peak'!M121^2</f>
        <v>0.27867120571190929</v>
      </c>
      <c r="N121" s="32">
        <f>'Hourly Loads p.u. of Peak'!N121^2</f>
        <v>0.30146056794154685</v>
      </c>
      <c r="O121" s="32">
        <f>'Hourly Loads p.u. of Peak'!O121^2</f>
        <v>0.32046996621288765</v>
      </c>
      <c r="P121" s="32">
        <f>'Hourly Loads p.u. of Peak'!P121^2</f>
        <v>0.34266079830460183</v>
      </c>
      <c r="Q121" s="32">
        <f>'Hourly Loads p.u. of Peak'!Q121^2</f>
        <v>0.36073641904695991</v>
      </c>
      <c r="R121" s="32">
        <f>'Hourly Loads p.u. of Peak'!R121^2</f>
        <v>0.37561374963972327</v>
      </c>
      <c r="S121" s="32">
        <f>'Hourly Loads p.u. of Peak'!S121^2</f>
        <v>0.3742768639799437</v>
      </c>
      <c r="T121" s="32">
        <f>'Hourly Loads p.u. of Peak'!T121^2</f>
        <v>0.36285779918537303</v>
      </c>
      <c r="U121" s="32">
        <f>'Hourly Loads p.u. of Peak'!U121^2</f>
        <v>0.34729696224743084</v>
      </c>
      <c r="V121" s="32">
        <f>'Hourly Loads p.u. of Peak'!V121^2</f>
        <v>0.35922495526592624</v>
      </c>
      <c r="W121" s="32">
        <f>'Hourly Loads p.u. of Peak'!W121^2</f>
        <v>0.31786076968894672</v>
      </c>
      <c r="X121" s="32">
        <f>'Hourly Loads p.u. of Peak'!X121^2</f>
        <v>0.26040704511148144</v>
      </c>
      <c r="Y121" s="32">
        <f>'Hourly Loads p.u. of Peak'!Y121^2</f>
        <v>0.20428775407562505</v>
      </c>
    </row>
    <row r="122" spans="1:25" x14ac:dyDescent="0.25">
      <c r="A122" s="29">
        <f>IF('2017 Hourly Load - RC2016'!A123="","",'2017 Hourly Load - RC2016'!A123)</f>
        <v>42847</v>
      </c>
      <c r="B122" s="32">
        <f>'Hourly Loads p.u. of Peak'!B122^2</f>
        <v>0.15789330985435562</v>
      </c>
      <c r="C122" s="32">
        <f>'Hourly Loads p.u. of Peak'!C122^2</f>
        <v>0.13019819523646584</v>
      </c>
      <c r="D122" s="32">
        <f>'Hourly Loads p.u. of Peak'!D122^2</f>
        <v>0.11772561867979887</v>
      </c>
      <c r="E122" s="32">
        <f>'Hourly Loads p.u. of Peak'!E122^2</f>
        <v>0.11038157764440922</v>
      </c>
      <c r="F122" s="32">
        <f>'Hourly Loads p.u. of Peak'!F122^2</f>
        <v>0.1105211156845162</v>
      </c>
      <c r="G122" s="32">
        <f>'Hourly Loads p.u. of Peak'!G122^2</f>
        <v>0.12923040712814152</v>
      </c>
      <c r="H122" s="32">
        <f>'Hourly Loads p.u. of Peak'!H122^2</f>
        <v>0.17180055358818763</v>
      </c>
      <c r="I122" s="32">
        <f>'Hourly Loads p.u. of Peak'!I122^2</f>
        <v>0.19221250704201737</v>
      </c>
      <c r="J122" s="32">
        <f>'Hourly Loads p.u. of Peak'!J122^2</f>
        <v>0.21419724485959971</v>
      </c>
      <c r="K122" s="32">
        <f>'Hourly Loads p.u. of Peak'!K122^2</f>
        <v>0.2427618583689076</v>
      </c>
      <c r="L122" s="32">
        <f>'Hourly Loads p.u. of Peak'!L122^2</f>
        <v>0.2742999604366218</v>
      </c>
      <c r="M122" s="32">
        <f>'Hourly Loads p.u. of Peak'!M122^2</f>
        <v>0.30734439464195168</v>
      </c>
      <c r="N122" s="32">
        <f>'Hourly Loads p.u. of Peak'!N122^2</f>
        <v>0.33338495177921107</v>
      </c>
      <c r="O122" s="32">
        <f>'Hourly Loads p.u. of Peak'!O122^2</f>
        <v>0.35530999964621529</v>
      </c>
      <c r="P122" s="32">
        <f>'Hourly Loads p.u. of Peak'!P122^2</f>
        <v>0.37865629238430937</v>
      </c>
      <c r="Q122" s="32">
        <f>'Hourly Loads p.u. of Peak'!Q122^2</f>
        <v>0.40787754647249941</v>
      </c>
      <c r="R122" s="32">
        <f>'Hourly Loads p.u. of Peak'!R122^2</f>
        <v>0.42867615365669176</v>
      </c>
      <c r="S122" s="32">
        <f>'Hourly Loads p.u. of Peak'!S122^2</f>
        <v>0.43264382540995538</v>
      </c>
      <c r="T122" s="32">
        <f>'Hourly Loads p.u. of Peak'!T122^2</f>
        <v>0.41661175517464505</v>
      </c>
      <c r="U122" s="32">
        <f>'Hourly Loads p.u. of Peak'!U122^2</f>
        <v>0.39278901287917845</v>
      </c>
      <c r="V122" s="32">
        <f>'Hourly Loads p.u. of Peak'!V122^2</f>
        <v>0.40343845984877552</v>
      </c>
      <c r="W122" s="32">
        <f>'Hourly Loads p.u. of Peak'!W122^2</f>
        <v>0.35721460619210899</v>
      </c>
      <c r="X122" s="32">
        <f>'Hourly Loads p.u. of Peak'!X122^2</f>
        <v>0.28900515973776486</v>
      </c>
      <c r="Y122" s="32">
        <f>'Hourly Loads p.u. of Peak'!Y122^2</f>
        <v>0.22180314778833396</v>
      </c>
    </row>
    <row r="123" spans="1:25" x14ac:dyDescent="0.25">
      <c r="A123" s="29">
        <f>IF('2017 Hourly Load - RC2016'!A124="","",'2017 Hourly Load - RC2016'!A124)</f>
        <v>42848</v>
      </c>
      <c r="B123" s="32">
        <f>'Hourly Loads p.u. of Peak'!B123^2</f>
        <v>0.17298598260904569</v>
      </c>
      <c r="C123" s="32">
        <f>'Hourly Loads p.u. of Peak'!C123^2</f>
        <v>0.14511626342721837</v>
      </c>
      <c r="D123" s="32">
        <f>'Hourly Loads p.u. of Peak'!D123^2</f>
        <v>0.12880813510328873</v>
      </c>
      <c r="E123" s="32">
        <f>'Hourly Loads p.u. of Peak'!E123^2</f>
        <v>0.11940264186421441</v>
      </c>
      <c r="F123" s="32">
        <f>'Hourly Loads p.u. of Peak'!F123^2</f>
        <v>0.11792738869377808</v>
      </c>
      <c r="G123" s="32">
        <f>'Hourly Loads p.u. of Peak'!G123^2</f>
        <v>0.13367528117383082</v>
      </c>
      <c r="H123" s="32">
        <f>'Hourly Loads p.u. of Peak'!H123^2</f>
        <v>0.17333541385546097</v>
      </c>
      <c r="I123" s="32">
        <f>'Hourly Loads p.u. of Peak'!I123^2</f>
        <v>0.15044237515289341</v>
      </c>
      <c r="J123" s="32">
        <f>'Hourly Loads p.u. of Peak'!J123^2</f>
        <v>0.22275330744108288</v>
      </c>
      <c r="K123" s="32">
        <f>'Hourly Loads p.u. of Peak'!K123^2</f>
        <v>0.25618204902933839</v>
      </c>
      <c r="L123" s="32">
        <f>'Hourly Loads p.u. of Peak'!L123^2</f>
        <v>0.2902253044761875</v>
      </c>
      <c r="M123" s="32">
        <f>'Hourly Loads p.u. of Peak'!M123^2</f>
        <v>0.31682007733974493</v>
      </c>
      <c r="N123" s="32">
        <f>'Hourly Loads p.u. of Peak'!N123^2</f>
        <v>0.3499743791316029</v>
      </c>
      <c r="O123" s="32">
        <f>'Hourly Loads p.u. of Peak'!O123^2</f>
        <v>0.39194741630724494</v>
      </c>
      <c r="P123" s="32">
        <f>'Hourly Loads p.u. of Peak'!P123^2</f>
        <v>0.43901898889846613</v>
      </c>
      <c r="Q123" s="32">
        <f>'Hourly Loads p.u. of Peak'!Q123^2</f>
        <v>0.47598702900665779</v>
      </c>
      <c r="R123" s="32">
        <f>'Hourly Loads p.u. of Peak'!R123^2</f>
        <v>0.50354590563132429</v>
      </c>
      <c r="S123" s="32">
        <f>'Hourly Loads p.u. of Peak'!S123^2</f>
        <v>0.5106018007461065</v>
      </c>
      <c r="T123" s="32">
        <f>'Hourly Loads p.u. of Peak'!T123^2</f>
        <v>0.48899401043124696</v>
      </c>
      <c r="U123" s="32">
        <f>'Hourly Loads p.u. of Peak'!U123^2</f>
        <v>0.44892230796014382</v>
      </c>
      <c r="V123" s="32">
        <f>'Hourly Loads p.u. of Peak'!V123^2</f>
        <v>0.44482450471066831</v>
      </c>
      <c r="W123" s="32">
        <f>'Hourly Loads p.u. of Peak'!W123^2</f>
        <v>0.40301187942938005</v>
      </c>
      <c r="X123" s="32">
        <f>'Hourly Loads p.u. of Peak'!X123^2</f>
        <v>0.33159340885884131</v>
      </c>
      <c r="Y123" s="32">
        <f>'Hourly Loads p.u. of Peak'!Y123^2</f>
        <v>0.24633305910489844</v>
      </c>
    </row>
    <row r="124" spans="1:25" x14ac:dyDescent="0.25">
      <c r="A124" s="29">
        <f>IF('2017 Hourly Load - RC2016'!A125="","",'2017 Hourly Load - RC2016'!A125)</f>
        <v>42849</v>
      </c>
      <c r="B124" s="32">
        <f>'Hourly Loads p.u. of Peak'!B124^2</f>
        <v>0.1950206495013542</v>
      </c>
      <c r="C124" s="32">
        <f>'Hourly Loads p.u. of Peak'!C124^2</f>
        <v>0.16392251137650829</v>
      </c>
      <c r="D124" s="32">
        <f>'Hourly Loads p.u. of Peak'!D124^2</f>
        <v>0.13741599890148012</v>
      </c>
      <c r="E124" s="32">
        <f>'Hourly Loads p.u. of Peak'!E124^2</f>
        <v>0.12676692918083238</v>
      </c>
      <c r="F124" s="32">
        <f>'Hourly Loads p.u. of Peak'!F124^2</f>
        <v>0.12709601895235928</v>
      </c>
      <c r="G124" s="32">
        <f>'Hourly Loads p.u. of Peak'!G124^2</f>
        <v>0.13694947063890528</v>
      </c>
      <c r="H124" s="32">
        <f>'Hourly Loads p.u. of Peak'!H124^2</f>
        <v>0.17593216292692007</v>
      </c>
      <c r="I124" s="32">
        <f>'Hourly Loads p.u. of Peak'!I124^2</f>
        <v>0.20118737413114163</v>
      </c>
      <c r="J124" s="32">
        <f>'Hourly Loads p.u. of Peak'!J124^2</f>
        <v>0.2308713081900543</v>
      </c>
      <c r="K124" s="32">
        <f>'Hourly Loads p.u. of Peak'!K124^2</f>
        <v>0.27650334109898944</v>
      </c>
      <c r="L124" s="32">
        <f>'Hourly Loads p.u. of Peak'!L124^2</f>
        <v>0.32610386548437231</v>
      </c>
      <c r="M124" s="32">
        <f>'Hourly Loads p.u. of Peak'!M124^2</f>
        <v>0.3707405305662354</v>
      </c>
      <c r="N124" s="32">
        <f>'Hourly Loads p.u. of Peak'!N124^2</f>
        <v>0.41390613981293478</v>
      </c>
      <c r="O124" s="32">
        <f>'Hourly Loads p.u. of Peak'!O124^2</f>
        <v>0.45417001184111072</v>
      </c>
      <c r="P124" s="32">
        <f>'Hourly Loads p.u. of Peak'!P124^2</f>
        <v>0.48934639620681675</v>
      </c>
      <c r="Q124" s="32">
        <f>'Hourly Loads p.u. of Peak'!Q124^2</f>
        <v>0.52492170370796609</v>
      </c>
      <c r="R124" s="32">
        <f>'Hourly Loads p.u. of Peak'!R124^2</f>
        <v>0.54605903990319404</v>
      </c>
      <c r="S124" s="32">
        <f>'Hourly Loads p.u. of Peak'!S124^2</f>
        <v>0.54327026230230668</v>
      </c>
      <c r="T124" s="32">
        <f>'Hourly Loads p.u. of Peak'!T124^2</f>
        <v>0.51240349941973351</v>
      </c>
      <c r="U124" s="32">
        <f>'Hourly Loads p.u. of Peak'!U124^2</f>
        <v>0.46584522338372847</v>
      </c>
      <c r="V124" s="32">
        <f>'Hourly Loads p.u. of Peak'!V124^2</f>
        <v>0.46207020244437491</v>
      </c>
      <c r="W124" s="32">
        <f>'Hourly Loads p.u. of Peak'!W124^2</f>
        <v>0.41088631485904864</v>
      </c>
      <c r="X124" s="32">
        <f>'Hourly Loads p.u. of Peak'!X124^2</f>
        <v>0.33537581259538968</v>
      </c>
      <c r="Y124" s="32">
        <f>'Hourly Loads p.u. of Peak'!Y124^2</f>
        <v>0.26289834781307081</v>
      </c>
    </row>
    <row r="125" spans="1:25" x14ac:dyDescent="0.25">
      <c r="A125" s="29">
        <f>IF('2017 Hourly Load - RC2016'!A126="","",'2017 Hourly Load - RC2016'!A126)</f>
        <v>42850</v>
      </c>
      <c r="B125" s="32">
        <f>'Hourly Loads p.u. of Peak'!B125^2</f>
        <v>0.20554215795461289</v>
      </c>
      <c r="C125" s="32">
        <f>'Hourly Loads p.u. of Peak'!C125^2</f>
        <v>0.16844099480129818</v>
      </c>
      <c r="D125" s="32">
        <f>'Hourly Loads p.u. of Peak'!D125^2</f>
        <v>0.14700972702634293</v>
      </c>
      <c r="E125" s="32">
        <f>'Hourly Loads p.u. of Peak'!E125^2</f>
        <v>0.13524565396486082</v>
      </c>
      <c r="F125" s="32">
        <f>'Hourly Loads p.u. of Peak'!F125^2</f>
        <v>0.13257230396539002</v>
      </c>
      <c r="G125" s="32">
        <f>'Hourly Loads p.u. of Peak'!G125^2</f>
        <v>0.14762209902758403</v>
      </c>
      <c r="H125" s="32">
        <f>'Hourly Loads p.u. of Peak'!H125^2</f>
        <v>0.18760177038351036</v>
      </c>
      <c r="I125" s="32">
        <f>'Hourly Loads p.u. of Peak'!I125^2</f>
        <v>0.21225846731541859</v>
      </c>
      <c r="J125" s="32">
        <f>'Hourly Loads p.u. of Peak'!J125^2</f>
        <v>0.245042760164668</v>
      </c>
      <c r="K125" s="32">
        <f>'Hourly Loads p.u. of Peak'!K125^2</f>
        <v>0.29358258037807983</v>
      </c>
      <c r="L125" s="32">
        <f>'Hourly Loads p.u. of Peak'!L125^2</f>
        <v>0.34962672659635502</v>
      </c>
      <c r="M125" s="32">
        <f>'Hourly Loads p.u. of Peak'!M125^2</f>
        <v>0.40237243188322069</v>
      </c>
      <c r="N125" s="32">
        <f>'Hourly Loads p.u. of Peak'!N125^2</f>
        <v>0.45117564766561219</v>
      </c>
      <c r="O125" s="32">
        <f>'Hourly Loads p.u. of Peak'!O125^2</f>
        <v>0.49843440096097835</v>
      </c>
      <c r="P125" s="32">
        <f>'Hourly Loads p.u. of Peak'!P125^2</f>
        <v>0.54098261585944329</v>
      </c>
      <c r="Q125" s="32">
        <f>'Hourly Loads p.u. of Peak'!Q125^2</f>
        <v>0.57822801151058445</v>
      </c>
      <c r="R125" s="32">
        <f>'Hourly Loads p.u. of Peak'!R125^2</f>
        <v>0.59910169652422707</v>
      </c>
      <c r="S125" s="32">
        <f>'Hourly Loads p.u. of Peak'!S125^2</f>
        <v>0.59339568981805668</v>
      </c>
      <c r="T125" s="32">
        <f>'Hourly Loads p.u. of Peak'!T125^2</f>
        <v>0.5502244482798011</v>
      </c>
      <c r="U125" s="32">
        <f>'Hourly Loads p.u. of Peak'!U125^2</f>
        <v>0.48975767336392734</v>
      </c>
      <c r="V125" s="32">
        <f>'Hourly Loads p.u. of Peak'!V125^2</f>
        <v>0.47355690409729734</v>
      </c>
      <c r="W125" s="32">
        <f>'Hourly Loads p.u. of Peak'!W125^2</f>
        <v>0.42270431865467256</v>
      </c>
      <c r="X125" s="32">
        <f>'Hourly Loads p.u. of Peak'!X125^2</f>
        <v>0.35510981090470117</v>
      </c>
      <c r="Y125" s="32">
        <f>'Hourly Loads p.u. of Peak'!Y125^2</f>
        <v>0.28742731600726201</v>
      </c>
    </row>
    <row r="126" spans="1:25" x14ac:dyDescent="0.25">
      <c r="A126" s="29">
        <f>IF('2017 Hourly Load - RC2016'!A127="","",'2017 Hourly Load - RC2016'!A127)</f>
        <v>42851</v>
      </c>
      <c r="B126" s="32">
        <f>'Hourly Loads p.u. of Peak'!B126^2</f>
        <v>0.2263344929343116</v>
      </c>
      <c r="C126" s="32">
        <f>'Hourly Loads p.u. of Peak'!C126^2</f>
        <v>0.18513669177243494</v>
      </c>
      <c r="D126" s="32">
        <f>'Hourly Loads p.u. of Peak'!D126^2</f>
        <v>0.16037213160939756</v>
      </c>
      <c r="E126" s="32">
        <f>'Hourly Loads p.u. of Peak'!E126^2</f>
        <v>0.14524424601469568</v>
      </c>
      <c r="F126" s="32">
        <f>'Hourly Loads p.u. of Peak'!F126^2</f>
        <v>0.13688732680731097</v>
      </c>
      <c r="G126" s="32">
        <f>'Hourly Loads p.u. of Peak'!G126^2</f>
        <v>0.13744712899118072</v>
      </c>
      <c r="H126" s="32">
        <f>'Hourly Loads p.u. of Peak'!H126^2</f>
        <v>0.14681661082120567</v>
      </c>
      <c r="I126" s="32">
        <f>'Hourly Loads p.u. of Peak'!I126^2</f>
        <v>0.16603717859903835</v>
      </c>
      <c r="J126" s="32">
        <f>'Hourly Loads p.u. of Peak'!J126^2</f>
        <v>0.21892556155394899</v>
      </c>
      <c r="K126" s="32">
        <f>'Hourly Loads p.u. of Peak'!K126^2</f>
        <v>0.28576400599843854</v>
      </c>
      <c r="L126" s="32">
        <f>'Hourly Loads p.u. of Peak'!L126^2</f>
        <v>0.35356026084539682</v>
      </c>
      <c r="M126" s="32">
        <f>'Hourly Loads p.u. of Peak'!M126^2</f>
        <v>0.41720817342359057</v>
      </c>
      <c r="N126" s="32">
        <f>'Hourly Loads p.u. of Peak'!N126^2</f>
        <v>0.4704991938295342</v>
      </c>
      <c r="O126" s="32">
        <f>'Hourly Loads p.u. of Peak'!O126^2</f>
        <v>0.51282435235391222</v>
      </c>
      <c r="P126" s="32">
        <f>'Hourly Loads p.u. of Peak'!P126^2</f>
        <v>0.53906965518845218</v>
      </c>
      <c r="Q126" s="32">
        <f>'Hourly Loads p.u. of Peak'!Q126^2</f>
        <v>0.56294163552318643</v>
      </c>
      <c r="R126" s="32">
        <f>'Hourly Loads p.u. of Peak'!R126^2</f>
        <v>0.57542185754103647</v>
      </c>
      <c r="S126" s="32">
        <f>'Hourly Loads p.u. of Peak'!S126^2</f>
        <v>0.56799324575286947</v>
      </c>
      <c r="T126" s="32">
        <f>'Hourly Loads p.u. of Peak'!T126^2</f>
        <v>0.5271142040875525</v>
      </c>
      <c r="U126" s="32">
        <f>'Hourly Loads p.u. of Peak'!U126^2</f>
        <v>0.4673939766368409</v>
      </c>
      <c r="V126" s="32">
        <f>'Hourly Loads p.u. of Peak'!V126^2</f>
        <v>0.45128846272991247</v>
      </c>
      <c r="W126" s="32">
        <f>'Hourly Loads p.u. of Peak'!W126^2</f>
        <v>0.40546779829493845</v>
      </c>
      <c r="X126" s="32">
        <f>'Hourly Loads p.u. of Peak'!X126^2</f>
        <v>0.34719799609783064</v>
      </c>
      <c r="Y126" s="32">
        <f>'Hourly Loads p.u. of Peak'!Y126^2</f>
        <v>0.28805793522286927</v>
      </c>
    </row>
    <row r="127" spans="1:25" x14ac:dyDescent="0.25">
      <c r="A127" s="29">
        <f>IF('2017 Hourly Load - RC2016'!A128="","",'2017 Hourly Load - RC2016'!A128)</f>
        <v>42852</v>
      </c>
      <c r="B127" s="32">
        <f>'Hourly Loads p.u. of Peak'!B127^2</f>
        <v>0.2356161568500422</v>
      </c>
      <c r="C127" s="32">
        <f>'Hourly Loads p.u. of Peak'!C127^2</f>
        <v>0.19799858924479319</v>
      </c>
      <c r="D127" s="32">
        <f>'Hourly Loads p.u. of Peak'!D127^2</f>
        <v>0.17183536097372124</v>
      </c>
      <c r="E127" s="32">
        <f>'Hourly Loads p.u. of Peak'!E127^2</f>
        <v>0.15702695587941207</v>
      </c>
      <c r="F127" s="32">
        <f>'Hourly Loads p.u. of Peak'!F127^2</f>
        <v>0.14784803060277488</v>
      </c>
      <c r="G127" s="32">
        <f>'Hourly Loads p.u. of Peak'!G127^2</f>
        <v>0.14627013751259646</v>
      </c>
      <c r="H127" s="32">
        <f>'Hourly Loads p.u. of Peak'!H127^2</f>
        <v>0.15145374961762786</v>
      </c>
      <c r="I127" s="32">
        <f>'Hourly Loads p.u. of Peak'!I127^2</f>
        <v>0.16655082772336624</v>
      </c>
      <c r="J127" s="32">
        <f>'Hourly Loads p.u. of Peak'!J127^2</f>
        <v>0.2252571386860496</v>
      </c>
      <c r="K127" s="32">
        <f>'Hourly Loads p.u. of Peak'!K127^2</f>
        <v>0.30219870663339948</v>
      </c>
      <c r="L127" s="32">
        <f>'Hourly Loads p.u. of Peak'!L127^2</f>
        <v>0.37458516451381052</v>
      </c>
      <c r="M127" s="32">
        <f>'Hourly Loads p.u. of Peak'!M127^2</f>
        <v>0.43840717395642126</v>
      </c>
      <c r="N127" s="32">
        <f>'Hourly Loads p.u. of Peak'!N127^2</f>
        <v>0.4911690780311152</v>
      </c>
      <c r="O127" s="32">
        <f>'Hourly Loads p.u. of Peak'!O127^2</f>
        <v>0.53599137427587806</v>
      </c>
      <c r="P127" s="32">
        <f>'Hourly Loads p.u. of Peak'!P127^2</f>
        <v>0.56679144518531877</v>
      </c>
      <c r="Q127" s="32">
        <f>'Hourly Loads p.u. of Peak'!Q127^2</f>
        <v>0.59371916316363738</v>
      </c>
      <c r="R127" s="32">
        <f>'Hourly Loads p.u. of Peak'!R127^2</f>
        <v>0.6045738088818231</v>
      </c>
      <c r="S127" s="32">
        <f>'Hourly Loads p.u. of Peak'!S127^2</f>
        <v>0.59728318735536334</v>
      </c>
      <c r="T127" s="32">
        <f>'Hourly Loads p.u. of Peak'!T127^2</f>
        <v>0.55973301157293365</v>
      </c>
      <c r="U127" s="32">
        <f>'Hourly Loads p.u. of Peak'!U127^2</f>
        <v>0.50820447181549855</v>
      </c>
      <c r="V127" s="32">
        <f>'Hourly Loads p.u. of Peak'!V127^2</f>
        <v>0.50092745945674311</v>
      </c>
      <c r="W127" s="32">
        <f>'Hourly Loads p.u. of Peak'!W127^2</f>
        <v>0.44819118715645578</v>
      </c>
      <c r="X127" s="32">
        <f>'Hourly Loads p.u. of Peak'!X127^2</f>
        <v>0.3709962225001287</v>
      </c>
      <c r="Y127" s="32">
        <f>'Hourly Loads p.u. of Peak'!Y127^2</f>
        <v>0.30044710097913568</v>
      </c>
    </row>
    <row r="128" spans="1:25" x14ac:dyDescent="0.25">
      <c r="A128" s="29">
        <f>IF('2017 Hourly Load - RC2016'!A129="","",'2017 Hourly Load - RC2016'!A129)</f>
        <v>42853</v>
      </c>
      <c r="B128" s="32">
        <f>'Hourly Loads p.u. of Peak'!B128^2</f>
        <v>0.24471032980080962</v>
      </c>
      <c r="C128" s="32">
        <f>'Hourly Loads p.u. of Peak'!C128^2</f>
        <v>0.20971277730268806</v>
      </c>
      <c r="D128" s="32">
        <f>'Hourly Loads p.u. of Peak'!D128^2</f>
        <v>0.18876744848274174</v>
      </c>
      <c r="E128" s="32">
        <f>'Hourly Loads p.u. of Peak'!E128^2</f>
        <v>0.17621404898295276</v>
      </c>
      <c r="F128" s="32">
        <f>'Hourly Loads p.u. of Peak'!F128^2</f>
        <v>0.17515813975089822</v>
      </c>
      <c r="G128" s="32">
        <f>'Hourly Loads p.u. of Peak'!G128^2</f>
        <v>0.1950948229910332</v>
      </c>
      <c r="H128" s="32">
        <f>'Hourly Loads p.u. of Peak'!H128^2</f>
        <v>0.24082117518867882</v>
      </c>
      <c r="I128" s="32">
        <f>'Hourly Loads p.u. of Peak'!I128^2</f>
        <v>0.2698323950429159</v>
      </c>
      <c r="J128" s="32">
        <f>'Hourly Loads p.u. of Peak'!J128^2</f>
        <v>0.31084580255947403</v>
      </c>
      <c r="K128" s="32">
        <f>'Hourly Loads p.u. of Peak'!K128^2</f>
        <v>0.37207109113615455</v>
      </c>
      <c r="L128" s="32">
        <f>'Hourly Loads p.u. of Peak'!L128^2</f>
        <v>0.44706754939808069</v>
      </c>
      <c r="M128" s="32">
        <f>'Hourly Loads p.u. of Peak'!M128^2</f>
        <v>0.51469020626591477</v>
      </c>
      <c r="N128" s="32">
        <f>'Hourly Loads p.u. of Peak'!N128^2</f>
        <v>0.56849964781911033</v>
      </c>
      <c r="O128" s="32">
        <f>'Hourly Loads p.u. of Peak'!O128^2</f>
        <v>0.61638353435470883</v>
      </c>
      <c r="P128" s="32">
        <f>'Hourly Loads p.u. of Peak'!P128^2</f>
        <v>0.65739105925564134</v>
      </c>
      <c r="Q128" s="32">
        <f>'Hourly Loads p.u. of Peak'!Q128^2</f>
        <v>0.68971050383413224</v>
      </c>
      <c r="R128" s="32">
        <f>'Hourly Loads p.u. of Peak'!R128^2</f>
        <v>0.69838514245919781</v>
      </c>
      <c r="S128" s="32">
        <f>'Hourly Loads p.u. of Peak'!S128^2</f>
        <v>0.69495078260961085</v>
      </c>
      <c r="T128" s="32">
        <f>'Hourly Loads p.u. of Peak'!T128^2</f>
        <v>0.65677844045602207</v>
      </c>
      <c r="U128" s="32">
        <f>'Hourly Loads p.u. of Peak'!U128^2</f>
        <v>0.60092296983492477</v>
      </c>
      <c r="V128" s="32">
        <f>'Hourly Loads p.u. of Peak'!V128^2</f>
        <v>0.58533750241885274</v>
      </c>
      <c r="W128" s="32">
        <f>'Hourly Loads p.u. of Peak'!W128^2</f>
        <v>0.51595609684655541</v>
      </c>
      <c r="X128" s="32">
        <f>'Hourly Loads p.u. of Peak'!X128^2</f>
        <v>0.42341435582549242</v>
      </c>
      <c r="Y128" s="32">
        <f>'Hourly Loads p.u. of Peak'!Y128^2</f>
        <v>0.33922857326098504</v>
      </c>
    </row>
    <row r="129" spans="1:25" x14ac:dyDescent="0.25">
      <c r="A129" s="29">
        <f>IF('2017 Hourly Load - RC2016'!A130="","",'2017 Hourly Load - RC2016'!A130)</f>
        <v>42854</v>
      </c>
      <c r="B129" s="32">
        <f>'Hourly Loads p.u. of Peak'!B129^2</f>
        <v>0.2771660740721183</v>
      </c>
      <c r="C129" s="32">
        <f>'Hourly Loads p.u. of Peak'!C129^2</f>
        <v>0.23704493436019955</v>
      </c>
      <c r="D129" s="32">
        <f>'Hourly Loads p.u. of Peak'!D129^2</f>
        <v>0.21252936555509114</v>
      </c>
      <c r="E129" s="32">
        <f>'Hourly Loads p.u. of Peak'!E129^2</f>
        <v>0.19893382288420641</v>
      </c>
      <c r="F129" s="32">
        <f>'Hourly Loads p.u. of Peak'!F129^2</f>
        <v>0.1966929641252855</v>
      </c>
      <c r="G129" s="32">
        <f>'Hourly Loads p.u. of Peak'!G129^2</f>
        <v>0.21536474221544646</v>
      </c>
      <c r="H129" s="32">
        <f>'Hourly Loads p.u. of Peak'!H129^2</f>
        <v>0.26032134966323839</v>
      </c>
      <c r="I129" s="32">
        <f>'Hourly Loads p.u. of Peak'!I129^2</f>
        <v>0.28981830398239966</v>
      </c>
      <c r="J129" s="32">
        <f>'Hourly Loads p.u. of Peak'!J129^2</f>
        <v>0.34050138301043925</v>
      </c>
      <c r="K129" s="32">
        <f>'Hourly Loads p.u. of Peak'!K129^2</f>
        <v>0.40938054859485684</v>
      </c>
      <c r="L129" s="32">
        <f>'Hourly Loads p.u. of Peak'!L129^2</f>
        <v>0.48337309980583026</v>
      </c>
      <c r="M129" s="32">
        <f>'Hourly Loads p.u. of Peak'!M129^2</f>
        <v>0.55016216165771659</v>
      </c>
      <c r="N129" s="32">
        <f>'Hourly Loads p.u. of Peak'!N129^2</f>
        <v>0.60176950061157364</v>
      </c>
      <c r="O129" s="32">
        <f>'Hourly Loads p.u. of Peak'!O129^2</f>
        <v>0.64478830713162349</v>
      </c>
      <c r="P129" s="32">
        <f>'Hourly Loads p.u. of Peak'!P129^2</f>
        <v>0.67548826251616045</v>
      </c>
      <c r="Q129" s="32">
        <f>'Hourly Loads p.u. of Peak'!Q129^2</f>
        <v>0.69768356518420849</v>
      </c>
      <c r="R129" s="32">
        <f>'Hourly Loads p.u. of Peak'!R129^2</f>
        <v>0.6930619976025959</v>
      </c>
      <c r="S129" s="32">
        <f>'Hourly Loads p.u. of Peak'!S129^2</f>
        <v>0.67700745461211831</v>
      </c>
      <c r="T129" s="32">
        <f>'Hourly Loads p.u. of Peak'!T129^2</f>
        <v>0.64566518000600892</v>
      </c>
      <c r="U129" s="32">
        <f>'Hourly Loads p.u. of Peak'!U129^2</f>
        <v>0.59579147978449321</v>
      </c>
      <c r="V129" s="32">
        <f>'Hourly Loads p.u. of Peak'!V129^2</f>
        <v>0.5772706012740576</v>
      </c>
      <c r="W129" s="32">
        <f>'Hourly Loads p.u. of Peak'!W129^2</f>
        <v>0.5121630895939786</v>
      </c>
      <c r="X129" s="32">
        <f>'Hourly Loads p.u. of Peak'!X129^2</f>
        <v>0.42292272816786924</v>
      </c>
      <c r="Y129" s="32">
        <f>'Hourly Loads p.u. of Peak'!Y129^2</f>
        <v>0.33888630093037897</v>
      </c>
    </row>
    <row r="130" spans="1:25" x14ac:dyDescent="0.25">
      <c r="A130" s="29">
        <f>IF('2017 Hourly Load - RC2016'!A131="","",'2017 Hourly Load - RC2016'!A131)</f>
        <v>42855</v>
      </c>
      <c r="B130" s="32">
        <f>'Hourly Loads p.u. of Peak'!B130^2</f>
        <v>0.27522430674187165</v>
      </c>
      <c r="C130" s="32">
        <f>'Hourly Loads p.u. of Peak'!C130^2</f>
        <v>0.23856005252007403</v>
      </c>
      <c r="D130" s="32">
        <f>'Hourly Loads p.u. of Peak'!D130^2</f>
        <v>0.21602773256402674</v>
      </c>
      <c r="E130" s="32">
        <f>'Hourly Loads p.u. of Peak'!E130^2</f>
        <v>0.20390838971164274</v>
      </c>
      <c r="F130" s="32">
        <f>'Hourly Loads p.u. of Peak'!F130^2</f>
        <v>0.20315071869101256</v>
      </c>
      <c r="G130" s="32">
        <f>'Hourly Loads p.u. of Peak'!G130^2</f>
        <v>0.22184269722841735</v>
      </c>
      <c r="H130" s="32">
        <f>'Hourly Loads p.u. of Peak'!H130^2</f>
        <v>0.26852538608964549</v>
      </c>
      <c r="I130" s="32">
        <f>'Hourly Loads p.u. of Peak'!I130^2</f>
        <v>0.29819596659345982</v>
      </c>
      <c r="J130" s="32">
        <f>'Hourly Loads p.u. of Peak'!J130^2</f>
        <v>0.34769296787347637</v>
      </c>
      <c r="K130" s="32">
        <f>'Hourly Loads p.u. of Peak'!K130^2</f>
        <v>0.41715393595432171</v>
      </c>
      <c r="L130" s="32">
        <f>'Hourly Loads p.u. of Peak'!L130^2</f>
        <v>0.49069838416448786</v>
      </c>
      <c r="M130" s="32">
        <f>'Hourly Loads p.u. of Peak'!M130^2</f>
        <v>0.55259395245612897</v>
      </c>
      <c r="N130" s="32">
        <f>'Hourly Loads p.u. of Peak'!N130^2</f>
        <v>0.6005324642870189</v>
      </c>
      <c r="O130" s="32">
        <f>'Hourly Loads p.u. of Peak'!O130^2</f>
        <v>0.64357515912721863</v>
      </c>
      <c r="P130" s="32">
        <f>'Hourly Loads p.u. of Peak'!P130^2</f>
        <v>0.67052829204994058</v>
      </c>
      <c r="Q130" s="32">
        <f>'Hourly Loads p.u. of Peak'!Q130^2</f>
        <v>0.68936185705399</v>
      </c>
      <c r="R130" s="32">
        <f>'Hourly Loads p.u. of Peak'!R130^2</f>
        <v>0.67956630779262706</v>
      </c>
      <c r="S130" s="32">
        <f>'Hourly Loads p.u. of Peak'!S130^2</f>
        <v>0.62704345967829989</v>
      </c>
      <c r="T130" s="32">
        <f>'Hourly Loads p.u. of Peak'!T130^2</f>
        <v>0.58919855727279635</v>
      </c>
      <c r="U130" s="32">
        <f>'Hourly Loads p.u. of Peak'!U130^2</f>
        <v>0.54972625402247621</v>
      </c>
      <c r="V130" s="32">
        <f>'Hourly Loads p.u. of Peak'!V130^2</f>
        <v>0.54705232580966245</v>
      </c>
      <c r="W130" s="32">
        <f>'Hourly Loads p.u. of Peak'!W130^2</f>
        <v>0.49005154853259675</v>
      </c>
      <c r="X130" s="32">
        <f>'Hourly Loads p.u. of Peak'!X130^2</f>
        <v>0.40653791606218681</v>
      </c>
      <c r="Y130" s="32">
        <f>'Hourly Loads p.u. of Peak'!Y130^2</f>
        <v>0.32768823174343809</v>
      </c>
    </row>
    <row r="131" spans="1:25" x14ac:dyDescent="0.25">
      <c r="A131" s="29">
        <f>IF('2017 Hourly Load - RC2016'!A132="","",'2017 Hourly Load - RC2016'!A132)</f>
        <v>42856</v>
      </c>
      <c r="B131" s="32">
        <f>'Hourly Loads p.u. of Peak'!B131^2</f>
        <v>0.26561785616062017</v>
      </c>
      <c r="C131" s="32">
        <f>'Hourly Loads p.u. of Peak'!C131^2</f>
        <v>0.22837650800287881</v>
      </c>
      <c r="D131" s="32">
        <f>'Hourly Loads p.u. of Peak'!D131^2</f>
        <v>0.20500951769509371</v>
      </c>
      <c r="E131" s="32">
        <f>'Hourly Loads p.u. of Peak'!E131^2</f>
        <v>0.19298640505600456</v>
      </c>
      <c r="F131" s="32">
        <f>'Hourly Loads p.u. of Peak'!F131^2</f>
        <v>0.18964407632159458</v>
      </c>
      <c r="G131" s="32">
        <f>'Hourly Loads p.u. of Peak'!G131^2</f>
        <v>0.20955898665624842</v>
      </c>
      <c r="H131" s="32">
        <f>'Hourly Loads p.u. of Peak'!H131^2</f>
        <v>0.2578423163667295</v>
      </c>
      <c r="I131" s="32">
        <f>'Hourly Loads p.u. of Peak'!I131^2</f>
        <v>0.28841859932117725</v>
      </c>
      <c r="J131" s="32">
        <f>'Hourly Loads p.u. of Peak'!J131^2</f>
        <v>0.3326096382002412</v>
      </c>
      <c r="K131" s="32">
        <f>'Hourly Loads p.u. of Peak'!K131^2</f>
        <v>0.40130781419411182</v>
      </c>
      <c r="L131" s="32">
        <f>'Hourly Loads p.u. of Peak'!L131^2</f>
        <v>0.47761056745685765</v>
      </c>
      <c r="M131" s="32">
        <f>'Hourly Loads p.u. of Peak'!M131^2</f>
        <v>0.53906965518845218</v>
      </c>
      <c r="N131" s="32">
        <f>'Hourly Loads p.u. of Peak'!N131^2</f>
        <v>0.59016580418753428</v>
      </c>
      <c r="O131" s="32">
        <f>'Hourly Loads p.u. of Peak'!O131^2</f>
        <v>0.63538282094393128</v>
      </c>
      <c r="P131" s="32">
        <f>'Hourly Loads p.u. of Peak'!P131^2</f>
        <v>0.66490169801044618</v>
      </c>
      <c r="Q131" s="32">
        <f>'Hourly Loads p.u. of Peak'!Q131^2</f>
        <v>0.67991246896053326</v>
      </c>
      <c r="R131" s="32">
        <f>'Hourly Loads p.u. of Peak'!R131^2</f>
        <v>0.6723861391174204</v>
      </c>
      <c r="S131" s="32">
        <f>'Hourly Loads p.u. of Peak'!S131^2</f>
        <v>0.63310906043552451</v>
      </c>
      <c r="T131" s="32">
        <f>'Hourly Loads p.u. of Peak'!T131^2</f>
        <v>0.57516709110106101</v>
      </c>
      <c r="U131" s="32">
        <f>'Hourly Loads p.u. of Peak'!U131^2</f>
        <v>0.53212529002355891</v>
      </c>
      <c r="V131" s="32">
        <f>'Hourly Loads p.u. of Peak'!V131^2</f>
        <v>0.52821216776322777</v>
      </c>
      <c r="W131" s="32">
        <f>'Hourly Loads p.u. of Peak'!W131^2</f>
        <v>0.46745138722811308</v>
      </c>
      <c r="X131" s="32">
        <f>'Hourly Loads p.u. of Peak'!X131^2</f>
        <v>0.39089668984112969</v>
      </c>
      <c r="Y131" s="32">
        <f>'Hourly Loads p.u. of Peak'!Y131^2</f>
        <v>0.31696188945062109</v>
      </c>
    </row>
    <row r="132" spans="1:25" x14ac:dyDescent="0.25">
      <c r="A132" s="29">
        <f>IF('2017 Hourly Load - RC2016'!A133="","",'2017 Hourly Load - RC2016'!A133)</f>
        <v>42857</v>
      </c>
      <c r="B132" s="32">
        <f>'Hourly Loads p.u. of Peak'!B132^2</f>
        <v>0.25993589466785466</v>
      </c>
      <c r="C132" s="32">
        <f>'Hourly Loads p.u. of Peak'!C132^2</f>
        <v>0.22326882518170174</v>
      </c>
      <c r="D132" s="32">
        <f>'Hourly Loads p.u. of Peak'!D132^2</f>
        <v>0.20111205126615911</v>
      </c>
      <c r="E132" s="32">
        <f>'Hourly Loads p.u. of Peak'!E132^2</f>
        <v>0.18811131031484357</v>
      </c>
      <c r="F132" s="32">
        <f>'Hourly Loads p.u. of Peak'!F132^2</f>
        <v>0.18477555523151756</v>
      </c>
      <c r="G132" s="32">
        <f>'Hourly Loads p.u. of Peak'!G132^2</f>
        <v>0.2033778719181748</v>
      </c>
      <c r="H132" s="32">
        <f>'Hourly Loads p.u. of Peak'!H132^2</f>
        <v>0.24930102643101851</v>
      </c>
      <c r="I132" s="32">
        <f>'Hourly Loads p.u. of Peak'!I132^2</f>
        <v>0.28022486320136269</v>
      </c>
      <c r="J132" s="32">
        <f>'Hourly Loads p.u. of Peak'!J132^2</f>
        <v>0.31904544597475182</v>
      </c>
      <c r="K132" s="32">
        <f>'Hourly Loads p.u. of Peak'!K132^2</f>
        <v>0.37948350413649334</v>
      </c>
      <c r="L132" s="32">
        <f>'Hourly Loads p.u. of Peak'!L132^2</f>
        <v>0.43491136131069857</v>
      </c>
      <c r="M132" s="32">
        <f>'Hourly Loads p.u. of Peak'!M132^2</f>
        <v>0.47877193011016406</v>
      </c>
      <c r="N132" s="32">
        <f>'Hourly Loads p.u. of Peak'!N132^2</f>
        <v>0.50509637765885529</v>
      </c>
      <c r="O132" s="32">
        <f>'Hourly Loads p.u. of Peak'!O132^2</f>
        <v>0.53629880572688515</v>
      </c>
      <c r="P132" s="32">
        <f>'Hourly Loads p.u. of Peak'!P132^2</f>
        <v>0.55923053007521295</v>
      </c>
      <c r="Q132" s="32">
        <f>'Hourly Loads p.u. of Peak'!Q132^2</f>
        <v>0.57141583860835987</v>
      </c>
      <c r="R132" s="32">
        <f>'Hourly Loads p.u. of Peak'!R132^2</f>
        <v>0.56382403844408591</v>
      </c>
      <c r="S132" s="32">
        <f>'Hourly Loads p.u. of Peak'!S132^2</f>
        <v>0.54116792089591481</v>
      </c>
      <c r="T132" s="32">
        <f>'Hourly Loads p.u. of Peak'!T132^2</f>
        <v>0.50718731521733518</v>
      </c>
      <c r="U132" s="32">
        <f>'Hourly Loads p.u. of Peak'!U132^2</f>
        <v>0.46269830607937162</v>
      </c>
      <c r="V132" s="32">
        <f>'Hourly Loads p.u. of Peak'!V132^2</f>
        <v>0.46184190689329141</v>
      </c>
      <c r="W132" s="32">
        <f>'Hourly Loads p.u. of Peak'!W132^2</f>
        <v>0.40189317940141156</v>
      </c>
      <c r="X132" s="32">
        <f>'Hourly Loads p.u. of Peak'!X132^2</f>
        <v>0.34556709071604585</v>
      </c>
      <c r="Y132" s="32">
        <f>'Hourly Loads p.u. of Peak'!Y132^2</f>
        <v>0.28945676551269511</v>
      </c>
    </row>
    <row r="133" spans="1:25" x14ac:dyDescent="0.25">
      <c r="A133" s="29">
        <f>IF('2017 Hourly Load - RC2016'!A134="","",'2017 Hourly Load - RC2016'!A134)</f>
        <v>42858</v>
      </c>
      <c r="B133" s="32">
        <f>'Hourly Loads p.u. of Peak'!B133^2</f>
        <v>0.23880620217096429</v>
      </c>
      <c r="C133" s="32">
        <f>'Hourly Loads p.u. of Peak'!C133^2</f>
        <v>0.20345361786609112</v>
      </c>
      <c r="D133" s="32">
        <f>'Hourly Loads p.u. of Peak'!D133^2</f>
        <v>0.18129082735866062</v>
      </c>
      <c r="E133" s="32">
        <f>'Hourly Loads p.u. of Peak'!E133^2</f>
        <v>0.16844099480129818</v>
      </c>
      <c r="F133" s="32">
        <f>'Hourly Loads p.u. of Peak'!F133^2</f>
        <v>0.16205794081607183</v>
      </c>
      <c r="G133" s="32">
        <f>'Hourly Loads p.u. of Peak'!G133^2</f>
        <v>0.1655584884649621</v>
      </c>
      <c r="H133" s="32">
        <f>'Hourly Loads p.u. of Peak'!H133^2</f>
        <v>0.17776845568176805</v>
      </c>
      <c r="I133" s="32">
        <f>'Hourly Loads p.u. of Peak'!I133^2</f>
        <v>0.19769977987140813</v>
      </c>
      <c r="J133" s="32">
        <f>'Hourly Loads p.u. of Peak'!J133^2</f>
        <v>0.23975095165069712</v>
      </c>
      <c r="K133" s="32">
        <f>'Hourly Loads p.u. of Peak'!K133^2</f>
        <v>0.29654746625016531</v>
      </c>
      <c r="L133" s="32">
        <f>'Hourly Loads p.u. of Peak'!L133^2</f>
        <v>0.34675282294633974</v>
      </c>
      <c r="M133" s="32">
        <f>'Hourly Loads p.u. of Peak'!M133^2</f>
        <v>0.38306119390698146</v>
      </c>
      <c r="N133" s="32">
        <f>'Hourly Loads p.u. of Peak'!N133^2</f>
        <v>0.40029773365801663</v>
      </c>
      <c r="O133" s="32">
        <f>'Hourly Loads p.u. of Peak'!O133^2</f>
        <v>0.40868238242602145</v>
      </c>
      <c r="P133" s="32">
        <f>'Hourly Loads p.u. of Peak'!P133^2</f>
        <v>0.4039720026852201</v>
      </c>
      <c r="Q133" s="32">
        <f>'Hourly Loads p.u. of Peak'!Q133^2</f>
        <v>0.38274942409305734</v>
      </c>
      <c r="R133" s="32">
        <f>'Hourly Loads p.u. of Peak'!R133^2</f>
        <v>0.33586228745544811</v>
      </c>
      <c r="S133" s="32">
        <f>'Hourly Loads p.u. of Peak'!S133^2</f>
        <v>0.31847652635365842</v>
      </c>
      <c r="T133" s="32">
        <f>'Hourly Loads p.u. of Peak'!T133^2</f>
        <v>0.30284531838390472</v>
      </c>
      <c r="U133" s="32">
        <f>'Hourly Loads p.u. of Peak'!U133^2</f>
        <v>0.2986088056317342</v>
      </c>
      <c r="V133" s="32">
        <f>'Hourly Loads p.u. of Peak'!V133^2</f>
        <v>0.30916265172390056</v>
      </c>
      <c r="W133" s="32">
        <f>'Hourly Loads p.u. of Peak'!W133^2</f>
        <v>0.28986351215672268</v>
      </c>
      <c r="X133" s="32">
        <f>'Hourly Loads p.u. of Peak'!X133^2</f>
        <v>0.25861040227891352</v>
      </c>
      <c r="Y133" s="32">
        <f>'Hourly Loads p.u. of Peak'!Y133^2</f>
        <v>0.22152640042710151</v>
      </c>
    </row>
    <row r="134" spans="1:25" x14ac:dyDescent="0.25">
      <c r="A134" s="29">
        <f>IF('2017 Hourly Load - RC2016'!A135="","",'2017 Hourly Load - RC2016'!A135)</f>
        <v>42859</v>
      </c>
      <c r="B134" s="32">
        <f>'Hourly Loads p.u. of Peak'!B134^2</f>
        <v>0.18633094383530846</v>
      </c>
      <c r="C134" s="32">
        <f>'Hourly Loads p.u. of Peak'!C134^2</f>
        <v>0.16074225337412174</v>
      </c>
      <c r="D134" s="32">
        <f>'Hourly Loads p.u. of Peak'!D134^2</f>
        <v>0.14575674047518333</v>
      </c>
      <c r="E134" s="32">
        <f>'Hourly Loads p.u. of Peak'!E134^2</f>
        <v>0.13601879395525837</v>
      </c>
      <c r="F134" s="32">
        <f>'Hourly Loads p.u. of Peak'!F134^2</f>
        <v>0.13303132250588973</v>
      </c>
      <c r="G134" s="32">
        <f>'Hourly Loads p.u. of Peak'!G134^2</f>
        <v>0.1330925849147053</v>
      </c>
      <c r="H134" s="32">
        <f>'Hourly Loads p.u. of Peak'!H134^2</f>
        <v>0.1367009799291147</v>
      </c>
      <c r="I134" s="32">
        <f>'Hourly Loads p.u. of Peak'!I134^2</f>
        <v>0.14114523345316768</v>
      </c>
      <c r="J134" s="32">
        <f>'Hourly Loads p.u. of Peak'!J134^2</f>
        <v>0.17579130451549049</v>
      </c>
      <c r="K134" s="32">
        <f>'Hourly Loads p.u. of Peak'!K134^2</f>
        <v>0.21943663339807168</v>
      </c>
      <c r="L134" s="32">
        <f>'Hourly Loads p.u. of Peak'!L134^2</f>
        <v>0.25677742543655929</v>
      </c>
      <c r="M134" s="32">
        <f>'Hourly Loads p.u. of Peak'!M134^2</f>
        <v>0.28513590412628759</v>
      </c>
      <c r="N134" s="32">
        <f>'Hourly Loads p.u. of Peak'!N134^2</f>
        <v>0.31535654356657516</v>
      </c>
      <c r="O134" s="32">
        <f>'Hourly Loads p.u. of Peak'!O134^2</f>
        <v>0.34241506644810876</v>
      </c>
      <c r="P134" s="32">
        <f>'Hourly Loads p.u. of Peak'!P134^2</f>
        <v>0.36666144697373548</v>
      </c>
      <c r="Q134" s="32">
        <f>'Hourly Loads p.u. of Peak'!Q134^2</f>
        <v>0.39463315205960292</v>
      </c>
      <c r="R134" s="32">
        <f>'Hourly Loads p.u. of Peak'!R134^2</f>
        <v>0.41704547159285743</v>
      </c>
      <c r="S134" s="32">
        <f>'Hourly Loads p.u. of Peak'!S134^2</f>
        <v>0.42862117579228892</v>
      </c>
      <c r="T134" s="32">
        <f>'Hourly Loads p.u. of Peak'!T134^2</f>
        <v>0.41861958514216052</v>
      </c>
      <c r="U134" s="32">
        <f>'Hourly Loads p.u. of Peak'!U134^2</f>
        <v>0.38368511430947005</v>
      </c>
      <c r="V134" s="32">
        <f>'Hourly Loads p.u. of Peak'!V134^2</f>
        <v>0.3721735406685765</v>
      </c>
      <c r="W134" s="32">
        <f>'Hourly Loads p.u. of Peak'!W134^2</f>
        <v>0.32951740965361581</v>
      </c>
      <c r="X134" s="32">
        <f>'Hourly Loads p.u. of Peak'!X134^2</f>
        <v>0.27791813042964764</v>
      </c>
      <c r="Y134" s="32">
        <f>'Hourly Loads p.u. of Peak'!Y134^2</f>
        <v>0.21311044352199485</v>
      </c>
    </row>
    <row r="135" spans="1:25" x14ac:dyDescent="0.25">
      <c r="A135" s="29">
        <f>IF('2017 Hourly Load - RC2016'!A136="","",'2017 Hourly Load - RC2016'!A136)</f>
        <v>42860</v>
      </c>
      <c r="B135" s="32">
        <f>'Hourly Loads p.u. of Peak'!B135^2</f>
        <v>0.16775242732652357</v>
      </c>
      <c r="C135" s="32">
        <f>'Hourly Loads p.u. of Peak'!C135^2</f>
        <v>0.13595686166513091</v>
      </c>
      <c r="D135" s="32">
        <f>'Hourly Loads p.u. of Peak'!D135^2</f>
        <v>0.1245048739669276</v>
      </c>
      <c r="E135" s="32">
        <f>'Hourly Loads p.u. of Peak'!E135^2</f>
        <v>0.11657596132099443</v>
      </c>
      <c r="F135" s="32">
        <f>'Hourly Loads p.u. of Peak'!F135^2</f>
        <v>0.11680544150429258</v>
      </c>
      <c r="G135" s="32">
        <f>'Hourly Loads p.u. of Peak'!G135^2</f>
        <v>0.13355250250643935</v>
      </c>
      <c r="H135" s="32">
        <f>'Hourly Loads p.u. of Peak'!H135^2</f>
        <v>0.1697185624709121</v>
      </c>
      <c r="I135" s="32">
        <f>'Hourly Loads p.u. of Peak'!I135^2</f>
        <v>0.19413166764083406</v>
      </c>
      <c r="J135" s="32">
        <f>'Hourly Loads p.u. of Peak'!J135^2</f>
        <v>0.22481895345434885</v>
      </c>
      <c r="K135" s="32">
        <f>'Hourly Loads p.u. of Peak'!K135^2</f>
        <v>0.26826436507363194</v>
      </c>
      <c r="L135" s="32">
        <f>'Hourly Loads p.u. of Peak'!L135^2</f>
        <v>0.31653654831165262</v>
      </c>
      <c r="M135" s="32">
        <f>'Hourly Loads p.u. of Peak'!M135^2</f>
        <v>0.35977879021758369</v>
      </c>
      <c r="N135" s="32">
        <f>'Hourly Loads p.u. of Peak'!N135^2</f>
        <v>0.40306518964188554</v>
      </c>
      <c r="O135" s="32">
        <f>'Hourly Loads p.u. of Peak'!O135^2</f>
        <v>0.44476850087015096</v>
      </c>
      <c r="P135" s="32">
        <f>'Hourly Loads p.u. of Peak'!P135^2</f>
        <v>0.48483374956366793</v>
      </c>
      <c r="Q135" s="32">
        <f>'Hourly Loads p.u. of Peak'!Q135^2</f>
        <v>0.51970255968787682</v>
      </c>
      <c r="R135" s="32">
        <f>'Hourly Loads p.u. of Peak'!R135^2</f>
        <v>0.55115917069400266</v>
      </c>
      <c r="S135" s="32">
        <f>'Hourly Loads p.u. of Peak'!S135^2</f>
        <v>0.55565688074674235</v>
      </c>
      <c r="T135" s="32">
        <f>'Hourly Loads p.u. of Peak'!T135^2</f>
        <v>0.5302280680377055</v>
      </c>
      <c r="U135" s="32">
        <f>'Hourly Loads p.u. of Peak'!U135^2</f>
        <v>0.45134487555059916</v>
      </c>
      <c r="V135" s="32">
        <f>'Hourly Loads p.u. of Peak'!V135^2</f>
        <v>0.45349117527381383</v>
      </c>
      <c r="W135" s="32">
        <f>'Hourly Loads p.u. of Peak'!W135^2</f>
        <v>0.39806944046222992</v>
      </c>
      <c r="X135" s="32">
        <f>'Hourly Loads p.u. of Peak'!X135^2</f>
        <v>0.30247574133845784</v>
      </c>
      <c r="Y135" s="32">
        <f>'Hourly Loads p.u. of Peak'!Y135^2</f>
        <v>0.2460414051216315</v>
      </c>
    </row>
    <row r="136" spans="1:25" x14ac:dyDescent="0.25">
      <c r="A136" s="29">
        <f>IF('2017 Hourly Load - RC2016'!A137="","",'2017 Hourly Load - RC2016'!A137)</f>
        <v>42861</v>
      </c>
      <c r="B136" s="32">
        <f>'Hourly Loads p.u. of Peak'!B136^2</f>
        <v>0.19059604817957665</v>
      </c>
      <c r="C136" s="32">
        <f>'Hourly Loads p.u. of Peak'!C136^2</f>
        <v>0.15933135640645449</v>
      </c>
      <c r="D136" s="32">
        <f>'Hourly Loads p.u. of Peak'!D136^2</f>
        <v>0.13988613864215121</v>
      </c>
      <c r="E136" s="32">
        <f>'Hourly Loads p.u. of Peak'!E136^2</f>
        <v>0.12892871373942433</v>
      </c>
      <c r="F136" s="32">
        <f>'Hourly Loads p.u. of Peak'!F136^2</f>
        <v>0.12640840870272238</v>
      </c>
      <c r="G136" s="32">
        <f>'Hourly Loads p.u. of Peak'!G136^2</f>
        <v>0.14133458422019404</v>
      </c>
      <c r="H136" s="32">
        <f>'Hourly Loads p.u. of Peak'!H136^2</f>
        <v>0.17900978982379231</v>
      </c>
      <c r="I136" s="32">
        <f>'Hourly Loads p.u. of Peak'!I136^2</f>
        <v>0.20413596602173878</v>
      </c>
      <c r="J136" s="32">
        <f>'Hourly Loads p.u. of Peak'!J136^2</f>
        <v>0.23643207228789345</v>
      </c>
      <c r="K136" s="32">
        <f>'Hourly Loads p.u. of Peak'!K136^2</f>
        <v>0.28527043921070222</v>
      </c>
      <c r="L136" s="32">
        <f>'Hourly Loads p.u. of Peak'!L136^2</f>
        <v>0.33825111065624108</v>
      </c>
      <c r="M136" s="32">
        <f>'Hourly Loads p.u. of Peak'!M136^2</f>
        <v>0.39368419819321548</v>
      </c>
      <c r="N136" s="32">
        <f>'Hourly Loads p.u. of Peak'!N136^2</f>
        <v>0.44931623519127706</v>
      </c>
      <c r="O136" s="32">
        <f>'Hourly Loads p.u. of Peak'!O136^2</f>
        <v>0.49364392280657932</v>
      </c>
      <c r="P136" s="32">
        <f>'Hourly Loads p.u. of Peak'!P136^2</f>
        <v>0.53740628876857111</v>
      </c>
      <c r="Q136" s="32">
        <f>'Hourly Loads p.u. of Peak'!Q136^2</f>
        <v>0.57656900460776705</v>
      </c>
      <c r="R136" s="32">
        <f>'Hourly Loads p.u. of Peak'!R136^2</f>
        <v>0.60216040808826676</v>
      </c>
      <c r="S136" s="32">
        <f>'Hourly Loads p.u. of Peak'!S136^2</f>
        <v>0.60046739236895319</v>
      </c>
      <c r="T136" s="32">
        <f>'Hourly Loads p.u. of Peak'!T136^2</f>
        <v>0.5688795974478178</v>
      </c>
      <c r="U136" s="32">
        <f>'Hourly Loads p.u. of Peak'!U136^2</f>
        <v>0.48858305411202807</v>
      </c>
      <c r="V136" s="32">
        <f>'Hourly Loads p.u. of Peak'!V136^2</f>
        <v>0.49813802255161704</v>
      </c>
      <c r="W136" s="32">
        <f>'Hourly Loads p.u. of Peak'!W136^2</f>
        <v>0.44152631057763686</v>
      </c>
      <c r="X136" s="32">
        <f>'Hourly Loads p.u. of Peak'!X136^2</f>
        <v>0.36179633170127556</v>
      </c>
      <c r="Y136" s="32">
        <f>'Hourly Loads p.u. of Peak'!Y136^2</f>
        <v>0.28089203854529665</v>
      </c>
    </row>
    <row r="137" spans="1:25" x14ac:dyDescent="0.25">
      <c r="A137" s="29">
        <f>IF('2017 Hourly Load - RC2016'!A138="","",'2017 Hourly Load - RC2016'!A138)</f>
        <v>42862</v>
      </c>
      <c r="B137" s="32">
        <f>'Hourly Loads p.u. of Peak'!B137^2</f>
        <v>0.22382466448875807</v>
      </c>
      <c r="C137" s="32">
        <f>'Hourly Loads p.u. of Peak'!C137^2</f>
        <v>0.18843923660830247</v>
      </c>
      <c r="D137" s="32">
        <f>'Hourly Loads p.u. of Peak'!D137^2</f>
        <v>0.16926913733593649</v>
      </c>
      <c r="E137" s="32">
        <f>'Hourly Loads p.u. of Peak'!E137^2</f>
        <v>0.15709351387628251</v>
      </c>
      <c r="F137" s="32">
        <f>'Hourly Loads p.u. of Peak'!F137^2</f>
        <v>0.15450820214680075</v>
      </c>
      <c r="G137" s="32">
        <f>'Hourly Loads p.u. of Peak'!G137^2</f>
        <v>0.17013394529532605</v>
      </c>
      <c r="H137" s="32">
        <f>'Hourly Loads p.u. of Peak'!H137^2</f>
        <v>0.21067524690596529</v>
      </c>
      <c r="I137" s="32">
        <f>'Hourly Loads p.u. of Peak'!I137^2</f>
        <v>0.2374539497864597</v>
      </c>
      <c r="J137" s="32">
        <f>'Hourly Loads p.u. of Peak'!J137^2</f>
        <v>0.27831669041890611</v>
      </c>
      <c r="K137" s="32">
        <f>'Hourly Loads p.u. of Peak'!K137^2</f>
        <v>0.33149670620293697</v>
      </c>
      <c r="L137" s="32">
        <f>'Hourly Loads p.u. of Peak'!L137^2</f>
        <v>0.39436943917842299</v>
      </c>
      <c r="M137" s="32">
        <f>'Hourly Loads p.u. of Peak'!M137^2</f>
        <v>0.45004827267465497</v>
      </c>
      <c r="N137" s="32">
        <f>'Hourly Loads p.u. of Peak'!N137^2</f>
        <v>0.50229534122996067</v>
      </c>
      <c r="O137" s="32">
        <f>'Hourly Loads p.u. of Peak'!O137^2</f>
        <v>0.55234429121688811</v>
      </c>
      <c r="P137" s="32">
        <f>'Hourly Loads p.u. of Peak'!P137^2</f>
        <v>0.59942672117389817</v>
      </c>
      <c r="Q137" s="32">
        <f>'Hourly Loads p.u. of Peak'!Q137^2</f>
        <v>0.62332529403386816</v>
      </c>
      <c r="R137" s="32">
        <f>'Hourly Loads p.u. of Peak'!R137^2</f>
        <v>0.64121953030827428</v>
      </c>
      <c r="S137" s="32">
        <f>'Hourly Loads p.u. of Peak'!S137^2</f>
        <v>0.63618629774352853</v>
      </c>
      <c r="T137" s="32">
        <f>'Hourly Loads p.u. of Peak'!T137^2</f>
        <v>0.59728318735536334</v>
      </c>
      <c r="U137" s="32">
        <f>'Hourly Loads p.u. of Peak'!U137^2</f>
        <v>0.54271336352507027</v>
      </c>
      <c r="V137" s="32">
        <f>'Hourly Loads p.u. of Peak'!V137^2</f>
        <v>0.52986125513409277</v>
      </c>
      <c r="W137" s="32">
        <f>'Hourly Loads p.u. of Peak'!W137^2</f>
        <v>0.47935314029048459</v>
      </c>
      <c r="X137" s="32">
        <f>'Hourly Loads p.u. of Peak'!X137^2</f>
        <v>0.39426397870578878</v>
      </c>
      <c r="Y137" s="32">
        <f>'Hourly Loads p.u. of Peak'!Y137^2</f>
        <v>0.31464959842686319</v>
      </c>
    </row>
    <row r="138" spans="1:25" x14ac:dyDescent="0.25">
      <c r="A138" s="29">
        <f>IF('2017 Hourly Load - RC2016'!A139="","",'2017 Hourly Load - RC2016'!A139)</f>
        <v>42863</v>
      </c>
      <c r="B138" s="32">
        <f>'Hourly Loads p.u. of Peak'!B138^2</f>
        <v>0.25114925012459999</v>
      </c>
      <c r="C138" s="32">
        <f>'Hourly Loads p.u. of Peak'!C138^2</f>
        <v>0.21478059689727261</v>
      </c>
      <c r="D138" s="32">
        <f>'Hourly Loads p.u. of Peak'!D138^2</f>
        <v>0.19309708884002574</v>
      </c>
      <c r="E138" s="32">
        <f>'Hourly Loads p.u. of Peak'!E138^2</f>
        <v>0.17801637699244363</v>
      </c>
      <c r="F138" s="32">
        <f>'Hourly Loads p.u. of Peak'!F138^2</f>
        <v>0.17456119969966774</v>
      </c>
      <c r="G138" s="32">
        <f>'Hourly Loads p.u. of Peak'!G138^2</f>
        <v>0.19000993728860618</v>
      </c>
      <c r="H138" s="32">
        <f>'Hourly Loads p.u. of Peak'!H138^2</f>
        <v>0.23135573814926599</v>
      </c>
      <c r="I138" s="32">
        <f>'Hourly Loads p.u. of Peak'!I138^2</f>
        <v>0.2572031173817938</v>
      </c>
      <c r="J138" s="32">
        <f>'Hourly Loads p.u. of Peak'!J138^2</f>
        <v>0.30210638993724231</v>
      </c>
      <c r="K138" s="32">
        <f>'Hourly Loads p.u. of Peak'!K138^2</f>
        <v>0.35967806122242596</v>
      </c>
      <c r="L138" s="32">
        <f>'Hourly Loads p.u. of Peak'!L138^2</f>
        <v>0.42221310350290986</v>
      </c>
      <c r="M138" s="32">
        <f>'Hourly Loads p.u. of Peak'!M138^2</f>
        <v>0.47691442679756779</v>
      </c>
      <c r="N138" s="32">
        <f>'Hourly Loads p.u. of Peak'!N138^2</f>
        <v>0.52559114959697806</v>
      </c>
      <c r="O138" s="32">
        <f>'Hourly Loads p.u. of Peak'!O138^2</f>
        <v>0.5733853055308521</v>
      </c>
      <c r="P138" s="32">
        <f>'Hourly Loads p.u. of Peak'!P138^2</f>
        <v>0.61158026499294404</v>
      </c>
      <c r="Q138" s="32">
        <f>'Hourly Loads p.u. of Peak'!Q138^2</f>
        <v>0.64627259488554223</v>
      </c>
      <c r="R138" s="32">
        <f>'Hourly Loads p.u. of Peak'!R138^2</f>
        <v>0.66771203168681104</v>
      </c>
      <c r="S138" s="32">
        <f>'Hourly Loads p.u. of Peak'!S138^2</f>
        <v>0.66175569562293368</v>
      </c>
      <c r="T138" s="32">
        <f>'Hourly Loads p.u. of Peak'!T138^2</f>
        <v>0.62770858130715923</v>
      </c>
      <c r="U138" s="32">
        <f>'Hourly Loads p.u. of Peak'!U138^2</f>
        <v>0.56799324575286947</v>
      </c>
      <c r="V138" s="32">
        <f>'Hourly Loads p.u. of Peak'!V138^2</f>
        <v>0.54587289927792793</v>
      </c>
      <c r="W138" s="32">
        <f>'Hourly Loads p.u. of Peak'!W138^2</f>
        <v>0.48940513950933073</v>
      </c>
      <c r="X138" s="32">
        <f>'Hourly Loads p.u. of Peak'!X138^2</f>
        <v>0.40900453892597055</v>
      </c>
      <c r="Y138" s="32">
        <f>'Hourly Loads p.u. of Peak'!Y138^2</f>
        <v>0.33159340885884131</v>
      </c>
    </row>
    <row r="139" spans="1:25" x14ac:dyDescent="0.25">
      <c r="A139" s="29">
        <f>IF('2017 Hourly Load - RC2016'!A140="","",'2017 Hourly Load - RC2016'!A140)</f>
        <v>42864</v>
      </c>
      <c r="B139" s="32">
        <f>'Hourly Loads p.u. of Peak'!B139^2</f>
        <v>0.25985027678481615</v>
      </c>
      <c r="C139" s="32">
        <f>'Hourly Loads p.u. of Peak'!C139^2</f>
        <v>0.21908275096662355</v>
      </c>
      <c r="D139" s="32">
        <f>'Hourly Loads p.u. of Peak'!D139^2</f>
        <v>0.19755045980130237</v>
      </c>
      <c r="E139" s="32">
        <f>'Hourly Loads p.u. of Peak'!E139^2</f>
        <v>0.18182753450288108</v>
      </c>
      <c r="F139" s="32">
        <f>'Hourly Loads p.u. of Peak'!F139^2</f>
        <v>0.1780518084253046</v>
      </c>
      <c r="G139" s="32">
        <f>'Hourly Loads p.u. of Peak'!G139^2</f>
        <v>0.19424267931412895</v>
      </c>
      <c r="H139" s="32">
        <f>'Hourly Loads p.u. of Peak'!H139^2</f>
        <v>0.2358200034960882</v>
      </c>
      <c r="I139" s="32">
        <f>'Hourly Loads p.u. of Peak'!I139^2</f>
        <v>0.26246796669865324</v>
      </c>
      <c r="J139" s="32">
        <f>'Hourly Loads p.u. of Peak'!J139^2</f>
        <v>0.30534586544759779</v>
      </c>
      <c r="K139" s="32">
        <f>'Hourly Loads p.u. of Peak'!K139^2</f>
        <v>0.36376886597503799</v>
      </c>
      <c r="L139" s="32">
        <f>'Hourly Loads p.u. of Peak'!L139^2</f>
        <v>0.42450788418174473</v>
      </c>
      <c r="M139" s="32">
        <f>'Hourly Loads p.u. of Peak'!M139^2</f>
        <v>0.47714641727293994</v>
      </c>
      <c r="N139" s="32">
        <f>'Hourly Loads p.u. of Peak'!N139^2</f>
        <v>0.52467837460996791</v>
      </c>
      <c r="O139" s="32">
        <f>'Hourly Loads p.u. of Peak'!O139^2</f>
        <v>0.5687529334688175</v>
      </c>
      <c r="P139" s="32">
        <f>'Hourly Loads p.u. of Peak'!P139^2</f>
        <v>0.60967733138748437</v>
      </c>
      <c r="Q139" s="32">
        <f>'Hourly Loads p.u. of Peak'!Q139^2</f>
        <v>0.6407489228210792</v>
      </c>
      <c r="R139" s="32">
        <f>'Hourly Loads p.u. of Peak'!R139^2</f>
        <v>0.65657429765192243</v>
      </c>
      <c r="S139" s="32">
        <f>'Hourly Loads p.u. of Peak'!S139^2</f>
        <v>0.64088336447467931</v>
      </c>
      <c r="T139" s="32">
        <f>'Hourly Loads p.u. of Peak'!T139^2</f>
        <v>0.593201648119002</v>
      </c>
      <c r="U139" s="32">
        <f>'Hourly Loads p.u. of Peak'!U139^2</f>
        <v>0.52906692926578491</v>
      </c>
      <c r="V139" s="32">
        <f>'Hourly Loads p.u. of Peak'!V139^2</f>
        <v>0.50324801117478357</v>
      </c>
      <c r="W139" s="32">
        <f>'Hourly Loads p.u. of Peak'!W139^2</f>
        <v>0.45292586596042228</v>
      </c>
      <c r="X139" s="32">
        <f>'Hourly Loads p.u. of Peak'!X139^2</f>
        <v>0.39126428368532423</v>
      </c>
      <c r="Y139" s="32">
        <f>'Hourly Loads p.u. of Peak'!Y139^2</f>
        <v>0.3280248030315111</v>
      </c>
    </row>
    <row r="140" spans="1:25" x14ac:dyDescent="0.25">
      <c r="A140" s="29">
        <f>IF('2017 Hourly Load - RC2016'!A141="","",'2017 Hourly Load - RC2016'!A141)</f>
        <v>42865</v>
      </c>
      <c r="B140" s="32">
        <f>'Hourly Loads p.u. of Peak'!B140^2</f>
        <v>0.27031242670246142</v>
      </c>
      <c r="C140" s="32">
        <f>'Hourly Loads p.u. of Peak'!C140^2</f>
        <v>0.23260953208369092</v>
      </c>
      <c r="D140" s="32">
        <f>'Hourly Loads p.u. of Peak'!D140^2</f>
        <v>0.20882925144916856</v>
      </c>
      <c r="E140" s="32">
        <f>'Hourly Loads p.u. of Peak'!E140^2</f>
        <v>0.19258083599280942</v>
      </c>
      <c r="F140" s="32">
        <f>'Hourly Loads p.u. of Peak'!F140^2</f>
        <v>0.18499219484777463</v>
      </c>
      <c r="G140" s="32">
        <f>'Hourly Loads p.u. of Peak'!G140^2</f>
        <v>0.18691135720943697</v>
      </c>
      <c r="H140" s="32">
        <f>'Hourly Loads p.u. of Peak'!H140^2</f>
        <v>0.19487234483028956</v>
      </c>
      <c r="I140" s="32">
        <f>'Hourly Loads p.u. of Peak'!I140^2</f>
        <v>0.21641820285502159</v>
      </c>
      <c r="J140" s="32">
        <f>'Hourly Loads p.u. of Peak'!J140^2</f>
        <v>0.27946969013288758</v>
      </c>
      <c r="K140" s="32">
        <f>'Hourly Loads p.u. of Peak'!K140^2</f>
        <v>0.35191446294434214</v>
      </c>
      <c r="L140" s="32">
        <f>'Hourly Loads p.u. of Peak'!L140^2</f>
        <v>0.4097567310226079</v>
      </c>
      <c r="M140" s="32">
        <f>'Hourly Loads p.u. of Peak'!M140^2</f>
        <v>0.45660667867033528</v>
      </c>
      <c r="N140" s="32">
        <f>'Hourly Loads p.u. of Peak'!N140^2</f>
        <v>0.50646993579476818</v>
      </c>
      <c r="O140" s="32">
        <f>'Hourly Loads p.u. of Peak'!O140^2</f>
        <v>0.54024171302575641</v>
      </c>
      <c r="P140" s="32">
        <f>'Hourly Loads p.u. of Peak'!P140^2</f>
        <v>0.56262665909319343</v>
      </c>
      <c r="Q140" s="32">
        <f>'Hourly Loads p.u. of Peak'!Q140^2</f>
        <v>0.57937795092467814</v>
      </c>
      <c r="R140" s="32">
        <f>'Hourly Loads p.u. of Peak'!R140^2</f>
        <v>0.57841958875155008</v>
      </c>
      <c r="S140" s="32">
        <f>'Hourly Loads p.u. of Peak'!S140^2</f>
        <v>0.56609624764840216</v>
      </c>
      <c r="T140" s="32">
        <f>'Hourly Loads p.u. of Peak'!T140^2</f>
        <v>0.5316353599862077</v>
      </c>
      <c r="U140" s="32">
        <f>'Hourly Loads p.u. of Peak'!U140^2</f>
        <v>0.4731524879350969</v>
      </c>
      <c r="V140" s="32">
        <f>'Hourly Loads p.u. of Peak'!V140^2</f>
        <v>0.47865573038239334</v>
      </c>
      <c r="W140" s="32">
        <f>'Hourly Loads p.u. of Peak'!W140^2</f>
        <v>0.43685175185856484</v>
      </c>
      <c r="X140" s="32">
        <f>'Hourly Loads p.u. of Peak'!X140^2</f>
        <v>0.384621946849804</v>
      </c>
      <c r="Y140" s="32">
        <f>'Hourly Loads p.u. of Peak'!Y140^2</f>
        <v>0.32572035490763868</v>
      </c>
    </row>
    <row r="141" spans="1:25" x14ac:dyDescent="0.25">
      <c r="A141" s="29">
        <f>IF('2017 Hourly Load - RC2016'!A142="","",'2017 Hourly Load - RC2016'!A142)</f>
        <v>42866</v>
      </c>
      <c r="B141" s="32">
        <f>'Hourly Loads p.u. of Peak'!B141^2</f>
        <v>0.27179885807657816</v>
      </c>
      <c r="C141" s="32">
        <f>'Hourly Loads p.u. of Peak'!C141^2</f>
        <v>0.23524945500569969</v>
      </c>
      <c r="D141" s="32">
        <f>'Hourly Loads p.u. of Peak'!D141^2</f>
        <v>0.20998204667306541</v>
      </c>
      <c r="E141" s="32">
        <f>'Hourly Loads p.u. of Peak'!E141^2</f>
        <v>0.19446479785437884</v>
      </c>
      <c r="F141" s="32">
        <f>'Hourly Loads p.u. of Peak'!F141^2</f>
        <v>0.18709292148763568</v>
      </c>
      <c r="G141" s="32">
        <f>'Hourly Loads p.u. of Peak'!G141^2</f>
        <v>0.18520896138891182</v>
      </c>
      <c r="H141" s="32">
        <f>'Hourly Loads p.u. of Peak'!H141^2</f>
        <v>0.18814773246690786</v>
      </c>
      <c r="I141" s="32">
        <f>'Hourly Loads p.u. of Peak'!I141^2</f>
        <v>0.20118737413114163</v>
      </c>
      <c r="J141" s="32">
        <f>'Hourly Loads p.u. of Peak'!J141^2</f>
        <v>0.24984638209554424</v>
      </c>
      <c r="K141" s="32">
        <f>'Hourly Loads p.u. of Peak'!K141^2</f>
        <v>0.3155451962467607</v>
      </c>
      <c r="L141" s="32">
        <f>'Hourly Loads p.u. of Peak'!L141^2</f>
        <v>0.37268599987215301</v>
      </c>
      <c r="M141" s="32">
        <f>'Hourly Loads p.u. of Peak'!M141^2</f>
        <v>0.41970690828205048</v>
      </c>
      <c r="N141" s="32">
        <f>'Hourly Loads p.u. of Peak'!N141^2</f>
        <v>0.4630982305110915</v>
      </c>
      <c r="O141" s="32">
        <f>'Hourly Loads p.u. of Peak'!O141^2</f>
        <v>0.50134357386206319</v>
      </c>
      <c r="P141" s="32">
        <f>'Hourly Loads p.u. of Peak'!P141^2</f>
        <v>0.53035036721110529</v>
      </c>
      <c r="Q141" s="32">
        <f>'Hourly Loads p.u. of Peak'!Q141^2</f>
        <v>0.54500466258392888</v>
      </c>
      <c r="R141" s="32">
        <f>'Hourly Loads p.u. of Peak'!R141^2</f>
        <v>0.55053593427559033</v>
      </c>
      <c r="S141" s="32">
        <f>'Hourly Loads p.u. of Peak'!S141^2</f>
        <v>0.53537677580069776</v>
      </c>
      <c r="T141" s="32">
        <f>'Hourly Loads p.u. of Peak'!T141^2</f>
        <v>0.50438047902655658</v>
      </c>
      <c r="U141" s="32">
        <f>'Hourly Loads p.u. of Peak'!U141^2</f>
        <v>0.46115735870638797</v>
      </c>
      <c r="V141" s="32">
        <f>'Hourly Loads p.u. of Peak'!V141^2</f>
        <v>0.46195604761745096</v>
      </c>
      <c r="W141" s="32">
        <f>'Hourly Loads p.u. of Peak'!W141^2</f>
        <v>0.43347272420533783</v>
      </c>
      <c r="X141" s="32">
        <f>'Hourly Loads p.u. of Peak'!X141^2</f>
        <v>0.3723784820417137</v>
      </c>
      <c r="Y141" s="32">
        <f>'Hourly Loads p.u. of Peak'!Y141^2</f>
        <v>0.30141446424168061</v>
      </c>
    </row>
    <row r="142" spans="1:25" x14ac:dyDescent="0.25">
      <c r="A142" s="29">
        <f>IF('2017 Hourly Load - RC2016'!A143="","",'2017 Hourly Load - RC2016'!A143)</f>
        <v>42867</v>
      </c>
      <c r="B142" s="32">
        <f>'Hourly Loads p.u. of Peak'!B142^2</f>
        <v>0.24205901008227135</v>
      </c>
      <c r="C142" s="32">
        <f>'Hourly Loads p.u. of Peak'!C142^2</f>
        <v>0.20680040131122507</v>
      </c>
      <c r="D142" s="32">
        <f>'Hourly Loads p.u. of Peak'!D142^2</f>
        <v>0.18625845562598248</v>
      </c>
      <c r="E142" s="32">
        <f>'Hourly Loads p.u. of Peak'!E142^2</f>
        <v>0.175896943035526</v>
      </c>
      <c r="F142" s="32">
        <f>'Hourly Loads p.u. of Peak'!F142^2</f>
        <v>0.17501759160028676</v>
      </c>
      <c r="G142" s="32">
        <f>'Hourly Loads p.u. of Peak'!G142^2</f>
        <v>0.19324471657839626</v>
      </c>
      <c r="H142" s="32">
        <f>'Hourly Loads p.u. of Peak'!H142^2</f>
        <v>0.23557539809790634</v>
      </c>
      <c r="I142" s="32">
        <f>'Hourly Loads p.u. of Peak'!I142^2</f>
        <v>0.26238193278406313</v>
      </c>
      <c r="J142" s="32">
        <f>'Hourly Loads p.u. of Peak'!J142^2</f>
        <v>0.30192179885322129</v>
      </c>
      <c r="K142" s="32">
        <f>'Hourly Loads p.u. of Peak'!K142^2</f>
        <v>0.36280721785779063</v>
      </c>
      <c r="L142" s="32">
        <f>'Hourly Loads p.u. of Peak'!L142^2</f>
        <v>0.4293361630334343</v>
      </c>
      <c r="M142" s="32">
        <f>'Hourly Loads p.u. of Peak'!M142^2</f>
        <v>0.48623804643756779</v>
      </c>
      <c r="N142" s="32">
        <f>'Hourly Loads p.u. of Peak'!N142^2</f>
        <v>0.53513103512997684</v>
      </c>
      <c r="O142" s="32">
        <f>'Hourly Loads p.u. of Peak'!O142^2</f>
        <v>0.5748487123791417</v>
      </c>
      <c r="P142" s="32">
        <f>'Hourly Loads p.u. of Peak'!P142^2</f>
        <v>0.60463910291842859</v>
      </c>
      <c r="Q142" s="32">
        <f>'Hourly Loads p.u. of Peak'!Q142^2</f>
        <v>0.63117289719130543</v>
      </c>
      <c r="R142" s="32">
        <f>'Hourly Loads p.u. of Peak'!R142^2</f>
        <v>0.64115229009017305</v>
      </c>
      <c r="S142" s="32">
        <f>'Hourly Loads p.u. of Peak'!S142^2</f>
        <v>0.63284182715176607</v>
      </c>
      <c r="T142" s="32">
        <f>'Hourly Loads p.u. of Peak'!T142^2</f>
        <v>0.60522690790397993</v>
      </c>
      <c r="U142" s="32">
        <f>'Hourly Loads p.u. of Peak'!U142^2</f>
        <v>0.56464403134371177</v>
      </c>
      <c r="V142" s="32">
        <f>'Hourly Loads p.u. of Peak'!V142^2</f>
        <v>0.55359316152367088</v>
      </c>
      <c r="W142" s="32">
        <f>'Hourly Loads p.u. of Peak'!W142^2</f>
        <v>0.49234679989119556</v>
      </c>
      <c r="X142" s="32">
        <f>'Hourly Loads p.u. of Peak'!X142^2</f>
        <v>0.40852135177287707</v>
      </c>
      <c r="Y142" s="32">
        <f>'Hourly Loads p.u. of Peak'!Y142^2</f>
        <v>0.33130334319942162</v>
      </c>
    </row>
    <row r="143" spans="1:25" x14ac:dyDescent="0.25">
      <c r="A143" s="29">
        <f>IF('2017 Hourly Load - RC2016'!A144="","",'2017 Hourly Load - RC2016'!A144)</f>
        <v>42868</v>
      </c>
      <c r="B143" s="32">
        <f>'Hourly Loads p.u. of Peak'!B143^2</f>
        <v>0.26996327045995305</v>
      </c>
      <c r="C143" s="32">
        <f>'Hourly Loads p.u. of Peak'!C143^2</f>
        <v>0.23398855680367786</v>
      </c>
      <c r="D143" s="32">
        <f>'Hourly Loads p.u. of Peak'!D143^2</f>
        <v>0.21002052782874095</v>
      </c>
      <c r="E143" s="32">
        <f>'Hourly Loads p.u. of Peak'!E143^2</f>
        <v>0.19594883175853725</v>
      </c>
      <c r="F143" s="32">
        <f>'Hourly Loads p.u. of Peak'!F143^2</f>
        <v>0.19294951751271311</v>
      </c>
      <c r="G143" s="32">
        <f>'Hourly Loads p.u. of Peak'!G143^2</f>
        <v>0.21106085174322128</v>
      </c>
      <c r="H143" s="32">
        <f>'Hourly Loads p.u. of Peak'!H143^2</f>
        <v>0.25427301950394082</v>
      </c>
      <c r="I143" s="32">
        <f>'Hourly Loads p.u. of Peak'!I143^2</f>
        <v>0.28071404755504309</v>
      </c>
      <c r="J143" s="32">
        <f>'Hourly Loads p.u. of Peak'!J143^2</f>
        <v>0.31947246886838215</v>
      </c>
      <c r="K143" s="32">
        <f>'Hourly Loads p.u. of Peak'!K143^2</f>
        <v>0.38098512595077927</v>
      </c>
      <c r="L143" s="32">
        <f>'Hourly Loads p.u. of Peak'!L143^2</f>
        <v>0.44320182476625508</v>
      </c>
      <c r="M143" s="32">
        <f>'Hourly Loads p.u. of Peak'!M143^2</f>
        <v>0.49311307536099203</v>
      </c>
      <c r="N143" s="32">
        <f>'Hourly Loads p.u. of Peak'!N143^2</f>
        <v>0.54048862422592758</v>
      </c>
      <c r="O143" s="32">
        <f>'Hourly Loads p.u. of Peak'!O143^2</f>
        <v>0.57281317576799851</v>
      </c>
      <c r="P143" s="32">
        <f>'Hourly Loads p.u. of Peak'!P143^2</f>
        <v>0.59721829172185392</v>
      </c>
      <c r="Q143" s="32">
        <f>'Hourly Loads p.u. of Peak'!Q143^2</f>
        <v>0.617834779331497</v>
      </c>
      <c r="R143" s="32">
        <f>'Hourly Loads p.u. of Peak'!R143^2</f>
        <v>0.6285737665154979</v>
      </c>
      <c r="S143" s="32">
        <f>'Hourly Loads p.u. of Peak'!S143^2</f>
        <v>0.61664727015288112</v>
      </c>
      <c r="T143" s="32">
        <f>'Hourly Loads p.u. of Peak'!T143^2</f>
        <v>0.58232187480023889</v>
      </c>
      <c r="U143" s="32">
        <f>'Hourly Loads p.u. of Peak'!U143^2</f>
        <v>0.53709854000536372</v>
      </c>
      <c r="V143" s="32">
        <f>'Hourly Loads p.u. of Peak'!V143^2</f>
        <v>0.5302280680377055</v>
      </c>
      <c r="W143" s="32">
        <f>'Hourly Loads p.u. of Peak'!W143^2</f>
        <v>0.48319796991391667</v>
      </c>
      <c r="X143" s="32">
        <f>'Hourly Loads p.u. of Peak'!X143^2</f>
        <v>0.4045593070226331</v>
      </c>
      <c r="Y143" s="32">
        <f>'Hourly Loads p.u. of Peak'!Y143^2</f>
        <v>0.32490614414144159</v>
      </c>
    </row>
    <row r="144" spans="1:25" x14ac:dyDescent="0.25">
      <c r="A144" s="29">
        <f>IF('2017 Hourly Load - RC2016'!A145="","",'2017 Hourly Load - RC2016'!A145)</f>
        <v>42869</v>
      </c>
      <c r="B144" s="32">
        <f>'Hourly Loads p.u. of Peak'!B144^2</f>
        <v>0.26943995917912444</v>
      </c>
      <c r="C144" s="32">
        <f>'Hourly Loads p.u. of Peak'!C144^2</f>
        <v>0.23370430677175252</v>
      </c>
      <c r="D144" s="32">
        <f>'Hourly Loads p.u. of Peak'!D144^2</f>
        <v>0.20856072247392535</v>
      </c>
      <c r="E144" s="32">
        <f>'Hourly Loads p.u. of Peak'!E144^2</f>
        <v>0.19457590472133385</v>
      </c>
      <c r="F144" s="32">
        <f>'Hourly Loads p.u. of Peak'!F144^2</f>
        <v>0.19195488655508422</v>
      </c>
      <c r="G144" s="32">
        <f>'Hourly Loads p.u. of Peak'!G144^2</f>
        <v>0.19923356304004586</v>
      </c>
      <c r="H144" s="32">
        <f>'Hourly Loads p.u. of Peak'!H144^2</f>
        <v>0.25797025135737672</v>
      </c>
      <c r="I144" s="32">
        <f>'Hourly Loads p.u. of Peak'!I144^2</f>
        <v>0.27929215043109673</v>
      </c>
      <c r="J144" s="32">
        <f>'Hourly Loads p.u. of Peak'!J144^2</f>
        <v>0.32223124460072572</v>
      </c>
      <c r="K144" s="32">
        <f>'Hourly Loads p.u. of Peak'!K144^2</f>
        <v>0.39026693089415448</v>
      </c>
      <c r="L144" s="32">
        <f>'Hourly Loads p.u. of Peak'!L144^2</f>
        <v>0.45320847654597901</v>
      </c>
      <c r="M144" s="32">
        <f>'Hourly Loads p.u. of Peak'!M144^2</f>
        <v>0.51541338192467512</v>
      </c>
      <c r="N144" s="32">
        <f>'Hourly Loads p.u. of Peak'!N144^2</f>
        <v>0.56187107528170344</v>
      </c>
      <c r="O144" s="32">
        <f>'Hourly Loads p.u. of Peak'!O144^2</f>
        <v>0.59216729496242493</v>
      </c>
      <c r="P144" s="32">
        <f>'Hourly Loads p.u. of Peak'!P144^2</f>
        <v>0.61394665245832614</v>
      </c>
      <c r="Q144" s="32">
        <f>'Hourly Loads p.u. of Peak'!Q144^2</f>
        <v>0.61328886426698614</v>
      </c>
      <c r="R144" s="32">
        <f>'Hourly Loads p.u. of Peak'!R144^2</f>
        <v>0.6069266153850299</v>
      </c>
      <c r="S144" s="32">
        <f>'Hourly Loads p.u. of Peak'!S144^2</f>
        <v>0.59326632515966227</v>
      </c>
      <c r="T144" s="32">
        <f>'Hourly Loads p.u. of Peak'!T144^2</f>
        <v>0.55690948828610709</v>
      </c>
      <c r="U144" s="32">
        <f>'Hourly Loads p.u. of Peak'!U144^2</f>
        <v>0.51523254041315492</v>
      </c>
      <c r="V144" s="32">
        <f>'Hourly Loads p.u. of Peak'!V144^2</f>
        <v>0.5181902585552034</v>
      </c>
      <c r="W144" s="32">
        <f>'Hourly Loads p.u. of Peak'!W144^2</f>
        <v>0.46980825709033025</v>
      </c>
      <c r="X144" s="32">
        <f>'Hourly Loads p.u. of Peak'!X144^2</f>
        <v>0.39727512869668635</v>
      </c>
      <c r="Y144" s="32">
        <f>'Hourly Loads p.u. of Peak'!Y144^2</f>
        <v>0.31975730945356928</v>
      </c>
    </row>
    <row r="145" spans="1:25" x14ac:dyDescent="0.25">
      <c r="A145" s="29">
        <f>IF('2017 Hourly Load - RC2016'!A146="","",'2017 Hourly Load - RC2016'!A146)</f>
        <v>42870</v>
      </c>
      <c r="B145" s="32">
        <f>'Hourly Loads p.u. of Peak'!B145^2</f>
        <v>0.25937963051501894</v>
      </c>
      <c r="C145" s="32">
        <f>'Hourly Loads p.u. of Peak'!C145^2</f>
        <v>0.22303081987728732</v>
      </c>
      <c r="D145" s="32">
        <f>'Hourly Loads p.u. of Peak'!D145^2</f>
        <v>0.20005901194667225</v>
      </c>
      <c r="E145" s="32">
        <f>'Hourly Loads p.u. of Peak'!E145^2</f>
        <v>0.18796565696349748</v>
      </c>
      <c r="F145" s="32">
        <f>'Hourly Loads p.u. of Peak'!F145^2</f>
        <v>0.18752903537580631</v>
      </c>
      <c r="G145" s="32">
        <f>'Hourly Loads p.u. of Peak'!G145^2</f>
        <v>0.20516163011256264</v>
      </c>
      <c r="H145" s="32">
        <f>'Hourly Loads p.u. of Peak'!H145^2</f>
        <v>0.24850503996219528</v>
      </c>
      <c r="I145" s="32">
        <f>'Hourly Loads p.u. of Peak'!I145^2</f>
        <v>0.27416803788932342</v>
      </c>
      <c r="J145" s="32">
        <f>'Hourly Loads p.u. of Peak'!J145^2</f>
        <v>0.30976992910148038</v>
      </c>
      <c r="K145" s="32">
        <f>'Hourly Loads p.u. of Peak'!K145^2</f>
        <v>0.37304493109327774</v>
      </c>
      <c r="L145" s="32">
        <f>'Hourly Loads p.u. of Peak'!L145^2</f>
        <v>0.43314106949352471</v>
      </c>
      <c r="M145" s="32">
        <f>'Hourly Loads p.u. of Peak'!M145^2</f>
        <v>0.46613183562870097</v>
      </c>
      <c r="N145" s="32">
        <f>'Hourly Loads p.u. of Peak'!N145^2</f>
        <v>0.47865573038239334</v>
      </c>
      <c r="O145" s="32">
        <f>'Hourly Loads p.u. of Peak'!O145^2</f>
        <v>0.47616084734147662</v>
      </c>
      <c r="P145" s="32">
        <f>'Hourly Loads p.u. of Peak'!P145^2</f>
        <v>0.45620956774012528</v>
      </c>
      <c r="Q145" s="32">
        <f>'Hourly Loads p.u. of Peak'!Q145^2</f>
        <v>0.43347272420533783</v>
      </c>
      <c r="R145" s="32">
        <f>'Hourly Loads p.u. of Peak'!R145^2</f>
        <v>0.42735765800176861</v>
      </c>
      <c r="S145" s="32">
        <f>'Hourly Loads p.u. of Peak'!S145^2</f>
        <v>0.42647978911964318</v>
      </c>
      <c r="T145" s="32">
        <f>'Hourly Loads p.u. of Peak'!T145^2</f>
        <v>0.41487914594410946</v>
      </c>
      <c r="U145" s="32">
        <f>'Hourly Loads p.u. of Peak'!U145^2</f>
        <v>0.39616442493616671</v>
      </c>
      <c r="V145" s="32">
        <f>'Hourly Loads p.u. of Peak'!V145^2</f>
        <v>0.39616442493616671</v>
      </c>
      <c r="W145" s="32">
        <f>'Hourly Loads p.u. of Peak'!W145^2</f>
        <v>0.36717009843090764</v>
      </c>
      <c r="X145" s="32">
        <f>'Hourly Loads p.u. of Peak'!X145^2</f>
        <v>0.31023747100025079</v>
      </c>
      <c r="Y145" s="32">
        <f>'Hourly Loads p.u. of Peak'!Y145^2</f>
        <v>0.25245550634281727</v>
      </c>
    </row>
    <row r="146" spans="1:25" x14ac:dyDescent="0.25">
      <c r="A146" s="29">
        <f>IF('2017 Hourly Load - RC2016'!A147="","",'2017 Hourly Load - RC2016'!A147)</f>
        <v>42871</v>
      </c>
      <c r="B146" s="32">
        <f>'Hourly Loads p.u. of Peak'!B146^2</f>
        <v>0.20474345670363106</v>
      </c>
      <c r="C146" s="32">
        <f>'Hourly Loads p.u. of Peak'!C146^2</f>
        <v>0.17695507345298306</v>
      </c>
      <c r="D146" s="32">
        <f>'Hourly Loads p.u. of Peak'!D146^2</f>
        <v>0.16010322009666836</v>
      </c>
      <c r="E146" s="32">
        <f>'Hourly Loads p.u. of Peak'!E146^2</f>
        <v>0.14985668029347454</v>
      </c>
      <c r="F146" s="32">
        <f>'Hourly Loads p.u. of Peak'!F146^2</f>
        <v>0.14833275143150354</v>
      </c>
      <c r="G146" s="32">
        <f>'Hourly Loads p.u. of Peak'!G146^2</f>
        <v>0.16641377705834093</v>
      </c>
      <c r="H146" s="32">
        <f>'Hourly Loads p.u. of Peak'!H146^2</f>
        <v>0.20702958533646959</v>
      </c>
      <c r="I146" s="32">
        <f>'Hourly Loads p.u. of Peak'!I146^2</f>
        <v>0.22621465998184678</v>
      </c>
      <c r="J146" s="32">
        <f>'Hourly Loads p.u. of Peak'!J146^2</f>
        <v>0.2410272606485829</v>
      </c>
      <c r="K146" s="32">
        <f>'Hourly Loads p.u. of Peak'!K146^2</f>
        <v>0.26891715559781626</v>
      </c>
      <c r="L146" s="32">
        <f>'Hourly Loads p.u. of Peak'!L146^2</f>
        <v>0.29385563810356036</v>
      </c>
      <c r="M146" s="32">
        <f>'Hourly Loads p.u. of Peak'!M146^2</f>
        <v>0.31211116428644753</v>
      </c>
      <c r="N146" s="32">
        <f>'Hourly Loads p.u. of Peak'!N146^2</f>
        <v>0.32042243108242868</v>
      </c>
      <c r="O146" s="32">
        <f>'Hourly Loads p.u. of Peak'!O146^2</f>
        <v>0.32615182017207411</v>
      </c>
      <c r="P146" s="32">
        <f>'Hourly Loads p.u. of Peak'!P146^2</f>
        <v>0.33815344196097119</v>
      </c>
      <c r="Q146" s="32">
        <f>'Hourly Loads p.u. of Peak'!Q146^2</f>
        <v>0.34512296469481618</v>
      </c>
      <c r="R146" s="32">
        <f>'Hourly Loads p.u. of Peak'!R146^2</f>
        <v>0.35301123493642034</v>
      </c>
      <c r="S146" s="32">
        <f>'Hourly Loads p.u. of Peak'!S146^2</f>
        <v>0.34477773078367341</v>
      </c>
      <c r="T146" s="32">
        <f>'Hourly Loads p.u. of Peak'!T146^2</f>
        <v>0.32366285147800283</v>
      </c>
      <c r="U146" s="32">
        <f>'Hourly Loads p.u. of Peak'!U146^2</f>
        <v>0.29718800676057028</v>
      </c>
      <c r="V146" s="32">
        <f>'Hourly Loads p.u. of Peak'!V146^2</f>
        <v>0.28648268287533601</v>
      </c>
      <c r="W146" s="32">
        <f>'Hourly Loads p.u. of Peak'!W146^2</f>
        <v>0.26393270096964772</v>
      </c>
      <c r="X146" s="32">
        <f>'Hourly Loads p.u. of Peak'!X146^2</f>
        <v>0.22773488863099259</v>
      </c>
      <c r="Y146" s="32">
        <f>'Hourly Loads p.u. of Peak'!Y146^2</f>
        <v>0.1853535429301589</v>
      </c>
    </row>
    <row r="147" spans="1:25" x14ac:dyDescent="0.25">
      <c r="A147" s="29">
        <f>IF('2017 Hourly Load - RC2016'!A148="","",'2017 Hourly Load - RC2016'!A148)</f>
        <v>42872</v>
      </c>
      <c r="B147" s="32">
        <f>'Hourly Loads p.u. of Peak'!B147^2</f>
        <v>0.14881826554073305</v>
      </c>
      <c r="C147" s="32">
        <f>'Hourly Loads p.u. of Peak'!C147^2</f>
        <v>0.12685663862840998</v>
      </c>
      <c r="D147" s="32">
        <f>'Hourly Loads p.u. of Peak'!D147^2</f>
        <v>0.11270932177232455</v>
      </c>
      <c r="E147" s="32">
        <f>'Hourly Loads p.u. of Peak'!E147^2</f>
        <v>0.10508999477466963</v>
      </c>
      <c r="F147" s="32">
        <f>'Hourly Loads p.u. of Peak'!F147^2</f>
        <v>0.10284272454645595</v>
      </c>
      <c r="G147" s="32">
        <f>'Hourly Loads p.u. of Peak'!G147^2</f>
        <v>0.10538964855107671</v>
      </c>
      <c r="H147" s="32">
        <f>'Hourly Loads p.u. of Peak'!H147^2</f>
        <v>0.11364155857428994</v>
      </c>
      <c r="I147" s="32">
        <f>'Hourly Loads p.u. of Peak'!I147^2</f>
        <v>0.1301376027089621</v>
      </c>
      <c r="J147" s="32">
        <f>'Hourly Loads p.u. of Peak'!J147^2</f>
        <v>0.16857887752942663</v>
      </c>
      <c r="K147" s="32">
        <f>'Hourly Loads p.u. of Peak'!K147^2</f>
        <v>0.21365349867306799</v>
      </c>
      <c r="L147" s="32">
        <f>'Hourly Loads p.u. of Peak'!L147^2</f>
        <v>0.25406134582361933</v>
      </c>
      <c r="M147" s="32">
        <f>'Hourly Loads p.u. of Peak'!M147^2</f>
        <v>0.28715726217061149</v>
      </c>
      <c r="N147" s="32">
        <f>'Hourly Loads p.u. of Peak'!N147^2</f>
        <v>0.31248657987638084</v>
      </c>
      <c r="O147" s="32">
        <f>'Hourly Loads p.u. of Peak'!O147^2</f>
        <v>0.33654394457563719</v>
      </c>
      <c r="P147" s="32">
        <f>'Hourly Loads p.u. of Peak'!P147^2</f>
        <v>0.36043387244099284</v>
      </c>
      <c r="Q147" s="32">
        <f>'Hourly Loads p.u. of Peak'!Q147^2</f>
        <v>0.37979394123917593</v>
      </c>
      <c r="R147" s="32">
        <f>'Hourly Loads p.u. of Peak'!R147^2</f>
        <v>0.39221031827946856</v>
      </c>
      <c r="S147" s="32">
        <f>'Hourly Loads p.u. of Peak'!S147^2</f>
        <v>0.38984737365146027</v>
      </c>
      <c r="T147" s="32">
        <f>'Hourly Loads p.u. of Peak'!T147^2</f>
        <v>0.36711921741958042</v>
      </c>
      <c r="U147" s="32">
        <f>'Hourly Loads p.u. of Peak'!U147^2</f>
        <v>0.32966203526600191</v>
      </c>
      <c r="V147" s="32">
        <f>'Hourly Loads p.u. of Peak'!V147^2</f>
        <v>0.31880833443303497</v>
      </c>
      <c r="W147" s="32">
        <f>'Hourly Loads p.u. of Peak'!W147^2</f>
        <v>0.29819596659345982</v>
      </c>
      <c r="X147" s="32">
        <f>'Hourly Loads p.u. of Peak'!X147^2</f>
        <v>0.25652217950259215</v>
      </c>
      <c r="Y147" s="32">
        <f>'Hourly Loads p.u. of Peak'!Y147^2</f>
        <v>0.21365349867306799</v>
      </c>
    </row>
    <row r="148" spans="1:25" x14ac:dyDescent="0.25">
      <c r="A148" s="29">
        <f>IF('2017 Hourly Load - RC2016'!A149="","",'2017 Hourly Load - RC2016'!A149)</f>
        <v>42873</v>
      </c>
      <c r="B148" s="32">
        <f>'Hourly Loads p.u. of Peak'!B148^2</f>
        <v>0.17561531082925361</v>
      </c>
      <c r="C148" s="32">
        <f>'Hourly Loads p.u. of Peak'!C148^2</f>
        <v>0.14930457293046348</v>
      </c>
      <c r="D148" s="32">
        <f>'Hourly Loads p.u. of Peak'!D148^2</f>
        <v>0.13226673231644623</v>
      </c>
      <c r="E148" s="32">
        <f>'Hourly Loads p.u. of Peak'!E148^2</f>
        <v>0.12126691450375165</v>
      </c>
      <c r="F148" s="32">
        <f>'Hourly Loads p.u. of Peak'!F148^2</f>
        <v>0.11646130584593212</v>
      </c>
      <c r="G148" s="32">
        <f>'Hourly Loads p.u. of Peak'!G148^2</f>
        <v>0.11743767548643051</v>
      </c>
      <c r="H148" s="32">
        <f>'Hourly Loads p.u. of Peak'!H148^2</f>
        <v>0.12036210405297043</v>
      </c>
      <c r="I148" s="32">
        <f>'Hourly Loads p.u. of Peak'!I148^2</f>
        <v>0.13401321337867433</v>
      </c>
      <c r="J148" s="32">
        <f>'Hourly Loads p.u. of Peak'!J148^2</f>
        <v>0.17579130451549049</v>
      </c>
      <c r="K148" s="32">
        <f>'Hourly Loads p.u. of Peak'!K148^2</f>
        <v>0.23054863693920247</v>
      </c>
      <c r="L148" s="32">
        <f>'Hourly Loads p.u. of Peak'!L148^2</f>
        <v>0.27929215043109673</v>
      </c>
      <c r="M148" s="32">
        <f>'Hourly Loads p.u. of Peak'!M148^2</f>
        <v>0.31904544597475182</v>
      </c>
      <c r="N148" s="32">
        <f>'Hourly Loads p.u. of Peak'!N148^2</f>
        <v>0.35385990933326728</v>
      </c>
      <c r="O148" s="32">
        <f>'Hourly Loads p.u. of Peak'!O148^2</f>
        <v>0.38326911096341981</v>
      </c>
      <c r="P148" s="32">
        <f>'Hourly Loads p.u. of Peak'!P148^2</f>
        <v>0.4107786684579231</v>
      </c>
      <c r="Q148" s="32">
        <f>'Hourly Loads p.u. of Peak'!Q148^2</f>
        <v>0.43126409026320878</v>
      </c>
      <c r="R148" s="32">
        <f>'Hourly Loads p.u. of Peak'!R148^2</f>
        <v>0.44628184208170341</v>
      </c>
      <c r="S148" s="32">
        <f>'Hourly Loads p.u. of Peak'!S148^2</f>
        <v>0.44286646807877111</v>
      </c>
      <c r="T148" s="32">
        <f>'Hourly Loads p.u. of Peak'!T148^2</f>
        <v>0.41493323533435134</v>
      </c>
      <c r="U148" s="32">
        <f>'Hourly Loads p.u. of Peak'!U148^2</f>
        <v>0.37674682214752231</v>
      </c>
      <c r="V148" s="32">
        <f>'Hourly Loads p.u. of Peak'!V148^2</f>
        <v>0.37248097388242901</v>
      </c>
      <c r="W148" s="32">
        <f>'Hourly Loads p.u. of Peak'!W148^2</f>
        <v>0.34541901697774924</v>
      </c>
      <c r="X148" s="32">
        <f>'Hourly Loads p.u. of Peak'!X148^2</f>
        <v>0.29058732243988367</v>
      </c>
      <c r="Y148" s="32">
        <f>'Hourly Loads p.u. of Peak'!Y148^2</f>
        <v>0.231234583062633</v>
      </c>
    </row>
    <row r="149" spans="1:25" x14ac:dyDescent="0.25">
      <c r="A149" s="29">
        <f>IF('2017 Hourly Load - RC2016'!A150="","",'2017 Hourly Load - RC2016'!A150)</f>
        <v>42874</v>
      </c>
      <c r="B149" s="32">
        <f>'Hourly Loads p.u. of Peak'!B149^2</f>
        <v>0.18459511917447566</v>
      </c>
      <c r="C149" s="32">
        <f>'Hourly Loads p.u. of Peak'!C149^2</f>
        <v>0.1554337947838598</v>
      </c>
      <c r="D149" s="32">
        <f>'Hourly Loads p.u. of Peak'!D149^2</f>
        <v>0.13841391051469165</v>
      </c>
      <c r="E149" s="32">
        <f>'Hourly Loads p.u. of Peak'!E149^2</f>
        <v>0.13038005743556377</v>
      </c>
      <c r="F149" s="32">
        <f>'Hourly Loads p.u. of Peak'!F149^2</f>
        <v>0.13074416260840005</v>
      </c>
      <c r="G149" s="32">
        <f>'Hourly Loads p.u. of Peak'!G149^2</f>
        <v>0.14668793719826978</v>
      </c>
      <c r="H149" s="32">
        <f>'Hourly Loads p.u. of Peak'!H149^2</f>
        <v>0.18365827253137729</v>
      </c>
      <c r="I149" s="32">
        <f>'Hourly Loads p.u. of Peak'!I149^2</f>
        <v>0.2071824452004549</v>
      </c>
      <c r="J149" s="32">
        <f>'Hourly Loads p.u. of Peak'!J149^2</f>
        <v>0.24462725746675615</v>
      </c>
      <c r="K149" s="32">
        <f>'Hourly Loads p.u. of Peak'!K149^2</f>
        <v>0.29271873493236483</v>
      </c>
      <c r="L149" s="32">
        <f>'Hourly Loads p.u. of Peak'!L149^2</f>
        <v>0.34099155984616847</v>
      </c>
      <c r="M149" s="32">
        <f>'Hourly Loads p.u. of Peak'!M149^2</f>
        <v>0.384621946849804</v>
      </c>
      <c r="N149" s="32">
        <f>'Hourly Loads p.u. of Peak'!N149^2</f>
        <v>0.4235782951738068</v>
      </c>
      <c r="O149" s="32">
        <f>'Hourly Loads p.u. of Peak'!O149^2</f>
        <v>0.46389859765112512</v>
      </c>
      <c r="P149" s="32">
        <f>'Hourly Loads p.u. of Peak'!P149^2</f>
        <v>0.49181665053244905</v>
      </c>
      <c r="Q149" s="32">
        <f>'Hourly Loads p.u. of Peak'!Q149^2</f>
        <v>0.51946044342762221</v>
      </c>
      <c r="R149" s="32">
        <f>'Hourly Loads p.u. of Peak'!R149^2</f>
        <v>0.53470112469532327</v>
      </c>
      <c r="S149" s="32">
        <f>'Hourly Loads p.u. of Peak'!S149^2</f>
        <v>0.53224780778980785</v>
      </c>
      <c r="T149" s="32">
        <f>'Hourly Loads p.u. of Peak'!T149^2</f>
        <v>0.50712751420748692</v>
      </c>
      <c r="U149" s="32">
        <f>'Hourly Loads p.u. of Peak'!U149^2</f>
        <v>0.45996062103127849</v>
      </c>
      <c r="V149" s="32">
        <f>'Hourly Loads p.u. of Peak'!V149^2</f>
        <v>0.44387291891586339</v>
      </c>
      <c r="W149" s="32">
        <f>'Hourly Loads p.u. of Peak'!W149^2</f>
        <v>0.40306518964188554</v>
      </c>
      <c r="X149" s="32">
        <f>'Hourly Loads p.u. of Peak'!X149^2</f>
        <v>0.33498688655710324</v>
      </c>
      <c r="Y149" s="32">
        <f>'Hourly Loads p.u. of Peak'!Y149^2</f>
        <v>0.26195197475257942</v>
      </c>
    </row>
    <row r="150" spans="1:25" x14ac:dyDescent="0.25">
      <c r="A150" s="29">
        <f>IF('2017 Hourly Load - RC2016'!A151="","",'2017 Hourly Load - RC2016'!A151)</f>
        <v>42875</v>
      </c>
      <c r="B150" s="32">
        <f>'Hourly Loads p.u. of Peak'!B150^2</f>
        <v>0.20760310069593146</v>
      </c>
      <c r="C150" s="32">
        <f>'Hourly Loads p.u. of Peak'!C150^2</f>
        <v>0.1739652785731696</v>
      </c>
      <c r="D150" s="32">
        <f>'Hourly Loads p.u. of Peak'!D150^2</f>
        <v>0.15586447381917654</v>
      </c>
      <c r="E150" s="32">
        <f>'Hourly Loads p.u. of Peak'!E150^2</f>
        <v>0.14530825846258102</v>
      </c>
      <c r="F150" s="32">
        <f>'Hourly Loads p.u. of Peak'!F150^2</f>
        <v>0.14234659859786589</v>
      </c>
      <c r="G150" s="32">
        <f>'Hourly Loads p.u. of Peak'!G150^2</f>
        <v>0.15632894836667682</v>
      </c>
      <c r="H150" s="32">
        <f>'Hourly Loads p.u. of Peak'!H150^2</f>
        <v>0.19191809773114393</v>
      </c>
      <c r="I150" s="32">
        <f>'Hourly Loads p.u. of Peak'!I150^2</f>
        <v>0.22046056461171248</v>
      </c>
      <c r="J150" s="32">
        <f>'Hourly Loads p.u. of Peak'!J150^2</f>
        <v>0.25852500298872411</v>
      </c>
      <c r="K150" s="32">
        <f>'Hourly Loads p.u. of Peak'!K150^2</f>
        <v>0.30892924215785456</v>
      </c>
      <c r="L150" s="32">
        <f>'Hourly Loads p.u. of Peak'!L150^2</f>
        <v>0.3624026941620111</v>
      </c>
      <c r="M150" s="32">
        <f>'Hourly Loads p.u. of Peak'!M150^2</f>
        <v>0.40905824401588092</v>
      </c>
      <c r="N150" s="32">
        <f>'Hourly Loads p.u. of Peak'!N150^2</f>
        <v>0.44807875991817819</v>
      </c>
      <c r="O150" s="32">
        <f>'Hourly Loads p.u. of Peak'!O150^2</f>
        <v>0.4817397881398594</v>
      </c>
      <c r="P150" s="32">
        <f>'Hourly Loads p.u. of Peak'!P150^2</f>
        <v>0.50629067026717656</v>
      </c>
      <c r="Q150" s="32">
        <f>'Hourly Loads p.u. of Peak'!Q150^2</f>
        <v>0.52638286292816994</v>
      </c>
      <c r="R150" s="32">
        <f>'Hourly Loads p.u. of Peak'!R150^2</f>
        <v>0.53826845422246983</v>
      </c>
      <c r="S150" s="32">
        <f>'Hourly Loads p.u. of Peak'!S150^2</f>
        <v>0.53298321054535513</v>
      </c>
      <c r="T150" s="32">
        <f>'Hourly Loads p.u. of Peak'!T150^2</f>
        <v>0.5115623118279693</v>
      </c>
      <c r="U150" s="32">
        <f>'Hourly Loads p.u. of Peak'!U150^2</f>
        <v>0.46292681317192208</v>
      </c>
      <c r="V150" s="32">
        <f>'Hourly Loads p.u. of Peak'!V150^2</f>
        <v>0.44847231695174433</v>
      </c>
      <c r="W150" s="32">
        <f>'Hourly Loads p.u. of Peak'!W150^2</f>
        <v>0.40317182064396995</v>
      </c>
      <c r="X150" s="32">
        <f>'Hourly Loads p.u. of Peak'!X150^2</f>
        <v>0.33323951173217753</v>
      </c>
      <c r="Y150" s="32">
        <f>'Hourly Loads p.u. of Peak'!Y150^2</f>
        <v>0.26298446634424766</v>
      </c>
    </row>
    <row r="151" spans="1:25" x14ac:dyDescent="0.25">
      <c r="A151" s="29">
        <f>IF('2017 Hourly Load - RC2016'!A152="","",'2017 Hourly Load - RC2016'!A152)</f>
        <v>42876</v>
      </c>
      <c r="B151" s="32">
        <f>'Hourly Loads p.u. of Peak'!B151^2</f>
        <v>0.20848403164079016</v>
      </c>
      <c r="C151" s="32">
        <f>'Hourly Loads p.u. of Peak'!C151^2</f>
        <v>0.174350758248391</v>
      </c>
      <c r="D151" s="32">
        <f>'Hourly Loads p.u. of Peak'!D151^2</f>
        <v>0.15421127725531669</v>
      </c>
      <c r="E151" s="32">
        <f>'Hourly Loads p.u. of Peak'!E151^2</f>
        <v>0.14193503233408397</v>
      </c>
      <c r="F151" s="32">
        <f>'Hourly Loads p.u. of Peak'!F151^2</f>
        <v>0.13866395252857297</v>
      </c>
      <c r="G151" s="32">
        <f>'Hourly Loads p.u. of Peak'!G151^2</f>
        <v>0.15250130296173969</v>
      </c>
      <c r="H151" s="32">
        <f>'Hourly Loads p.u. of Peak'!H151^2</f>
        <v>0.18887691590332822</v>
      </c>
      <c r="I151" s="32">
        <f>'Hourly Loads p.u. of Peak'!I151^2</f>
        <v>0.2163400805912937</v>
      </c>
      <c r="J151" s="32">
        <f>'Hourly Loads p.u. of Peak'!J151^2</f>
        <v>0.24951070809585996</v>
      </c>
      <c r="K151" s="32">
        <f>'Hourly Loads p.u. of Peak'!K151^2</f>
        <v>0.29458441255981133</v>
      </c>
      <c r="L151" s="32">
        <f>'Hourly Loads p.u. of Peak'!L151^2</f>
        <v>0.34236593065388343</v>
      </c>
      <c r="M151" s="32">
        <f>'Hourly Loads p.u. of Peak'!M151^2</f>
        <v>0.38696902586779436</v>
      </c>
      <c r="N151" s="32">
        <f>'Hourly Loads p.u. of Peak'!N151^2</f>
        <v>0.42604119314492755</v>
      </c>
      <c r="O151" s="32">
        <f>'Hourly Loads p.u. of Peak'!O151^2</f>
        <v>0.4696931503268052</v>
      </c>
      <c r="P151" s="32">
        <f>'Hourly Loads p.u. of Peak'!P151^2</f>
        <v>0.51282435235391222</v>
      </c>
      <c r="Q151" s="32">
        <f>'Hourly Loads p.u. of Peak'!Q151^2</f>
        <v>0.54308459764534123</v>
      </c>
      <c r="R151" s="32">
        <f>'Hourly Loads p.u. of Peak'!R151^2</f>
        <v>0.56174519400613065</v>
      </c>
      <c r="S151" s="32">
        <f>'Hourly Loads p.u. of Peak'!S151^2</f>
        <v>0.55403059930885512</v>
      </c>
      <c r="T151" s="32">
        <f>'Hourly Loads p.u. of Peak'!T151^2</f>
        <v>0.52230887219648559</v>
      </c>
      <c r="U151" s="32">
        <f>'Hourly Loads p.u. of Peak'!U151^2</f>
        <v>0.4711906382682588</v>
      </c>
      <c r="V151" s="32">
        <f>'Hourly Loads p.u. of Peak'!V151^2</f>
        <v>0.44841608394130433</v>
      </c>
      <c r="W151" s="32">
        <f>'Hourly Loads p.u. of Peak'!W151^2</f>
        <v>0.40836035285095251</v>
      </c>
      <c r="X151" s="32">
        <f>'Hourly Loads p.u. of Peak'!X151^2</f>
        <v>0.3389351864005351</v>
      </c>
      <c r="Y151" s="32">
        <f>'Hourly Loads p.u. of Peak'!Y151^2</f>
        <v>0.26592088754911547</v>
      </c>
    </row>
    <row r="152" spans="1:25" x14ac:dyDescent="0.25">
      <c r="A152" s="29">
        <f>IF('2017 Hourly Load - RC2016'!A153="","",'2017 Hourly Load - RC2016'!A153)</f>
        <v>42877</v>
      </c>
      <c r="B152" s="32">
        <f>'Hourly Loads p.u. of Peak'!B152^2</f>
        <v>0.20592303836577475</v>
      </c>
      <c r="C152" s="32">
        <f>'Hourly Loads p.u. of Peak'!C152^2</f>
        <v>0.1708967990818954</v>
      </c>
      <c r="D152" s="32">
        <f>'Hourly Loads p.u. of Peak'!D152^2</f>
        <v>0.14817108967964945</v>
      </c>
      <c r="E152" s="32">
        <f>'Hourly Loads p.u. of Peak'!E152^2</f>
        <v>0.13707380061038738</v>
      </c>
      <c r="F152" s="32">
        <f>'Hourly Loads p.u. of Peak'!F152^2</f>
        <v>0.13515302524503994</v>
      </c>
      <c r="G152" s="32">
        <f>'Hourly Loads p.u. of Peak'!G152^2</f>
        <v>0.14982417518423907</v>
      </c>
      <c r="H152" s="32">
        <f>'Hourly Loads p.u. of Peak'!H152^2</f>
        <v>0.1862946979677999</v>
      </c>
      <c r="I152" s="32">
        <f>'Hourly Loads p.u. of Peak'!I152^2</f>
        <v>0.21179447226190995</v>
      </c>
      <c r="J152" s="32">
        <f>'Hourly Loads p.u. of Peak'!J152^2</f>
        <v>0.25022428506055938</v>
      </c>
      <c r="K152" s="32">
        <f>'Hourly Loads p.u. of Peak'!K152^2</f>
        <v>0.29975707915677613</v>
      </c>
      <c r="L152" s="32">
        <f>'Hourly Loads p.u. of Peak'!L152^2</f>
        <v>0.35681321331003962</v>
      </c>
      <c r="M152" s="32">
        <f>'Hourly Loads p.u. of Peak'!M152^2</f>
        <v>0.41514962815223033</v>
      </c>
      <c r="N152" s="32">
        <f>'Hourly Loads p.u. of Peak'!N152^2</f>
        <v>0.4724018876879979</v>
      </c>
      <c r="O152" s="32">
        <f>'Hourly Loads p.u. of Peak'!O152^2</f>
        <v>0.53065617684419941</v>
      </c>
      <c r="P152" s="32">
        <f>'Hourly Loads p.u. of Peak'!P152^2</f>
        <v>0.57605902043935331</v>
      </c>
      <c r="Q152" s="32">
        <f>'Hourly Loads p.u. of Peak'!Q152^2</f>
        <v>0.61559266542653912</v>
      </c>
      <c r="R152" s="32">
        <f>'Hourly Loads p.u. of Peak'!R152^2</f>
        <v>0.64095059059001613</v>
      </c>
      <c r="S152" s="32">
        <f>'Hourly Loads p.u. of Peak'!S152^2</f>
        <v>0.63310906043552451</v>
      </c>
      <c r="T152" s="32">
        <f>'Hourly Loads p.u. of Peak'!T152^2</f>
        <v>0.59728318735536334</v>
      </c>
      <c r="U152" s="32">
        <f>'Hourly Loads p.u. of Peak'!U152^2</f>
        <v>0.53636030259415979</v>
      </c>
      <c r="V152" s="32">
        <f>'Hourly Loads p.u. of Peak'!V152^2</f>
        <v>0.50295020486052078</v>
      </c>
      <c r="W152" s="32">
        <f>'Hourly Loads p.u. of Peak'!W152^2</f>
        <v>0.46081527500025643</v>
      </c>
      <c r="X152" s="32">
        <f>'Hourly Loads p.u. of Peak'!X152^2</f>
        <v>0.37654068203940599</v>
      </c>
      <c r="Y152" s="32">
        <f>'Hourly Loads p.u. of Peak'!Y152^2</f>
        <v>0.29504035493481318</v>
      </c>
    </row>
    <row r="153" spans="1:25" x14ac:dyDescent="0.25">
      <c r="A153" s="29">
        <f>IF('2017 Hourly Load - RC2016'!A154="","",'2017 Hourly Load - RC2016'!A154)</f>
        <v>42878</v>
      </c>
      <c r="B153" s="32">
        <f>'Hourly Loads p.u. of Peak'!B153^2</f>
        <v>0.2299442365255725</v>
      </c>
      <c r="C153" s="32">
        <f>'Hourly Loads p.u. of Peak'!C153^2</f>
        <v>0.19055938980620762</v>
      </c>
      <c r="D153" s="32">
        <f>'Hourly Loads p.u. of Peak'!D153^2</f>
        <v>0.16559265770040388</v>
      </c>
      <c r="E153" s="32">
        <f>'Hourly Loads p.u. of Peak'!E153^2</f>
        <v>0.15168259341367976</v>
      </c>
      <c r="F153" s="32">
        <f>'Hourly Loads p.u. of Peak'!F153^2</f>
        <v>0.14623802375507478</v>
      </c>
      <c r="G153" s="32">
        <f>'Hourly Loads p.u. of Peak'!G153^2</f>
        <v>0.15876204719649292</v>
      </c>
      <c r="H153" s="32">
        <f>'Hourly Loads p.u. of Peak'!H153^2</f>
        <v>0.19151365336341447</v>
      </c>
      <c r="I153" s="32">
        <f>'Hourly Loads p.u. of Peak'!I153^2</f>
        <v>0.22461991937667494</v>
      </c>
      <c r="J153" s="32">
        <f>'Hourly Loads p.u. of Peak'!J153^2</f>
        <v>0.27188642214111225</v>
      </c>
      <c r="K153" s="32">
        <f>'Hourly Loads p.u. of Peak'!K153^2</f>
        <v>0.33406409155594402</v>
      </c>
      <c r="L153" s="32">
        <f>'Hourly Loads p.u. of Peak'!L153^2</f>
        <v>0.40429229762026042</v>
      </c>
      <c r="M153" s="32">
        <f>'Hourly Loads p.u. of Peak'!M153^2</f>
        <v>0.47923687004889159</v>
      </c>
      <c r="N153" s="32">
        <f>'Hourly Loads p.u. of Peak'!N153^2</f>
        <v>0.54711443614719135</v>
      </c>
      <c r="O153" s="32">
        <f>'Hourly Loads p.u. of Peak'!O153^2</f>
        <v>0.61935381453420024</v>
      </c>
      <c r="P153" s="32">
        <f>'Hourly Loads p.u. of Peak'!P153^2</f>
        <v>0.67431551011770652</v>
      </c>
      <c r="Q153" s="32">
        <f>'Hourly Loads p.u. of Peak'!Q153^2</f>
        <v>0.71142791669998728</v>
      </c>
      <c r="R153" s="32">
        <f>'Hourly Loads p.u. of Peak'!R153^2</f>
        <v>0.72351955643443455</v>
      </c>
      <c r="S153" s="32">
        <f>'Hourly Loads p.u. of Peak'!S153^2</f>
        <v>0.70718460641534697</v>
      </c>
      <c r="T153" s="32">
        <f>'Hourly Loads p.u. of Peak'!T153^2</f>
        <v>0.65766342594566329</v>
      </c>
      <c r="U153" s="32">
        <f>'Hourly Loads p.u. of Peak'!U153^2</f>
        <v>0.57567668039206987</v>
      </c>
      <c r="V153" s="32">
        <f>'Hourly Loads p.u. of Peak'!V153^2</f>
        <v>0.54265150351161062</v>
      </c>
      <c r="W153" s="32">
        <f>'Hourly Loads p.u. of Peak'!W153^2</f>
        <v>0.49730863192232411</v>
      </c>
      <c r="X153" s="32">
        <f>'Hourly Loads p.u. of Peak'!X153^2</f>
        <v>0.42215854167005856</v>
      </c>
      <c r="Y153" s="32">
        <f>'Hourly Loads p.u. of Peak'!Y153^2</f>
        <v>0.34709904405099484</v>
      </c>
    </row>
    <row r="154" spans="1:25" x14ac:dyDescent="0.25">
      <c r="A154" s="29">
        <f>IF('2017 Hourly Load - RC2016'!A155="","",'2017 Hourly Load - RC2016'!A155)</f>
        <v>42879</v>
      </c>
      <c r="B154" s="32">
        <f>'Hourly Loads p.u. of Peak'!B154^2</f>
        <v>0.2820057602974107</v>
      </c>
      <c r="C154" s="32">
        <f>'Hourly Loads p.u. of Peak'!C154^2</f>
        <v>0.23729030130766227</v>
      </c>
      <c r="D154" s="32">
        <f>'Hourly Loads p.u. of Peak'!D154^2</f>
        <v>0.20485746168868266</v>
      </c>
      <c r="E154" s="32">
        <f>'Hourly Loads p.u. of Peak'!E154^2</f>
        <v>0.18391026601529079</v>
      </c>
      <c r="F154" s="32">
        <f>'Hourly Loads p.u. of Peak'!F154^2</f>
        <v>0.17298598260904569</v>
      </c>
      <c r="G154" s="32">
        <f>'Hourly Loads p.u. of Peak'!G154^2</f>
        <v>0.17006467956767923</v>
      </c>
      <c r="H154" s="32">
        <f>'Hourly Loads p.u. of Peak'!H154^2</f>
        <v>0.17284630882983076</v>
      </c>
      <c r="I154" s="32">
        <f>'Hourly Loads p.u. of Peak'!I154^2</f>
        <v>0.19498356804505138</v>
      </c>
      <c r="J154" s="32">
        <f>'Hourly Loads p.u. of Peak'!J154^2</f>
        <v>0.25989308396348992</v>
      </c>
      <c r="K154" s="32">
        <f>'Hourly Loads p.u. of Peak'!K154^2</f>
        <v>0.34143302044491508</v>
      </c>
      <c r="L154" s="32">
        <f>'Hourly Loads p.u. of Peak'!L154^2</f>
        <v>0.42346899874923938</v>
      </c>
      <c r="M154" s="32">
        <f>'Hourly Loads p.u. of Peak'!M154^2</f>
        <v>0.50593223440565327</v>
      </c>
      <c r="N154" s="32">
        <f>'Hourly Loads p.u. of Peak'!N154^2</f>
        <v>0.58046505370887347</v>
      </c>
      <c r="O154" s="32">
        <f>'Hourly Loads p.u. of Peak'!O154^2</f>
        <v>0.63457985184385479</v>
      </c>
      <c r="P154" s="32">
        <f>'Hourly Loads p.u. of Peak'!P154^2</f>
        <v>0.66853568954235099</v>
      </c>
      <c r="Q154" s="32">
        <f>'Hourly Loads p.u. of Peak'!Q154^2</f>
        <v>0.68692379757677513</v>
      </c>
      <c r="R154" s="32">
        <f>'Hourly Loads p.u. of Peak'!R154^2</f>
        <v>0.68608888571519577</v>
      </c>
      <c r="S154" s="32">
        <f>'Hourly Loads p.u. of Peak'!S154^2</f>
        <v>0.6704595322589687</v>
      </c>
      <c r="T154" s="32">
        <f>'Hourly Loads p.u. of Peak'!T154^2</f>
        <v>0.61809882539048733</v>
      </c>
      <c r="U154" s="32">
        <f>'Hourly Loads p.u. of Peak'!U154^2</f>
        <v>0.55303099536390832</v>
      </c>
      <c r="V154" s="32">
        <f>'Hourly Loads p.u. of Peak'!V154^2</f>
        <v>0.52632194074854666</v>
      </c>
      <c r="W154" s="32">
        <f>'Hourly Loads p.u. of Peak'!W154^2</f>
        <v>0.48034200674314037</v>
      </c>
      <c r="X154" s="32">
        <f>'Hourly Loads p.u. of Peak'!X154^2</f>
        <v>0.41417630470885536</v>
      </c>
      <c r="Y154" s="32">
        <f>'Hourly Loads p.u. of Peak'!Y154^2</f>
        <v>0.34695064242342449</v>
      </c>
    </row>
    <row r="155" spans="1:25" x14ac:dyDescent="0.25">
      <c r="A155" s="29">
        <f>IF('2017 Hourly Load - RC2016'!A156="","",'2017 Hourly Load - RC2016'!A156)</f>
        <v>42880</v>
      </c>
      <c r="B155" s="32">
        <f>'Hourly Loads p.u. of Peak'!B155^2</f>
        <v>0.28914060445048728</v>
      </c>
      <c r="C155" s="32">
        <f>'Hourly Loads p.u. of Peak'!C155^2</f>
        <v>0.24421210733795576</v>
      </c>
      <c r="D155" s="32">
        <f>'Hourly Loads p.u. of Peak'!D155^2</f>
        <v>0.21264551768603179</v>
      </c>
      <c r="E155" s="32">
        <f>'Hourly Loads p.u. of Peak'!E155^2</f>
        <v>0.19291263349511273</v>
      </c>
      <c r="F155" s="32">
        <f>'Hourly Loads p.u. of Peak'!F155^2</f>
        <v>0.18132658315510417</v>
      </c>
      <c r="G155" s="32">
        <f>'Hourly Loads p.u. of Peak'!G155^2</f>
        <v>0.1770257283029292</v>
      </c>
      <c r="H155" s="32">
        <f>'Hourly Loads p.u. of Peak'!H155^2</f>
        <v>0.17883219194809805</v>
      </c>
      <c r="I155" s="32">
        <f>'Hourly Loads p.u. of Peak'!I155^2</f>
        <v>0.19291263349511273</v>
      </c>
      <c r="J155" s="32">
        <f>'Hourly Loads p.u. of Peak'!J155^2</f>
        <v>0.24421210733795576</v>
      </c>
      <c r="K155" s="32">
        <f>'Hourly Loads p.u. of Peak'!K155^2</f>
        <v>0.31578109142504268</v>
      </c>
      <c r="L155" s="32">
        <f>'Hourly Loads p.u. of Peak'!L155^2</f>
        <v>0.40173349203658182</v>
      </c>
      <c r="M155" s="32">
        <f>'Hourly Loads p.u. of Peak'!M155^2</f>
        <v>0.47627674385981145</v>
      </c>
      <c r="N155" s="32">
        <f>'Hourly Loads p.u. of Peak'!N155^2</f>
        <v>0.54680391971645881</v>
      </c>
      <c r="O155" s="32">
        <f>'Hourly Loads p.u. of Peak'!O155^2</f>
        <v>0.5959211194467946</v>
      </c>
      <c r="P155" s="32">
        <f>'Hourly Loads p.u. of Peak'!P155^2</f>
        <v>0.62591356205534976</v>
      </c>
      <c r="Q155" s="32">
        <f>'Hourly Loads p.u. of Peak'!Q155^2</f>
        <v>0.64337307885242156</v>
      </c>
      <c r="R155" s="32">
        <f>'Hourly Loads p.u. of Peak'!R155^2</f>
        <v>0.64924628969687859</v>
      </c>
      <c r="S155" s="32">
        <f>'Hourly Loads p.u. of Peak'!S155^2</f>
        <v>0.62511660073293329</v>
      </c>
      <c r="T155" s="32">
        <f>'Hourly Loads p.u. of Peak'!T155^2</f>
        <v>0.57567668039206987</v>
      </c>
      <c r="U155" s="32">
        <f>'Hourly Loads p.u. of Peak'!U155^2</f>
        <v>0.5209745955481313</v>
      </c>
      <c r="V155" s="32">
        <f>'Hourly Loads p.u. of Peak'!V155^2</f>
        <v>0.5043208437241905</v>
      </c>
      <c r="W155" s="32">
        <f>'Hourly Loads p.u. of Peak'!W155^2</f>
        <v>0.46366985081157902</v>
      </c>
      <c r="X155" s="32">
        <f>'Hourly Loads p.u. of Peak'!X155^2</f>
        <v>0.39658736684233142</v>
      </c>
      <c r="Y155" s="32">
        <f>'Hourly Loads p.u. of Peak'!Y155^2</f>
        <v>0.33406409155594402</v>
      </c>
    </row>
    <row r="156" spans="1:25" x14ac:dyDescent="0.25">
      <c r="A156" s="29">
        <f>IF('2017 Hourly Load - RC2016'!A157="","",'2017 Hourly Load - RC2016'!A157)</f>
        <v>42881</v>
      </c>
      <c r="B156" s="32">
        <f>'Hourly Loads p.u. of Peak'!B156^2</f>
        <v>0.27451990186260816</v>
      </c>
      <c r="C156" s="32">
        <f>'Hourly Loads p.u. of Peak'!C156^2</f>
        <v>0.2358200034960882</v>
      </c>
      <c r="D156" s="32">
        <f>'Hourly Loads p.u. of Peak'!D156^2</f>
        <v>0.20905955664418766</v>
      </c>
      <c r="E156" s="32">
        <f>'Hourly Loads p.u. of Peak'!E156^2</f>
        <v>0.19235979631404077</v>
      </c>
      <c r="F156" s="32">
        <f>'Hourly Loads p.u. of Peak'!F156^2</f>
        <v>0.18347838295645824</v>
      </c>
      <c r="G156" s="32">
        <f>'Hourly Loads p.u. of Peak'!G156^2</f>
        <v>0.18362228756501126</v>
      </c>
      <c r="H156" s="32">
        <f>'Hourly Loads p.u. of Peak'!H156^2</f>
        <v>0.18752903537580631</v>
      </c>
      <c r="I156" s="32">
        <f>'Hourly Loads p.u. of Peak'!I156^2</f>
        <v>0.20638056025039614</v>
      </c>
      <c r="J156" s="32">
        <f>'Hourly Loads p.u. of Peak'!J156^2</f>
        <v>0.27088028685337479</v>
      </c>
      <c r="K156" s="32">
        <f>'Hourly Loads p.u. of Peak'!K156^2</f>
        <v>0.35786735088230898</v>
      </c>
      <c r="L156" s="32">
        <f>'Hourly Loads p.u. of Peak'!L156^2</f>
        <v>0.44527266235968804</v>
      </c>
      <c r="M156" s="32">
        <f>'Hourly Loads p.u. of Peak'!M156^2</f>
        <v>0.51336570283333138</v>
      </c>
      <c r="N156" s="32">
        <f>'Hourly Loads p.u. of Peak'!N156^2</f>
        <v>0.57402134020801199</v>
      </c>
      <c r="O156" s="32">
        <f>'Hourly Loads p.u. of Peak'!O156^2</f>
        <v>0.61757078968356438</v>
      </c>
      <c r="P156" s="32">
        <f>'Hourly Loads p.u. of Peak'!P156^2</f>
        <v>0.64249776433350891</v>
      </c>
      <c r="Q156" s="32">
        <f>'Hourly Loads p.u. of Peak'!Q156^2</f>
        <v>0.65562205079003355</v>
      </c>
      <c r="R156" s="32">
        <f>'Hourly Loads p.u. of Peak'!R156^2</f>
        <v>0.65603007197139906</v>
      </c>
      <c r="S156" s="32">
        <f>'Hourly Loads p.u. of Peak'!S156^2</f>
        <v>0.63578449588128982</v>
      </c>
      <c r="T156" s="32">
        <f>'Hourly Loads p.u. of Peak'!T156^2</f>
        <v>0.58713774850774003</v>
      </c>
      <c r="U156" s="32">
        <f>'Hourly Loads p.u. of Peak'!U156^2</f>
        <v>0.5316353599862077</v>
      </c>
      <c r="V156" s="32">
        <f>'Hourly Loads p.u. of Peak'!V156^2</f>
        <v>0.52024752752637993</v>
      </c>
      <c r="W156" s="32">
        <f>'Hourly Loads p.u. of Peak'!W156^2</f>
        <v>0.47292147055047251</v>
      </c>
      <c r="X156" s="32">
        <f>'Hourly Loads p.u. of Peak'!X156^2</f>
        <v>0.39907670749681523</v>
      </c>
      <c r="Y156" s="32">
        <f>'Hourly Loads p.u. of Peak'!Y156^2</f>
        <v>0.32165949032397584</v>
      </c>
    </row>
    <row r="157" spans="1:25" x14ac:dyDescent="0.25">
      <c r="A157" s="29">
        <f>IF('2017 Hourly Load - RC2016'!A158="","",'2017 Hourly Load - RC2016'!A158)</f>
        <v>42882</v>
      </c>
      <c r="B157" s="32">
        <f>'Hourly Loads p.u. of Peak'!B157^2</f>
        <v>0.26315674571489472</v>
      </c>
      <c r="C157" s="32">
        <f>'Hourly Loads p.u. of Peak'!C157^2</f>
        <v>0.22446075557697592</v>
      </c>
      <c r="D157" s="32">
        <f>'Hourly Loads p.u. of Peak'!D157^2</f>
        <v>0.20069802759567004</v>
      </c>
      <c r="E157" s="32">
        <f>'Hourly Loads p.u. of Peak'!E157^2</f>
        <v>0.18680246095081113</v>
      </c>
      <c r="F157" s="32">
        <f>'Hourly Loads p.u. of Peak'!F157^2</f>
        <v>0.18225747138021811</v>
      </c>
      <c r="G157" s="32">
        <f>'Hourly Loads p.u. of Peak'!G157^2</f>
        <v>0.19945851623595229</v>
      </c>
      <c r="H157" s="32">
        <f>'Hourly Loads p.u. of Peak'!H157^2</f>
        <v>0.23749487072038686</v>
      </c>
      <c r="I157" s="32">
        <f>'Hourly Loads p.u. of Peak'!I157^2</f>
        <v>0.27333326529254326</v>
      </c>
      <c r="J157" s="32">
        <f>'Hourly Loads p.u. of Peak'!J157^2</f>
        <v>0.32514551212547194</v>
      </c>
      <c r="K157" s="32">
        <f>'Hourly Loads p.u. of Peak'!K157^2</f>
        <v>0.39463315205960292</v>
      </c>
      <c r="L157" s="32">
        <f>'Hourly Loads p.u. of Peak'!L157^2</f>
        <v>0.46733656957125946</v>
      </c>
      <c r="M157" s="32">
        <f>'Hourly Loads p.u. of Peak'!M157^2</f>
        <v>0.53691393305573276</v>
      </c>
      <c r="N157" s="32">
        <f>'Hourly Loads p.u. of Peak'!N157^2</f>
        <v>0.59087562276550509</v>
      </c>
      <c r="O157" s="32">
        <f>'Hourly Loads p.u. of Peak'!O157^2</f>
        <v>0.63384424283537721</v>
      </c>
      <c r="P157" s="32">
        <f>'Hourly Loads p.u. of Peak'!P157^2</f>
        <v>0.65943518445034099</v>
      </c>
      <c r="Q157" s="32">
        <f>'Hourly Loads p.u. of Peak'!Q157^2</f>
        <v>0.67162892819948106</v>
      </c>
      <c r="R157" s="32">
        <f>'Hourly Loads p.u. of Peak'!R157^2</f>
        <v>0.65222681024621387</v>
      </c>
      <c r="S157" s="32">
        <f>'Hourly Loads p.u. of Peak'!S157^2</f>
        <v>0.60268181549589339</v>
      </c>
      <c r="T157" s="32">
        <f>'Hourly Loads p.u. of Peak'!T157^2</f>
        <v>0.55759902356309299</v>
      </c>
      <c r="U157" s="32">
        <f>'Hourly Loads p.u. of Peak'!U157^2</f>
        <v>0.51517226696069718</v>
      </c>
      <c r="V157" s="32">
        <f>'Hourly Loads p.u. of Peak'!V157^2</f>
        <v>0.5103618140032854</v>
      </c>
      <c r="W157" s="32">
        <f>'Hourly Loads p.u. of Peak'!W157^2</f>
        <v>0.46704958712872013</v>
      </c>
      <c r="X157" s="32">
        <f>'Hourly Loads p.u. of Peak'!X157^2</f>
        <v>0.39436943917842299</v>
      </c>
      <c r="Y157" s="32">
        <f>'Hourly Loads p.u. of Peak'!Y157^2</f>
        <v>0.31370823889913746</v>
      </c>
    </row>
    <row r="158" spans="1:25" x14ac:dyDescent="0.25">
      <c r="A158" s="29">
        <f>IF('2017 Hourly Load - RC2016'!A159="","",'2017 Hourly Load - RC2016'!A159)</f>
        <v>42883</v>
      </c>
      <c r="B158" s="32">
        <f>'Hourly Loads p.u. of Peak'!B158^2</f>
        <v>0.25503577457115884</v>
      </c>
      <c r="C158" s="32">
        <f>'Hourly Loads p.u. of Peak'!C158^2</f>
        <v>0.21814046065644352</v>
      </c>
      <c r="D158" s="32">
        <f>'Hourly Loads p.u. of Peak'!D158^2</f>
        <v>0.19628351680186379</v>
      </c>
      <c r="E158" s="32">
        <f>'Hourly Loads p.u. of Peak'!E158^2</f>
        <v>0.18315480384014426</v>
      </c>
      <c r="F158" s="32">
        <f>'Hourly Loads p.u. of Peak'!F158^2</f>
        <v>0.18004159566853861</v>
      </c>
      <c r="G158" s="32">
        <f>'Hourly Loads p.u. of Peak'!G158^2</f>
        <v>0.19684195983180869</v>
      </c>
      <c r="H158" s="32">
        <f>'Hourly Loads p.u. of Peak'!H158^2</f>
        <v>0.23626877637820751</v>
      </c>
      <c r="I158" s="32">
        <f>'Hourly Loads p.u. of Peak'!I158^2</f>
        <v>0.26748206357487181</v>
      </c>
      <c r="J158" s="32">
        <f>'Hourly Loads p.u. of Peak'!J158^2</f>
        <v>0.31521509107619261</v>
      </c>
      <c r="K158" s="32">
        <f>'Hourly Loads p.u. of Peak'!K158^2</f>
        <v>0.37721084364371443</v>
      </c>
      <c r="L158" s="32">
        <f>'Hourly Loads p.u. of Peak'!L158^2</f>
        <v>0.4462257465732169</v>
      </c>
      <c r="M158" s="32">
        <f>'Hourly Loads p.u. of Peak'!M158^2</f>
        <v>0.52170217126940299</v>
      </c>
      <c r="N158" s="32">
        <f>'Hourly Loads p.u. of Peak'!N158^2</f>
        <v>0.57829186706521518</v>
      </c>
      <c r="O158" s="32">
        <f>'Hourly Loads p.u. of Peak'!O158^2</f>
        <v>0.6266445559341578</v>
      </c>
      <c r="P158" s="32">
        <f>'Hourly Loads p.u. of Peak'!P158^2</f>
        <v>0.65365173770167351</v>
      </c>
      <c r="Q158" s="32">
        <f>'Hourly Loads p.u. of Peak'!Q158^2</f>
        <v>0.66141418836729948</v>
      </c>
      <c r="R158" s="32">
        <f>'Hourly Loads p.u. of Peak'!R158^2</f>
        <v>0.66066318266572244</v>
      </c>
      <c r="S158" s="32">
        <f>'Hourly Loads p.u. of Peak'!S158^2</f>
        <v>0.63451296066917406</v>
      </c>
      <c r="T158" s="32">
        <f>'Hourly Loads p.u. of Peak'!T158^2</f>
        <v>0.59443111478473265</v>
      </c>
      <c r="U158" s="32">
        <f>'Hourly Loads p.u. of Peak'!U158^2</f>
        <v>0.55134621037050313</v>
      </c>
      <c r="V158" s="32">
        <f>'Hourly Loads p.u. of Peak'!V158^2</f>
        <v>0.53783728511608797</v>
      </c>
      <c r="W158" s="32">
        <f>'Hourly Loads p.u. of Peak'!W158^2</f>
        <v>0.49022791594209192</v>
      </c>
      <c r="X158" s="32">
        <f>'Hourly Loads p.u. of Peak'!X158^2</f>
        <v>0.41363606305929201</v>
      </c>
      <c r="Y158" s="32">
        <f>'Hourly Loads p.u. of Peak'!Y158^2</f>
        <v>0.33552171803365055</v>
      </c>
    </row>
    <row r="159" spans="1:25" x14ac:dyDescent="0.25">
      <c r="A159" s="29">
        <f>IF('2017 Hourly Load - RC2016'!A160="","",'2017 Hourly Load - RC2016'!A160)</f>
        <v>42884</v>
      </c>
      <c r="B159" s="32">
        <f>'Hourly Loads p.u. of Peak'!B159^2</f>
        <v>0.27171130811480854</v>
      </c>
      <c r="C159" s="32">
        <f>'Hourly Loads p.u. of Peak'!C159^2</f>
        <v>0.22990397137019275</v>
      </c>
      <c r="D159" s="32">
        <f>'Hourly Loads p.u. of Peak'!D159^2</f>
        <v>0.2065331803673856</v>
      </c>
      <c r="E159" s="32">
        <f>'Hourly Loads p.u. of Peak'!E159^2</f>
        <v>0.1928388760369853</v>
      </c>
      <c r="F159" s="32">
        <f>'Hourly Loads p.u. of Peak'!F159^2</f>
        <v>0.18811131031484357</v>
      </c>
      <c r="G159" s="32">
        <f>'Hourly Loads p.u. of Peak'!G159^2</f>
        <v>0.20368094032642686</v>
      </c>
      <c r="H159" s="32">
        <f>'Hourly Loads p.u. of Peak'!H159^2</f>
        <v>0.24251367791993508</v>
      </c>
      <c r="I159" s="32">
        <f>'Hourly Loads p.u. of Peak'!I159^2</f>
        <v>0.27377246063474836</v>
      </c>
      <c r="J159" s="32">
        <f>'Hourly Loads p.u. of Peak'!J159^2</f>
        <v>0.31436704248951863</v>
      </c>
      <c r="K159" s="32">
        <f>'Hourly Loads p.u. of Peak'!K159^2</f>
        <v>0.36874915852484513</v>
      </c>
      <c r="L159" s="32">
        <f>'Hourly Loads p.u. of Peak'!L159^2</f>
        <v>0.42939118673182169</v>
      </c>
      <c r="M159" s="32">
        <f>'Hourly Loads p.u. of Peak'!M159^2</f>
        <v>0.47482905101682171</v>
      </c>
      <c r="N159" s="32">
        <f>'Hourly Loads p.u. of Peak'!N159^2</f>
        <v>0.50318844286054887</v>
      </c>
      <c r="O159" s="32">
        <f>'Hourly Loads p.u. of Peak'!O159^2</f>
        <v>0.52218750380554013</v>
      </c>
      <c r="P159" s="32">
        <f>'Hourly Loads p.u. of Peak'!P159^2</f>
        <v>0.50892307817857363</v>
      </c>
      <c r="Q159" s="32">
        <f>'Hourly Loads p.u. of Peak'!Q159^2</f>
        <v>0.49447025313598447</v>
      </c>
      <c r="R159" s="32">
        <f>'Hourly Loads p.u. of Peak'!R159^2</f>
        <v>0.48536012290723002</v>
      </c>
      <c r="S159" s="32">
        <f>'Hourly Loads p.u. of Peak'!S159^2</f>
        <v>0.47396149301836227</v>
      </c>
      <c r="T159" s="32">
        <f>'Hourly Loads p.u. of Peak'!T159^2</f>
        <v>0.46361267291592034</v>
      </c>
      <c r="U159" s="32">
        <f>'Hourly Loads p.u. of Peak'!U159^2</f>
        <v>0.43292003686613828</v>
      </c>
      <c r="V159" s="32">
        <f>'Hourly Loads p.u. of Peak'!V159^2</f>
        <v>0.42999668010969744</v>
      </c>
      <c r="W159" s="32">
        <f>'Hourly Loads p.u. of Peak'!W159^2</f>
        <v>0.40141421250058262</v>
      </c>
      <c r="X159" s="32">
        <f>'Hourly Loads p.u. of Peak'!X159^2</f>
        <v>0.34522163468636274</v>
      </c>
      <c r="Y159" s="32">
        <f>'Hourly Loads p.u. of Peak'!Y159^2</f>
        <v>0.28151545124826455</v>
      </c>
    </row>
    <row r="160" spans="1:25" x14ac:dyDescent="0.25">
      <c r="A160" s="29">
        <f>IF('2017 Hourly Load - RC2016'!A161="","",'2017 Hourly Load - RC2016'!A161)</f>
        <v>42885</v>
      </c>
      <c r="B160" s="32">
        <f>'Hourly Loads p.u. of Peak'!B160^2</f>
        <v>0.22450054123836402</v>
      </c>
      <c r="C160" s="32">
        <f>'Hourly Loads p.u. of Peak'!C160^2</f>
        <v>0.18738360766869158</v>
      </c>
      <c r="D160" s="32">
        <f>'Hourly Loads p.u. of Peak'!D160^2</f>
        <v>0.17034182709485324</v>
      </c>
      <c r="E160" s="32">
        <f>'Hourly Loads p.u. of Peak'!E160^2</f>
        <v>0.16017042682070398</v>
      </c>
      <c r="F160" s="32">
        <f>'Hourly Loads p.u. of Peak'!F160^2</f>
        <v>0.15832738060452503</v>
      </c>
      <c r="G160" s="32">
        <f>'Hourly Loads p.u. of Peak'!G160^2</f>
        <v>0.1731257127993184</v>
      </c>
      <c r="H160" s="32">
        <f>'Hourly Loads p.u. of Peak'!H160^2</f>
        <v>0.20806248414546152</v>
      </c>
      <c r="I160" s="32">
        <f>'Hourly Loads p.u. of Peak'!I160^2</f>
        <v>0.23794523368919906</v>
      </c>
      <c r="J160" s="32">
        <f>'Hourly Loads p.u. of Peak'!J160^2</f>
        <v>0.28254112944185289</v>
      </c>
      <c r="K160" s="32">
        <f>'Hourly Loads p.u. of Peak'!K160^2</f>
        <v>0.35306112875423529</v>
      </c>
      <c r="L160" s="32">
        <f>'Hourly Loads p.u. of Peak'!L160^2</f>
        <v>0.42139504620770624</v>
      </c>
      <c r="M160" s="32">
        <f>'Hourly Loads p.u. of Peak'!M160^2</f>
        <v>0.4810988862461153</v>
      </c>
      <c r="N160" s="32">
        <f>'Hourly Loads p.u. of Peak'!N160^2</f>
        <v>0.53047268048726959</v>
      </c>
      <c r="O160" s="32">
        <f>'Hourly Loads p.u. of Peak'!O160^2</f>
        <v>0.570083608623698</v>
      </c>
      <c r="P160" s="32">
        <f>'Hourly Loads p.u. of Peak'!P160^2</f>
        <v>0.59397800530254186</v>
      </c>
      <c r="Q160" s="32">
        <f>'Hourly Loads p.u. of Peak'!Q160^2</f>
        <v>0.60954620388353242</v>
      </c>
      <c r="R160" s="32">
        <f>'Hourly Loads p.u. of Peak'!R160^2</f>
        <v>0.60516158213615412</v>
      </c>
      <c r="S160" s="32">
        <f>'Hourly Loads p.u. of Peak'!S160^2</f>
        <v>0.57262252930948732</v>
      </c>
      <c r="T160" s="32">
        <f>'Hourly Loads p.u. of Peak'!T160^2</f>
        <v>0.51643874985744509</v>
      </c>
      <c r="U160" s="32">
        <f>'Hourly Loads p.u. of Peak'!U160^2</f>
        <v>0.47222875686294652</v>
      </c>
      <c r="V160" s="32">
        <f>'Hourly Loads p.u. of Peak'!V160^2</f>
        <v>0.45939129243001575</v>
      </c>
      <c r="W160" s="32">
        <f>'Hourly Loads p.u. of Peak'!W160^2</f>
        <v>0.42204942858142913</v>
      </c>
      <c r="X160" s="32">
        <f>'Hourly Loads p.u. of Peak'!X160^2</f>
        <v>0.3669157286311826</v>
      </c>
      <c r="Y160" s="32">
        <f>'Hourly Loads p.u. of Peak'!Y160^2</f>
        <v>0.31136101003927469</v>
      </c>
    </row>
    <row r="161" spans="1:25" x14ac:dyDescent="0.25">
      <c r="A161" s="29">
        <f>IF('2017 Hourly Load - RC2016'!A162="","",'2017 Hourly Load - RC2016'!A162)</f>
        <v>42886</v>
      </c>
      <c r="B161" s="32">
        <f>'Hourly Loads p.u. of Peak'!B161^2</f>
        <v>0.26057847831626085</v>
      </c>
      <c r="C161" s="32">
        <f>'Hourly Loads p.u. of Peak'!C161^2</f>
        <v>0.22049999417829794</v>
      </c>
      <c r="D161" s="32">
        <f>'Hourly Loads p.u. of Peak'!D161^2</f>
        <v>0.19453886557332439</v>
      </c>
      <c r="E161" s="32">
        <f>'Hourly Loads p.u. of Peak'!E161^2</f>
        <v>0.17844178688238885</v>
      </c>
      <c r="F161" s="32">
        <f>'Hourly Loads p.u. of Peak'!F161^2</f>
        <v>0.17242762595853306</v>
      </c>
      <c r="G161" s="32">
        <f>'Hourly Loads p.u. of Peak'!G161^2</f>
        <v>0.17138313996569138</v>
      </c>
      <c r="H161" s="32">
        <f>'Hourly Loads p.u. of Peak'!H161^2</f>
        <v>0.17844178688238885</v>
      </c>
      <c r="I161" s="32">
        <f>'Hourly Loads p.u. of Peak'!I161^2</f>
        <v>0.20213009986417441</v>
      </c>
      <c r="J161" s="32">
        <f>'Hourly Loads p.u. of Peak'!J161^2</f>
        <v>0.26696116386676577</v>
      </c>
      <c r="K161" s="32">
        <f>'Hourly Loads p.u. of Peak'!K161^2</f>
        <v>0.34898154451359703</v>
      </c>
      <c r="L161" s="32">
        <f>'Hourly Loads p.u. of Peak'!L161^2</f>
        <v>0.42977645133988523</v>
      </c>
      <c r="M161" s="32">
        <f>'Hourly Loads p.u. of Peak'!M161^2</f>
        <v>0.49736785119313859</v>
      </c>
      <c r="N161" s="32">
        <f>'Hourly Loads p.u. of Peak'!N161^2</f>
        <v>0.5431464823386386</v>
      </c>
      <c r="O161" s="32">
        <f>'Hourly Loads p.u. of Peak'!O161^2</f>
        <v>0.57332172145443738</v>
      </c>
      <c r="P161" s="32">
        <f>'Hourly Loads p.u. of Peak'!P161^2</f>
        <v>0.57841958875155008</v>
      </c>
      <c r="Q161" s="32">
        <f>'Hourly Loads p.u. of Peak'!Q161^2</f>
        <v>0.57376688402885456</v>
      </c>
      <c r="R161" s="32">
        <f>'Hourly Loads p.u. of Peak'!R161^2</f>
        <v>0.55690948828610709</v>
      </c>
      <c r="S161" s="32">
        <f>'Hourly Loads p.u. of Peak'!S161^2</f>
        <v>0.52085338228759492</v>
      </c>
      <c r="T161" s="32">
        <f>'Hourly Loads p.u. of Peak'!T161^2</f>
        <v>0.48051661835846021</v>
      </c>
      <c r="U161" s="32">
        <f>'Hourly Loads p.u. of Peak'!U161^2</f>
        <v>0.43957555449789226</v>
      </c>
      <c r="V161" s="32">
        <f>'Hourly Loads p.u. of Peak'!V161^2</f>
        <v>0.43419174483711903</v>
      </c>
      <c r="W161" s="32">
        <f>'Hourly Loads p.u. of Peak'!W161^2</f>
        <v>0.40777029494877876</v>
      </c>
      <c r="X161" s="32">
        <f>'Hourly Loads p.u. of Peak'!X161^2</f>
        <v>0.36199839611046292</v>
      </c>
      <c r="Y161" s="32">
        <f>'Hourly Loads p.u. of Peak'!Y161^2</f>
        <v>0.30673950063156569</v>
      </c>
    </row>
    <row r="162" spans="1:25" x14ac:dyDescent="0.25">
      <c r="A162" s="29">
        <f>IF('2017 Hourly Load - RC2016'!A163="","",'2017 Hourly Load - RC2016'!A163)</f>
        <v>42887</v>
      </c>
      <c r="B162" s="32">
        <f>'Hourly Loads p.u. of Peak'!B162^2</f>
        <v>0.26027850722765344</v>
      </c>
      <c r="C162" s="32">
        <f>'Hourly Loads p.u. of Peak'!C162^2</f>
        <v>0.2217636018739417</v>
      </c>
      <c r="D162" s="32">
        <f>'Hourly Loads p.u. of Peak'!D162^2</f>
        <v>0.19814807854807248</v>
      </c>
      <c r="E162" s="32">
        <f>'Hourly Loads p.u. of Peak'!E162^2</f>
        <v>0.18236503492760242</v>
      </c>
      <c r="F162" s="32">
        <f>'Hourly Loads p.u. of Peak'!F162^2</f>
        <v>0.17400030455155233</v>
      </c>
      <c r="G162" s="32">
        <f>'Hourly Loads p.u. of Peak'!G162^2</f>
        <v>0.17358022550657307</v>
      </c>
      <c r="H162" s="32">
        <f>'Hourly Loads p.u. of Peak'!H162^2</f>
        <v>0.17681380606138414</v>
      </c>
      <c r="I162" s="32">
        <f>'Hourly Loads p.u. of Peak'!I162^2</f>
        <v>0.19339240072782465</v>
      </c>
      <c r="J162" s="32">
        <f>'Hourly Loads p.u. of Peak'!J162^2</f>
        <v>0.24691688534802639</v>
      </c>
      <c r="K162" s="32">
        <f>'Hourly Loads p.u. of Peak'!K162^2</f>
        <v>0.32037489947766068</v>
      </c>
      <c r="L162" s="32">
        <f>'Hourly Loads p.u. of Peak'!L162^2</f>
        <v>0.39479142209660439</v>
      </c>
      <c r="M162" s="32">
        <f>'Hourly Loads p.u. of Peak'!M162^2</f>
        <v>0.4550759170189832</v>
      </c>
      <c r="N162" s="32">
        <f>'Hourly Loads p.u. of Peak'!N162^2</f>
        <v>0.50754619531593892</v>
      </c>
      <c r="O162" s="32">
        <f>'Hourly Loads p.u. of Peak'!O162^2</f>
        <v>0.54494267211989833</v>
      </c>
      <c r="P162" s="32">
        <f>'Hourly Loads p.u. of Peak'!P162^2</f>
        <v>0.56458093381267072</v>
      </c>
      <c r="Q162" s="32">
        <f>'Hourly Loads p.u. of Peak'!Q162^2</f>
        <v>0.55967018904579946</v>
      </c>
      <c r="R162" s="32">
        <f>'Hourly Loads p.u. of Peak'!R162^2</f>
        <v>0.53611433627920757</v>
      </c>
      <c r="S162" s="32">
        <f>'Hourly Loads p.u. of Peak'!S162^2</f>
        <v>0.49659827567645842</v>
      </c>
      <c r="T162" s="32">
        <f>'Hourly Loads p.u. of Peak'!T162^2</f>
        <v>0.45433980031098498</v>
      </c>
      <c r="U162" s="32">
        <f>'Hourly Loads p.u. of Peak'!U162^2</f>
        <v>0.42637011897181759</v>
      </c>
      <c r="V162" s="32">
        <f>'Hourly Loads p.u. of Peak'!V162^2</f>
        <v>0.42582197977415648</v>
      </c>
      <c r="W162" s="32">
        <f>'Hourly Loads p.u. of Peak'!W162^2</f>
        <v>0.40696635804649089</v>
      </c>
      <c r="X162" s="32">
        <f>'Hourly Loads p.u. of Peak'!X162^2</f>
        <v>0.35736518669678846</v>
      </c>
      <c r="Y162" s="32">
        <f>'Hourly Loads p.u. of Peak'!Y162^2</f>
        <v>0.2963188692524914</v>
      </c>
    </row>
    <row r="163" spans="1:25" x14ac:dyDescent="0.25">
      <c r="A163" s="29">
        <f>IF('2017 Hourly Load - RC2016'!A164="","",'2017 Hourly Load - RC2016'!A164)</f>
        <v>42888</v>
      </c>
      <c r="B163" s="32">
        <f>'Hourly Loads p.u. of Peak'!B163^2</f>
        <v>0.24587482326782631</v>
      </c>
      <c r="C163" s="32">
        <f>'Hourly Loads p.u. of Peak'!C163^2</f>
        <v>0.21361468610242765</v>
      </c>
      <c r="D163" s="32">
        <f>'Hourly Loads p.u. of Peak'!D163^2</f>
        <v>0.19602318153277201</v>
      </c>
      <c r="E163" s="32">
        <f>'Hourly Loads p.u. of Peak'!E163^2</f>
        <v>0.18651222605821799</v>
      </c>
      <c r="F163" s="32">
        <f>'Hourly Loads p.u. of Peak'!F163^2</f>
        <v>0.18767451949397887</v>
      </c>
      <c r="G163" s="32">
        <f>'Hourly Loads p.u. of Peak'!G163^2</f>
        <v>0.20856072247392535</v>
      </c>
      <c r="H163" s="32">
        <f>'Hourly Loads p.u. of Peak'!H163^2</f>
        <v>0.24829578138028763</v>
      </c>
      <c r="I163" s="32">
        <f>'Hourly Loads p.u. of Peak'!I163^2</f>
        <v>0.27672416394775445</v>
      </c>
      <c r="J163" s="32">
        <f>'Hourly Loads p.u. of Peak'!J163^2</f>
        <v>0.30432588300800584</v>
      </c>
      <c r="K163" s="32">
        <f>'Hourly Loads p.u. of Peak'!K163^2</f>
        <v>0.33776290820753629</v>
      </c>
      <c r="L163" s="32">
        <f>'Hourly Loads p.u. of Peak'!L163^2</f>
        <v>0.37125200257629976</v>
      </c>
      <c r="M163" s="32">
        <f>'Hourly Loads p.u. of Peak'!M163^2</f>
        <v>0.39084419053758052</v>
      </c>
      <c r="N163" s="32">
        <f>'Hourly Loads p.u. of Peak'!N163^2</f>
        <v>0.41045581387113322</v>
      </c>
      <c r="O163" s="32">
        <f>'Hourly Loads p.u. of Peak'!O163^2</f>
        <v>0.42379693033123494</v>
      </c>
      <c r="P163" s="32">
        <f>'Hourly Loads p.u. of Peak'!P163^2</f>
        <v>0.43286478752351953</v>
      </c>
      <c r="Q163" s="32">
        <f>'Hourly Loads p.u. of Peak'!Q163^2</f>
        <v>0.43242291970744906</v>
      </c>
      <c r="R163" s="32">
        <f>'Hourly Loads p.u. of Peak'!R163^2</f>
        <v>0.43032712903514919</v>
      </c>
      <c r="S163" s="32">
        <f>'Hourly Loads p.u. of Peak'!S163^2</f>
        <v>0.41997895942271757</v>
      </c>
      <c r="T163" s="32">
        <f>'Hourly Loads p.u. of Peak'!T163^2</f>
        <v>0.40948801166004445</v>
      </c>
      <c r="U163" s="32">
        <f>'Hourly Loads p.u. of Peak'!U163^2</f>
        <v>0.39806944046222992</v>
      </c>
      <c r="V163" s="32">
        <f>'Hourly Loads p.u. of Peak'!V163^2</f>
        <v>0.40168026996635425</v>
      </c>
      <c r="W163" s="32">
        <f>'Hourly Loads p.u. of Peak'!W163^2</f>
        <v>0.37953523483937923</v>
      </c>
      <c r="X163" s="32">
        <f>'Hourly Loads p.u. of Peak'!X163^2</f>
        <v>0.32514551212547194</v>
      </c>
      <c r="Y163" s="32">
        <f>'Hourly Loads p.u. of Peak'!Y163^2</f>
        <v>0.26596419185023645</v>
      </c>
    </row>
    <row r="164" spans="1:25" x14ac:dyDescent="0.25">
      <c r="A164" s="29">
        <f>IF('2017 Hourly Load - RC2016'!A165="","",'2017 Hourly Load - RC2016'!A165)</f>
        <v>42889</v>
      </c>
      <c r="B164" s="32">
        <f>'Hourly Loads p.u. of Peak'!B164^2</f>
        <v>0.21684812739243964</v>
      </c>
      <c r="C164" s="32">
        <f>'Hourly Loads p.u. of Peak'!C164^2</f>
        <v>0.18633094383530846</v>
      </c>
      <c r="D164" s="32">
        <f>'Hourly Loads p.u. of Peak'!D164^2</f>
        <v>0.16857887752942663</v>
      </c>
      <c r="E164" s="32">
        <f>'Hourly Loads p.u. of Peak'!E164^2</f>
        <v>0.15832738060452503</v>
      </c>
      <c r="F164" s="32">
        <f>'Hourly Loads p.u. of Peak'!F164^2</f>
        <v>0.1577265182219291</v>
      </c>
      <c r="G164" s="32">
        <f>'Hourly Loads p.u. of Peak'!G164^2</f>
        <v>0.17526358788361346</v>
      </c>
      <c r="H164" s="32">
        <f>'Hourly Loads p.u. of Peak'!H164^2</f>
        <v>0.21318798052099761</v>
      </c>
      <c r="I164" s="32">
        <f>'Hourly Loads p.u. of Peak'!I164^2</f>
        <v>0.23909353718261533</v>
      </c>
      <c r="J164" s="32">
        <f>'Hourly Loads p.u. of Peak'!J164^2</f>
        <v>0.26509877570912949</v>
      </c>
      <c r="K164" s="32">
        <f>'Hourly Loads p.u. of Peak'!K164^2</f>
        <v>0.3040017009985112</v>
      </c>
      <c r="L164" s="32">
        <f>'Hourly Loads p.u. of Peak'!L164^2</f>
        <v>0.34546837136482372</v>
      </c>
      <c r="M164" s="32">
        <f>'Hourly Loads p.u. of Peak'!M164^2</f>
        <v>0.38243778120401345</v>
      </c>
      <c r="N164" s="32">
        <f>'Hourly Loads p.u. of Peak'!N164^2</f>
        <v>0.41034822388106551</v>
      </c>
      <c r="O164" s="32">
        <f>'Hourly Loads p.u. of Peak'!O164^2</f>
        <v>0.43109867012462594</v>
      </c>
      <c r="P164" s="32">
        <f>'Hourly Loads p.u. of Peak'!P164^2</f>
        <v>0.43990966309072149</v>
      </c>
      <c r="Q164" s="32">
        <f>'Hourly Loads p.u. of Peak'!Q164^2</f>
        <v>0.44281058763744274</v>
      </c>
      <c r="R164" s="32">
        <f>'Hourly Loads p.u. of Peak'!R164^2</f>
        <v>0.43203647046717103</v>
      </c>
      <c r="S164" s="32">
        <f>'Hourly Loads p.u. of Peak'!S164^2</f>
        <v>0.42052332613088556</v>
      </c>
      <c r="T164" s="32">
        <f>'Hourly Loads p.u. of Peak'!T164^2</f>
        <v>0.40114824317708903</v>
      </c>
      <c r="U164" s="32">
        <f>'Hourly Loads p.u. of Peak'!U164^2</f>
        <v>0.384621946849804</v>
      </c>
      <c r="V164" s="32">
        <f>'Hourly Loads p.u. of Peak'!V164^2</f>
        <v>0.39000468117478715</v>
      </c>
      <c r="W164" s="32">
        <f>'Hourly Loads p.u. of Peak'!W164^2</f>
        <v>0.36199839611046292</v>
      </c>
      <c r="X164" s="32">
        <f>'Hourly Loads p.u. of Peak'!X164^2</f>
        <v>0.3101907009447637</v>
      </c>
      <c r="Y164" s="32">
        <f>'Hourly Loads p.u. of Peak'!Y164^2</f>
        <v>0.25030830227983164</v>
      </c>
    </row>
    <row r="165" spans="1:25" x14ac:dyDescent="0.25">
      <c r="A165" s="29">
        <f>IF('2017 Hourly Load - RC2016'!A166="","",'2017 Hourly Load - RC2016'!A166)</f>
        <v>42890</v>
      </c>
      <c r="B165" s="32">
        <f>'Hourly Loads p.u. of Peak'!B165^2</f>
        <v>0.20107439512220451</v>
      </c>
      <c r="C165" s="32">
        <f>'Hourly Loads p.u. of Peak'!C165^2</f>
        <v>0.17100095681166255</v>
      </c>
      <c r="D165" s="32">
        <f>'Hourly Loads p.u. of Peak'!D165^2</f>
        <v>0.15338798430880718</v>
      </c>
      <c r="E165" s="32">
        <f>'Hourly Loads p.u. of Peak'!E165^2</f>
        <v>0.1445729667663038</v>
      </c>
      <c r="F165" s="32">
        <f>'Hourly Loads p.u. of Peak'!F165^2</f>
        <v>0.1444452803368802</v>
      </c>
      <c r="G165" s="32">
        <f>'Hourly Loads p.u. of Peak'!G165^2</f>
        <v>0.16080959407441972</v>
      </c>
      <c r="H165" s="32">
        <f>'Hourly Loads p.u. of Peak'!H165^2</f>
        <v>0.19606036170842608</v>
      </c>
      <c r="I165" s="32">
        <f>'Hourly Loads p.u. of Peak'!I165^2</f>
        <v>0.20160190197546021</v>
      </c>
      <c r="J165" s="32">
        <f>'Hourly Loads p.u. of Peak'!J165^2</f>
        <v>0.25376515075019612</v>
      </c>
      <c r="K165" s="32">
        <f>'Hourly Loads p.u. of Peak'!K165^2</f>
        <v>0.30590293874654451</v>
      </c>
      <c r="L165" s="32">
        <f>'Hourly Loads p.u. of Peak'!L165^2</f>
        <v>0.35246263563606867</v>
      </c>
      <c r="M165" s="32">
        <f>'Hourly Loads p.u. of Peak'!M165^2</f>
        <v>0.39121175970193744</v>
      </c>
      <c r="N165" s="32">
        <f>'Hourly Loads p.u. of Peak'!N165^2</f>
        <v>0.41878259370802068</v>
      </c>
      <c r="O165" s="32">
        <f>'Hourly Loads p.u. of Peak'!O165^2</f>
        <v>0.45281284640603736</v>
      </c>
      <c r="P165" s="32">
        <f>'Hourly Loads p.u. of Peak'!P165^2</f>
        <v>0.478016883966569</v>
      </c>
      <c r="Q165" s="32">
        <f>'Hourly Loads p.u. of Peak'!Q165^2</f>
        <v>0.4953563738981645</v>
      </c>
      <c r="R165" s="32">
        <f>'Hourly Loads p.u. of Peak'!R165^2</f>
        <v>0.50874337899097455</v>
      </c>
      <c r="S165" s="32">
        <f>'Hourly Loads p.u. of Peak'!S165^2</f>
        <v>0.51144219858306084</v>
      </c>
      <c r="T165" s="32">
        <f>'Hourly Loads p.u. of Peak'!T165^2</f>
        <v>0.49411602694965268</v>
      </c>
      <c r="U165" s="32">
        <f>'Hourly Loads p.u. of Peak'!U165^2</f>
        <v>0.4547927246943923</v>
      </c>
      <c r="V165" s="32">
        <f>'Hourly Loads p.u. of Peak'!V165^2</f>
        <v>0.43585329728892153</v>
      </c>
      <c r="W165" s="32">
        <f>'Hourly Loads p.u. of Peak'!W165^2</f>
        <v>0.40471955497235002</v>
      </c>
      <c r="X165" s="32">
        <f>'Hourly Loads p.u. of Peak'!X165^2</f>
        <v>0.34655505988031282</v>
      </c>
      <c r="Y165" s="32">
        <f>'Hourly Loads p.u. of Peak'!Y165^2</f>
        <v>0.27836099249061252</v>
      </c>
    </row>
    <row r="166" spans="1:25" x14ac:dyDescent="0.25">
      <c r="A166" s="29">
        <f>IF('2017 Hourly Load - RC2016'!A167="","",'2017 Hourly Load - RC2016'!A167)</f>
        <v>42891</v>
      </c>
      <c r="B166" s="32">
        <f>'Hourly Loads p.u. of Peak'!B166^2</f>
        <v>0.22295151298134475</v>
      </c>
      <c r="C166" s="32">
        <f>'Hourly Loads p.u. of Peak'!C166^2</f>
        <v>0.18898641505513469</v>
      </c>
      <c r="D166" s="32">
        <f>'Hourly Loads p.u. of Peak'!D166^2</f>
        <v>0.16751176188816283</v>
      </c>
      <c r="E166" s="32">
        <f>'Hourly Loads p.u. of Peak'!E166^2</f>
        <v>0.15487149817352613</v>
      </c>
      <c r="F166" s="32">
        <f>'Hourly Loads p.u. of Peak'!F166^2</f>
        <v>0.15093132681096016</v>
      </c>
      <c r="G166" s="32">
        <f>'Hourly Loads p.u. of Peak'!G166^2</f>
        <v>0.16473948452169407</v>
      </c>
      <c r="H166" s="32">
        <f>'Hourly Loads p.u. of Peak'!H166^2</f>
        <v>0.19565157368924285</v>
      </c>
      <c r="I166" s="32">
        <f>'Hourly Loads p.u. of Peak'!I166^2</f>
        <v>0.2308713081900543</v>
      </c>
      <c r="J166" s="32">
        <f>'Hourly Loads p.u. of Peak'!J166^2</f>
        <v>0.28321105482485659</v>
      </c>
      <c r="K166" s="32">
        <f>'Hourly Loads p.u. of Peak'!K166^2</f>
        <v>0.346258521052006</v>
      </c>
      <c r="L166" s="32">
        <f>'Hourly Loads p.u. of Peak'!L166^2</f>
        <v>0.4168828014933445</v>
      </c>
      <c r="M166" s="32">
        <f>'Hourly Loads p.u. of Peak'!M166^2</f>
        <v>0.48448299265739347</v>
      </c>
      <c r="N166" s="32">
        <f>'Hourly Loads p.u. of Peak'!N166^2</f>
        <v>0.53925463233565041</v>
      </c>
      <c r="O166" s="32">
        <f>'Hourly Loads p.u. of Peak'!O166^2</f>
        <v>0.59184424469977814</v>
      </c>
      <c r="P166" s="32">
        <f>'Hourly Loads p.u. of Peak'!P166^2</f>
        <v>0.62930631169839657</v>
      </c>
      <c r="Q166" s="32">
        <f>'Hourly Loads p.u. of Peak'!Q166^2</f>
        <v>0.65677844045602207</v>
      </c>
      <c r="R166" s="32">
        <f>'Hourly Loads p.u. of Peak'!R166^2</f>
        <v>0.66839837797618318</v>
      </c>
      <c r="S166" s="32">
        <f>'Hourly Loads p.u. of Peak'!S166^2</f>
        <v>0.66325937467798546</v>
      </c>
      <c r="T166" s="32">
        <f>'Hourly Loads p.u. of Peak'!T166^2</f>
        <v>0.63097277367507687</v>
      </c>
      <c r="U166" s="32">
        <f>'Hourly Loads p.u. of Peak'!U166^2</f>
        <v>0.56736056048226879</v>
      </c>
      <c r="V166" s="32">
        <f>'Hourly Loads p.u. of Peak'!V166^2</f>
        <v>0.53279931225963817</v>
      </c>
      <c r="W166" s="32">
        <f>'Hourly Loads p.u. of Peak'!W166^2</f>
        <v>0.48010924061572297</v>
      </c>
      <c r="X166" s="32">
        <f>'Hourly Loads p.u. of Peak'!X166^2</f>
        <v>0.40205289849746118</v>
      </c>
      <c r="Y166" s="32">
        <f>'Hourly Loads p.u. of Peak'!Y166^2</f>
        <v>0.31838175577648514</v>
      </c>
    </row>
    <row r="167" spans="1:25" x14ac:dyDescent="0.25">
      <c r="A167" s="29">
        <f>IF('2017 Hourly Load - RC2016'!A168="","",'2017 Hourly Load - RC2016'!A168)</f>
        <v>42892</v>
      </c>
      <c r="B167" s="32">
        <f>'Hourly Loads p.u. of Peak'!B167^2</f>
        <v>0.25775704400142024</v>
      </c>
      <c r="C167" s="32">
        <f>'Hourly Loads p.u. of Peak'!C167^2</f>
        <v>0.21474168208158995</v>
      </c>
      <c r="D167" s="32">
        <f>'Hourly Loads p.u. of Peak'!D167^2</f>
        <v>0.18763814317589905</v>
      </c>
      <c r="E167" s="32">
        <f>'Hourly Loads p.u. of Peak'!E167^2</f>
        <v>0.17138313996569138</v>
      </c>
      <c r="F167" s="32">
        <f>'Hourly Loads p.u. of Peak'!F167^2</f>
        <v>0.16405853253972796</v>
      </c>
      <c r="G167" s="32">
        <f>'Hourly Loads p.u. of Peak'!G167^2</f>
        <v>0.17522843498035059</v>
      </c>
      <c r="H167" s="32">
        <f>'Hourly Loads p.u. of Peak'!H167^2</f>
        <v>0.20035959826837929</v>
      </c>
      <c r="I167" s="32">
        <f>'Hourly Loads p.u. of Peak'!I167^2</f>
        <v>0.23635041728166825</v>
      </c>
      <c r="J167" s="32">
        <f>'Hourly Loads p.u. of Peak'!J167^2</f>
        <v>0.29897601341275176</v>
      </c>
      <c r="K167" s="32">
        <f>'Hourly Loads p.u. of Peak'!K167^2</f>
        <v>0.37515071181135229</v>
      </c>
      <c r="L167" s="32">
        <f>'Hourly Loads p.u. of Peak'!L167^2</f>
        <v>0.46144252541800329</v>
      </c>
      <c r="M167" s="32">
        <f>'Hourly Loads p.u. of Peak'!M167^2</f>
        <v>0.5471765500104111</v>
      </c>
      <c r="N167" s="32">
        <f>'Hourly Loads p.u. of Peak'!N167^2</f>
        <v>0.62041163469083904</v>
      </c>
      <c r="O167" s="32">
        <f>'Hourly Loads p.u. of Peak'!O167^2</f>
        <v>0.67825169921215811</v>
      </c>
      <c r="P167" s="32">
        <f>'Hourly Loads p.u. of Peak'!P167^2</f>
        <v>0.72002386718790079</v>
      </c>
      <c r="Q167" s="32">
        <f>'Hourly Loads p.u. of Peak'!Q167^2</f>
        <v>0.74372973282290278</v>
      </c>
      <c r="R167" s="32">
        <f>'Hourly Loads p.u. of Peak'!R167^2</f>
        <v>0.7515714057678845</v>
      </c>
      <c r="S167" s="32">
        <f>'Hourly Loads p.u. of Peak'!S167^2</f>
        <v>0.73722641927658672</v>
      </c>
      <c r="T167" s="32">
        <f>'Hourly Loads p.u. of Peak'!T167^2</f>
        <v>0.69173439332467668</v>
      </c>
      <c r="U167" s="32">
        <f>'Hourly Loads p.u. of Peak'!U167^2</f>
        <v>0.62166896841914365</v>
      </c>
      <c r="V167" s="32">
        <f>'Hourly Loads p.u. of Peak'!V167^2</f>
        <v>0.57739821013827664</v>
      </c>
      <c r="W167" s="32">
        <f>'Hourly Loads p.u. of Peak'!W167^2</f>
        <v>0.52937236870131188</v>
      </c>
      <c r="X167" s="32">
        <f>'Hourly Loads p.u. of Peak'!X167^2</f>
        <v>0.45309542173468298</v>
      </c>
      <c r="Y167" s="32">
        <f>'Hourly Loads p.u. of Peak'!Y167^2</f>
        <v>0.37979394123917593</v>
      </c>
    </row>
    <row r="168" spans="1:25" x14ac:dyDescent="0.25">
      <c r="A168" s="29">
        <f>IF('2017 Hourly Load - RC2016'!A169="","",'2017 Hourly Load - RC2016'!A169)</f>
        <v>42893</v>
      </c>
      <c r="B168" s="32">
        <f>'Hourly Loads p.u. of Peak'!B168^2</f>
        <v>0.31370823889913746</v>
      </c>
      <c r="C168" s="32">
        <f>'Hourly Loads p.u. of Peak'!C168^2</f>
        <v>0.26618076624120784</v>
      </c>
      <c r="D168" s="32">
        <f>'Hourly Loads p.u. of Peak'!D168^2</f>
        <v>0.23435427498019926</v>
      </c>
      <c r="E168" s="32">
        <f>'Hourly Loads p.u. of Peak'!E168^2</f>
        <v>0.21524784968937161</v>
      </c>
      <c r="F168" s="32">
        <f>'Hourly Loads p.u. of Peak'!F168^2</f>
        <v>0.20250780715333266</v>
      </c>
      <c r="G168" s="32">
        <f>'Hourly Loads p.u. of Peak'!G168^2</f>
        <v>0.19811070093371599</v>
      </c>
      <c r="H168" s="32">
        <f>'Hourly Loads p.u. of Peak'!H168^2</f>
        <v>0.20179046475052234</v>
      </c>
      <c r="I168" s="32">
        <f>'Hourly Loads p.u. of Peak'!I168^2</f>
        <v>0.22721423748411018</v>
      </c>
      <c r="J168" s="32">
        <f>'Hourly Loads p.u. of Peak'!J168^2</f>
        <v>0.29810426336755663</v>
      </c>
      <c r="K168" s="32">
        <f>'Hourly Loads p.u. of Peak'!K168^2</f>
        <v>0.3832171264107736</v>
      </c>
      <c r="L168" s="32">
        <f>'Hourly Loads p.u. of Peak'!L168^2</f>
        <v>0.47888814394069928</v>
      </c>
      <c r="M168" s="32">
        <f>'Hourly Loads p.u. of Peak'!M168^2</f>
        <v>0.56976664017822465</v>
      </c>
      <c r="N168" s="32">
        <f>'Hourly Loads p.u. of Peak'!N168^2</f>
        <v>0.63270823166403356</v>
      </c>
      <c r="O168" s="32">
        <f>'Hourly Loads p.u. of Peak'!O168^2</f>
        <v>0.67818254454378135</v>
      </c>
      <c r="P168" s="32">
        <f>'Hourly Loads p.u. of Peak'!P168^2</f>
        <v>0.70556136941173753</v>
      </c>
      <c r="Q168" s="32">
        <f>'Hourly Loads p.u. of Peak'!Q168^2</f>
        <v>0.71298697731107441</v>
      </c>
      <c r="R168" s="32">
        <f>'Hourly Loads p.u. of Peak'!R168^2</f>
        <v>0.68748068753978386</v>
      </c>
      <c r="S168" s="32">
        <f>'Hourly Loads p.u. of Peak'!S168^2</f>
        <v>0.64924628969687859</v>
      </c>
      <c r="T168" s="32">
        <f>'Hourly Loads p.u. of Peak'!T168^2</f>
        <v>0.59968680435607524</v>
      </c>
      <c r="U168" s="32">
        <f>'Hourly Loads p.u. of Peak'!U168^2</f>
        <v>0.55066055335374386</v>
      </c>
      <c r="V168" s="32">
        <f>'Hourly Loads p.u. of Peak'!V168^2</f>
        <v>0.51812981234388089</v>
      </c>
      <c r="W168" s="32">
        <f>'Hourly Loads p.u. of Peak'!W168^2</f>
        <v>0.47534996659053769</v>
      </c>
      <c r="X168" s="32">
        <f>'Hourly Loads p.u. of Peak'!X168^2</f>
        <v>0.41131704149119547</v>
      </c>
      <c r="Y168" s="32">
        <f>'Hourly Loads p.u. of Peak'!Y168^2</f>
        <v>0.34596210914857917</v>
      </c>
    </row>
    <row r="169" spans="1:25" x14ac:dyDescent="0.25">
      <c r="A169" s="29">
        <f>IF('2017 Hourly Load - RC2016'!A170="","",'2017 Hourly Load - RC2016'!A170)</f>
        <v>42894</v>
      </c>
      <c r="B169" s="32">
        <f>'Hourly Loads p.u. of Peak'!B169^2</f>
        <v>0.28923091855409111</v>
      </c>
      <c r="C169" s="32">
        <f>'Hourly Loads p.u. of Peak'!C169^2</f>
        <v>0.24620804338649452</v>
      </c>
      <c r="D169" s="32">
        <f>'Hourly Loads p.u. of Peak'!D169^2</f>
        <v>0.21716106773581392</v>
      </c>
      <c r="E169" s="32">
        <f>'Hourly Loads p.u. of Peak'!E169^2</f>
        <v>0.19324471657839626</v>
      </c>
      <c r="F169" s="32">
        <f>'Hourly Loads p.u. of Peak'!F169^2</f>
        <v>0.18593243320572569</v>
      </c>
      <c r="G169" s="32">
        <f>'Hourly Loads p.u. of Peak'!G169^2</f>
        <v>0.18315480384014426</v>
      </c>
      <c r="H169" s="32">
        <f>'Hourly Loads p.u. of Peak'!H169^2</f>
        <v>0.18365827253137729</v>
      </c>
      <c r="I169" s="32">
        <f>'Hourly Loads p.u. of Peak'!I169^2</f>
        <v>0.19942101522240674</v>
      </c>
      <c r="J169" s="32">
        <f>'Hourly Loads p.u. of Peak'!J169^2</f>
        <v>0.25733089371634082</v>
      </c>
      <c r="K169" s="32">
        <f>'Hourly Loads p.u. of Peak'!K169^2</f>
        <v>0.34502430880603407</v>
      </c>
      <c r="L169" s="32">
        <f>'Hourly Loads p.u. of Peak'!L169^2</f>
        <v>0.43840717395642126</v>
      </c>
      <c r="M169" s="32">
        <f>'Hourly Loads p.u. of Peak'!M169^2</f>
        <v>0.52498254479669337</v>
      </c>
      <c r="N169" s="32">
        <f>'Hourly Loads p.u. of Peak'!N169^2</f>
        <v>0.57905840872469094</v>
      </c>
      <c r="O169" s="32">
        <f>'Hourly Loads p.u. of Peak'!O169^2</f>
        <v>0.5917150492745572</v>
      </c>
      <c r="P169" s="32">
        <f>'Hourly Loads p.u. of Peak'!P169^2</f>
        <v>0.57746201985892287</v>
      </c>
      <c r="Q169" s="32">
        <f>'Hourly Loads p.u. of Peak'!Q169^2</f>
        <v>0.56862628359258172</v>
      </c>
      <c r="R169" s="32">
        <f>'Hourly Loads p.u. of Peak'!R169^2</f>
        <v>0.55203229399588705</v>
      </c>
      <c r="S169" s="32">
        <f>'Hourly Loads p.u. of Peak'!S169^2</f>
        <v>0.53451693025155267</v>
      </c>
      <c r="T169" s="32">
        <f>'Hourly Loads p.u. of Peak'!T169^2</f>
        <v>0.50152196149256745</v>
      </c>
      <c r="U169" s="32">
        <f>'Hourly Loads p.u. of Peak'!U169^2</f>
        <v>0.46281255257426462</v>
      </c>
      <c r="V169" s="32">
        <f>'Hourly Loads p.u. of Peak'!V169^2</f>
        <v>0.44152631057763686</v>
      </c>
      <c r="W169" s="32">
        <f>'Hourly Loads p.u. of Peak'!W169^2</f>
        <v>0.40932682235079981</v>
      </c>
      <c r="X169" s="32">
        <f>'Hourly Loads p.u. of Peak'!X169^2</f>
        <v>0.34453124090359061</v>
      </c>
      <c r="Y169" s="32">
        <f>'Hourly Loads p.u. of Peak'!Y169^2</f>
        <v>0.28625799939479996</v>
      </c>
    </row>
    <row r="170" spans="1:25" x14ac:dyDescent="0.25">
      <c r="A170" s="29">
        <f>IF('2017 Hourly Load - RC2016'!A171="","",'2017 Hourly Load - RC2016'!A171)</f>
        <v>42895</v>
      </c>
      <c r="B170" s="32">
        <f>'Hourly Loads p.u. of Peak'!B170^2</f>
        <v>0.23115383063333328</v>
      </c>
      <c r="C170" s="32">
        <f>'Hourly Loads p.u. of Peak'!C170^2</f>
        <v>0.19591166215995656</v>
      </c>
      <c r="D170" s="32">
        <f>'Hourly Loads p.u. of Peak'!D170^2</f>
        <v>0.17295105887570528</v>
      </c>
      <c r="E170" s="32">
        <f>'Hourly Loads p.u. of Peak'!E170^2</f>
        <v>0.16165254274889579</v>
      </c>
      <c r="F170" s="32">
        <f>'Hourly Loads p.u. of Peak'!F170^2</f>
        <v>0.16010322009666836</v>
      </c>
      <c r="G170" s="32">
        <f>'Hourly Loads p.u. of Peak'!G170^2</f>
        <v>0.17442089129605212</v>
      </c>
      <c r="H170" s="32">
        <f>'Hourly Loads p.u. of Peak'!H170^2</f>
        <v>0.20239445794682848</v>
      </c>
      <c r="I170" s="32">
        <f>'Hourly Loads p.u. of Peak'!I170^2</f>
        <v>0.23520872798478387</v>
      </c>
      <c r="J170" s="32">
        <f>'Hourly Loads p.u. of Peak'!J170^2</f>
        <v>0.28679738782711334</v>
      </c>
      <c r="K170" s="32">
        <f>'Hourly Loads p.u. of Peak'!K170^2</f>
        <v>0.35586080955489602</v>
      </c>
      <c r="L170" s="32">
        <f>'Hourly Loads p.u. of Peak'!L170^2</f>
        <v>0.43851838130557302</v>
      </c>
      <c r="M170" s="32">
        <f>'Hourly Loads p.u. of Peak'!M170^2</f>
        <v>0.52961678371217347</v>
      </c>
      <c r="N170" s="32">
        <f>'Hourly Loads p.u. of Peak'!N170^2</f>
        <v>0.60379055544646199</v>
      </c>
      <c r="O170" s="32">
        <f>'Hourly Loads p.u. of Peak'!O170^2</f>
        <v>0.66805516076035842</v>
      </c>
      <c r="P170" s="32">
        <f>'Hourly Loads p.u. of Peak'!P170^2</f>
        <v>0.70337647923642288</v>
      </c>
      <c r="Q170" s="32">
        <f>'Hourly Loads p.u. of Peak'!Q170^2</f>
        <v>0.69271250465658596</v>
      </c>
      <c r="R170" s="32">
        <f>'Hourly Loads p.u. of Peak'!R170^2</f>
        <v>0.67390184077917448</v>
      </c>
      <c r="S170" s="32">
        <f>'Hourly Loads p.u. of Peak'!S170^2</f>
        <v>0.62704345967829989</v>
      </c>
      <c r="T170" s="32">
        <f>'Hourly Loads p.u. of Peak'!T170^2</f>
        <v>0.57357607891424356</v>
      </c>
      <c r="U170" s="32">
        <f>'Hourly Loads p.u. of Peak'!U170^2</f>
        <v>0.52766304313489987</v>
      </c>
      <c r="V170" s="32">
        <f>'Hourly Loads p.u. of Peak'!V170^2</f>
        <v>0.50253342409957957</v>
      </c>
      <c r="W170" s="32">
        <f>'Hourly Loads p.u. of Peak'!W170^2</f>
        <v>0.46041633776204899</v>
      </c>
      <c r="X170" s="32">
        <f>'Hourly Loads p.u. of Peak'!X170^2</f>
        <v>0.38707350619829856</v>
      </c>
      <c r="Y170" s="32">
        <f>'Hourly Loads p.u. of Peak'!Y170^2</f>
        <v>0.31333208996545209</v>
      </c>
    </row>
    <row r="171" spans="1:25" x14ac:dyDescent="0.25">
      <c r="A171" s="29">
        <f>IF('2017 Hourly Load - RC2016'!A172="","",'2017 Hourly Load - RC2016'!A172)</f>
        <v>42896</v>
      </c>
      <c r="B171" s="32">
        <f>'Hourly Loads p.u. of Peak'!B171^2</f>
        <v>0.25300429955618015</v>
      </c>
      <c r="C171" s="32">
        <f>'Hourly Loads p.u. of Peak'!C171^2</f>
        <v>0.21439160739654609</v>
      </c>
      <c r="D171" s="32">
        <f>'Hourly Loads p.u. of Peak'!D171^2</f>
        <v>0.19206527418105174</v>
      </c>
      <c r="E171" s="32">
        <f>'Hourly Loads p.u. of Peak'!E171^2</f>
        <v>0.17854821868292525</v>
      </c>
      <c r="F171" s="32">
        <f>'Hourly Loads p.u. of Peak'!F171^2</f>
        <v>0.17512299742470869</v>
      </c>
      <c r="G171" s="32">
        <f>'Hourly Loads p.u. of Peak'!G171^2</f>
        <v>0.18971722030946797</v>
      </c>
      <c r="H171" s="32">
        <f>'Hourly Loads p.u. of Peak'!H171^2</f>
        <v>0.21900414920890407</v>
      </c>
      <c r="I171" s="32">
        <f>'Hourly Loads p.u. of Peak'!I171^2</f>
        <v>0.25933686564463854</v>
      </c>
      <c r="J171" s="32">
        <f>'Hourly Loads p.u. of Peak'!J171^2</f>
        <v>0.32080281084545204</v>
      </c>
      <c r="K171" s="32">
        <f>'Hourly Loads p.u. of Peak'!K171^2</f>
        <v>0.39205256651906101</v>
      </c>
      <c r="L171" s="32">
        <f>'Hourly Loads p.u. of Peak'!L171^2</f>
        <v>0.46395579317523966</v>
      </c>
      <c r="M171" s="32">
        <f>'Hourly Loads p.u. of Peak'!M171^2</f>
        <v>0.53335110231044902</v>
      </c>
      <c r="N171" s="32">
        <f>'Hourly Loads p.u. of Peak'!N171^2</f>
        <v>0.58958536084503144</v>
      </c>
      <c r="O171" s="32">
        <f>'Hourly Loads p.u. of Peak'!O171^2</f>
        <v>0.62160276122853908</v>
      </c>
      <c r="P171" s="32">
        <f>'Hourly Loads p.u. of Peak'!P171^2</f>
        <v>0.61988261179040405</v>
      </c>
      <c r="Q171" s="32">
        <f>'Hourly Loads p.u. of Peak'!Q171^2</f>
        <v>0.57797262454897269</v>
      </c>
      <c r="R171" s="32">
        <f>'Hourly Loads p.u. of Peak'!R171^2</f>
        <v>0.54122969629278794</v>
      </c>
      <c r="S171" s="32">
        <f>'Hourly Loads p.u. of Peak'!S171^2</f>
        <v>0.52425268442757889</v>
      </c>
      <c r="T171" s="32">
        <f>'Hourly Loads p.u. of Peak'!T171^2</f>
        <v>0.51982363897215078</v>
      </c>
      <c r="U171" s="32">
        <f>'Hourly Loads p.u. of Peak'!U171^2</f>
        <v>0.48846566975204264</v>
      </c>
      <c r="V171" s="32">
        <f>'Hourly Loads p.u. of Peak'!V171^2</f>
        <v>0.47824914239446586</v>
      </c>
      <c r="W171" s="32">
        <f>'Hourly Loads p.u. of Peak'!W171^2</f>
        <v>0.43352801233055899</v>
      </c>
      <c r="X171" s="32">
        <f>'Hourly Loads p.u. of Peak'!X171^2</f>
        <v>0.36306015975261402</v>
      </c>
      <c r="Y171" s="32">
        <f>'Hourly Loads p.u. of Peak'!Y171^2</f>
        <v>0.29417436586890011</v>
      </c>
    </row>
    <row r="172" spans="1:25" x14ac:dyDescent="0.25">
      <c r="A172" s="29">
        <f>IF('2017 Hourly Load - RC2016'!A173="","",'2017 Hourly Load - RC2016'!A173)</f>
        <v>42897</v>
      </c>
      <c r="B172" s="32">
        <f>'Hourly Loads p.u. of Peak'!B172^2</f>
        <v>0.24135718072036733</v>
      </c>
      <c r="C172" s="32">
        <f>'Hourly Loads p.u. of Peak'!C172^2</f>
        <v>0.20588493445904854</v>
      </c>
      <c r="D172" s="32">
        <f>'Hourly Loads p.u. of Peak'!D172^2</f>
        <v>0.18240089649477942</v>
      </c>
      <c r="E172" s="32">
        <f>'Hourly Loads p.u. of Peak'!E172^2</f>
        <v>0.17023787032947962</v>
      </c>
      <c r="F172" s="32">
        <f>'Hourly Loads p.u. of Peak'!F172^2</f>
        <v>0.16751176188816283</v>
      </c>
      <c r="G172" s="32">
        <f>'Hourly Loads p.u. of Peak'!G172^2</f>
        <v>0.18007722806579315</v>
      </c>
      <c r="H172" s="32">
        <f>'Hourly Loads p.u. of Peak'!H172^2</f>
        <v>0.21005901251010756</v>
      </c>
      <c r="I172" s="32">
        <f>'Hourly Loads p.u. of Peak'!I172^2</f>
        <v>0.24516747972501832</v>
      </c>
      <c r="J172" s="32">
        <f>'Hourly Loads p.u. of Peak'!J172^2</f>
        <v>0.29971110590748101</v>
      </c>
      <c r="K172" s="32">
        <f>'Hourly Loads p.u. of Peak'!K172^2</f>
        <v>0.37607707304907445</v>
      </c>
      <c r="L172" s="32">
        <f>'Hourly Loads p.u. of Peak'!L172^2</f>
        <v>0.45078090599983134</v>
      </c>
      <c r="M172" s="32">
        <f>'Hourly Loads p.u. of Peak'!M172^2</f>
        <v>0.51758595509807914</v>
      </c>
      <c r="N172" s="32">
        <f>'Hourly Loads p.u. of Peak'!N172^2</f>
        <v>0.5611789027877635</v>
      </c>
      <c r="O172" s="32">
        <f>'Hourly Loads p.u. of Peak'!O172^2</f>
        <v>0.58868301661518518</v>
      </c>
      <c r="P172" s="32">
        <f>'Hourly Loads p.u. of Peak'!P172^2</f>
        <v>0.5611789027877635</v>
      </c>
      <c r="Q172" s="32">
        <f>'Hourly Loads p.u. of Peak'!Q172^2</f>
        <v>0.51420837121536389</v>
      </c>
      <c r="R172" s="32">
        <f>'Hourly Loads p.u. of Peak'!R172^2</f>
        <v>0.4909925413884465</v>
      </c>
      <c r="S172" s="32">
        <f>'Hourly Loads p.u. of Peak'!S172^2</f>
        <v>0.48384026798134255</v>
      </c>
      <c r="T172" s="32">
        <f>'Hourly Loads p.u. of Peak'!T172^2</f>
        <v>0.47373027819503549</v>
      </c>
      <c r="U172" s="32">
        <f>'Hourly Loads p.u. of Peak'!U172^2</f>
        <v>0.44370509778163131</v>
      </c>
      <c r="V172" s="32">
        <f>'Hourly Loads p.u. of Peak'!V172^2</f>
        <v>0.4296113167822827</v>
      </c>
      <c r="W172" s="32">
        <f>'Hourly Loads p.u. of Peak'!W172^2</f>
        <v>0.40093553118073416</v>
      </c>
      <c r="X172" s="32">
        <f>'Hourly Loads p.u. of Peak'!X172^2</f>
        <v>0.34084446977569294</v>
      </c>
      <c r="Y172" s="32">
        <f>'Hourly Loads p.u. of Peak'!Y172^2</f>
        <v>0.27836099249061252</v>
      </c>
    </row>
    <row r="173" spans="1:25" x14ac:dyDescent="0.25">
      <c r="A173" s="29">
        <f>IF('2017 Hourly Load - RC2016'!A174="","",'2017 Hourly Load - RC2016'!A174)</f>
        <v>42898</v>
      </c>
      <c r="B173" s="32">
        <f>'Hourly Loads p.u. of Peak'!B173^2</f>
        <v>0.22709417183603176</v>
      </c>
      <c r="C173" s="32">
        <f>'Hourly Loads p.u. of Peak'!C173^2</f>
        <v>0.19261768827918979</v>
      </c>
      <c r="D173" s="32">
        <f>'Hourly Loads p.u. of Peak'!D173^2</f>
        <v>0.17193980428446876</v>
      </c>
      <c r="E173" s="32">
        <f>'Hourly Loads p.u. of Peak'!E173^2</f>
        <v>0.15966672014532066</v>
      </c>
      <c r="F173" s="32">
        <f>'Hourly Loads p.u. of Peak'!F173^2</f>
        <v>0.15696041198530614</v>
      </c>
      <c r="G173" s="32">
        <f>'Hourly Loads p.u. of Peak'!G173^2</f>
        <v>0.16861335702568656</v>
      </c>
      <c r="H173" s="32">
        <f>'Hourly Loads p.u. of Peak'!H173^2</f>
        <v>0.1969910119493897</v>
      </c>
      <c r="I173" s="32">
        <f>'Hourly Loads p.u. of Peak'!I173^2</f>
        <v>0.22330850507235639</v>
      </c>
      <c r="J173" s="32">
        <f>'Hourly Loads p.u. of Peak'!J173^2</f>
        <v>0.25291983104844512</v>
      </c>
      <c r="K173" s="32">
        <f>'Hourly Loads p.u. of Peak'!K173^2</f>
        <v>0.29444769859828746</v>
      </c>
      <c r="L173" s="32">
        <f>'Hourly Loads p.u. of Peak'!L173^2</f>
        <v>0.35091887828726653</v>
      </c>
      <c r="M173" s="32">
        <f>'Hourly Loads p.u. of Peak'!M173^2</f>
        <v>0.41666595738700279</v>
      </c>
      <c r="N173" s="32">
        <f>'Hourly Loads p.u. of Peak'!N173^2</f>
        <v>0.49211114269706374</v>
      </c>
      <c r="O173" s="32">
        <f>'Hourly Loads p.u. of Peak'!O173^2</f>
        <v>0.56357185281000655</v>
      </c>
      <c r="P173" s="32">
        <f>'Hourly Loads p.u. of Peak'!P173^2</f>
        <v>0.61309159656056089</v>
      </c>
      <c r="Q173" s="32">
        <f>'Hourly Loads p.u. of Peak'!Q173^2</f>
        <v>0.62418745419923038</v>
      </c>
      <c r="R173" s="32">
        <f>'Hourly Loads p.u. of Peak'!R173^2</f>
        <v>0.59307230461475424</v>
      </c>
      <c r="S173" s="32">
        <f>'Hourly Loads p.u. of Peak'!S173^2</f>
        <v>0.54525265969696346</v>
      </c>
      <c r="T173" s="32">
        <f>'Hourly Loads p.u. of Peak'!T173^2</f>
        <v>0.50994197294245636</v>
      </c>
      <c r="U173" s="32">
        <f>'Hourly Loads p.u. of Peak'!U173^2</f>
        <v>0.47459762465202804</v>
      </c>
      <c r="V173" s="32">
        <f>'Hourly Loads p.u. of Peak'!V173^2</f>
        <v>0.45620956774012528</v>
      </c>
      <c r="W173" s="32">
        <f>'Hourly Loads p.u. of Peak'!W173^2</f>
        <v>0.41769646930310983</v>
      </c>
      <c r="X173" s="32">
        <f>'Hourly Loads p.u. of Peak'!X173^2</f>
        <v>0.34665393436194403</v>
      </c>
      <c r="Y173" s="32">
        <f>'Hourly Loads p.u. of Peak'!Y173^2</f>
        <v>0.28071404755504309</v>
      </c>
    </row>
    <row r="174" spans="1:25" x14ac:dyDescent="0.25">
      <c r="A174" s="29">
        <f>IF('2017 Hourly Load - RC2016'!A175="","",'2017 Hourly Load - RC2016'!A175)</f>
        <v>42899</v>
      </c>
      <c r="B174" s="32">
        <f>'Hourly Loads p.u. of Peak'!B174^2</f>
        <v>0.22757462481566562</v>
      </c>
      <c r="C174" s="32">
        <f>'Hourly Loads p.u. of Peak'!C174^2</f>
        <v>0.19280200259645824</v>
      </c>
      <c r="D174" s="32">
        <f>'Hourly Loads p.u. of Peak'!D174^2</f>
        <v>0.17152222142879894</v>
      </c>
      <c r="E174" s="32">
        <f>'Hourly Loads p.u. of Peak'!E174^2</f>
        <v>0.15832738060452503</v>
      </c>
      <c r="F174" s="32">
        <f>'Hourly Loads p.u. of Peak'!F174^2</f>
        <v>0.15589762765557719</v>
      </c>
      <c r="G174" s="32">
        <f>'Hourly Loads p.u. of Peak'!G174^2</f>
        <v>0.16733996377435287</v>
      </c>
      <c r="H174" s="32">
        <f>'Hourly Loads p.u. of Peak'!H174^2</f>
        <v>0.19202847478003812</v>
      </c>
      <c r="I174" s="32">
        <f>'Hourly Loads p.u. of Peak'!I174^2</f>
        <v>0.22777496339905212</v>
      </c>
      <c r="J174" s="32">
        <f>'Hourly Loads p.u. of Peak'!J174^2</f>
        <v>0.28459808110082924</v>
      </c>
      <c r="K174" s="32">
        <f>'Hourly Loads p.u. of Peak'!K174^2</f>
        <v>0.34957707605122701</v>
      </c>
      <c r="L174" s="32">
        <f>'Hourly Loads p.u. of Peak'!L174^2</f>
        <v>0.41775074202928986</v>
      </c>
      <c r="M174" s="32">
        <f>'Hourly Loads p.u. of Peak'!M174^2</f>
        <v>0.48823094334036526</v>
      </c>
      <c r="N174" s="32">
        <f>'Hourly Loads p.u. of Peak'!N174^2</f>
        <v>0.54599698950241415</v>
      </c>
      <c r="O174" s="32">
        <f>'Hourly Loads p.u. of Peak'!O174^2</f>
        <v>0.57631398431803127</v>
      </c>
      <c r="P174" s="32">
        <f>'Hourly Loads p.u. of Peak'!P174^2</f>
        <v>0.57561296939077489</v>
      </c>
      <c r="Q174" s="32">
        <f>'Hourly Loads p.u. of Peak'!Q174^2</f>
        <v>0.54252779406176477</v>
      </c>
      <c r="R174" s="32">
        <f>'Hourly Loads p.u. of Peak'!R174^2</f>
        <v>0.50946236612869011</v>
      </c>
      <c r="S174" s="32">
        <f>'Hourly Loads p.u. of Peak'!S174^2</f>
        <v>0.47517629633474573</v>
      </c>
      <c r="T174" s="32">
        <f>'Hourly Loads p.u. of Peak'!T174^2</f>
        <v>0.44544077965197393</v>
      </c>
      <c r="U174" s="32">
        <f>'Hourly Loads p.u. of Peak'!U174^2</f>
        <v>0.40359848567995216</v>
      </c>
      <c r="V174" s="32">
        <f>'Hourly Loads p.u. of Peak'!V174^2</f>
        <v>0.37912148793564265</v>
      </c>
      <c r="W174" s="32">
        <f>'Hourly Loads p.u. of Peak'!W174^2</f>
        <v>0.35515985280154294</v>
      </c>
      <c r="X174" s="32">
        <f>'Hourly Loads p.u. of Peak'!X174^2</f>
        <v>0.31126730422081816</v>
      </c>
      <c r="Y174" s="32">
        <f>'Hourly Loads p.u. of Peak'!Y174^2</f>
        <v>0.25985027678481615</v>
      </c>
    </row>
    <row r="175" spans="1:25" x14ac:dyDescent="0.25">
      <c r="A175" s="29">
        <f>IF('2017 Hourly Load - RC2016'!A176="","",'2017 Hourly Load - RC2016'!A176)</f>
        <v>42900</v>
      </c>
      <c r="B175" s="32">
        <f>'Hourly Loads p.u. of Peak'!B175^2</f>
        <v>0.21559862246125619</v>
      </c>
      <c r="C175" s="32">
        <f>'Hourly Loads p.u. of Peak'!C175^2</f>
        <v>0.18416243225806894</v>
      </c>
      <c r="D175" s="32">
        <f>'Hourly Loads p.u. of Peak'!D175^2</f>
        <v>0.1634468815423199</v>
      </c>
      <c r="E175" s="32">
        <f>'Hourly Loads p.u. of Peak'!E175^2</f>
        <v>0.15158449634693941</v>
      </c>
      <c r="F175" s="32">
        <f>'Hourly Loads p.u. of Peak'!F175^2</f>
        <v>0.14643075918557161</v>
      </c>
      <c r="G175" s="32">
        <f>'Hourly Loads p.u. of Peak'!G175^2</f>
        <v>0.14849450132563546</v>
      </c>
      <c r="H175" s="32">
        <f>'Hourly Loads p.u. of Peak'!H175^2</f>
        <v>0.15573189373048515</v>
      </c>
      <c r="I175" s="32">
        <f>'Hourly Loads p.u. of Peak'!I175^2</f>
        <v>0.17716708031111492</v>
      </c>
      <c r="J175" s="32">
        <f>'Hourly Loads p.u. of Peak'!J175^2</f>
        <v>0.22998450520664335</v>
      </c>
      <c r="K175" s="32">
        <f>'Hourly Loads p.u. of Peak'!K175^2</f>
        <v>0.30104576156763024</v>
      </c>
      <c r="L175" s="32">
        <f>'Hourly Loads p.u. of Peak'!L175^2</f>
        <v>0.37628308623231066</v>
      </c>
      <c r="M175" s="32">
        <f>'Hourly Loads p.u. of Peak'!M175^2</f>
        <v>0.44937252461277472</v>
      </c>
      <c r="N175" s="32">
        <f>'Hourly Loads p.u. of Peak'!N175^2</f>
        <v>0.50892307817857363</v>
      </c>
      <c r="O175" s="32">
        <f>'Hourly Loads p.u. of Peak'!O175^2</f>
        <v>0.55967018904579946</v>
      </c>
      <c r="P175" s="32">
        <f>'Hourly Loads p.u. of Peak'!P175^2</f>
        <v>0.58366832037147709</v>
      </c>
      <c r="Q175" s="32">
        <f>'Hourly Loads p.u. of Peak'!Q175^2</f>
        <v>0.58180935213422225</v>
      </c>
      <c r="R175" s="32">
        <f>'Hourly Loads p.u. of Peak'!R175^2</f>
        <v>0.55109683118655151</v>
      </c>
      <c r="S175" s="32">
        <f>'Hourly Loads p.u. of Peak'!S175^2</f>
        <v>0.5209745955481313</v>
      </c>
      <c r="T175" s="32">
        <f>'Hourly Loads p.u. of Peak'!T175^2</f>
        <v>0.47523418289431851</v>
      </c>
      <c r="U175" s="32">
        <f>'Hourly Loads p.u. of Peak'!U175^2</f>
        <v>0.42746745507447431</v>
      </c>
      <c r="V175" s="32">
        <f>'Hourly Loads p.u. of Peak'!V175^2</f>
        <v>0.4098104854721939</v>
      </c>
      <c r="W175" s="32">
        <f>'Hourly Loads p.u. of Peak'!W175^2</f>
        <v>0.38036340557954651</v>
      </c>
      <c r="X175" s="32">
        <f>'Hourly Loads p.u. of Peak'!X175^2</f>
        <v>0.33270650303793681</v>
      </c>
      <c r="Y175" s="32">
        <f>'Hourly Loads p.u. of Peak'!Y175^2</f>
        <v>0.28142634998240434</v>
      </c>
    </row>
    <row r="176" spans="1:25" x14ac:dyDescent="0.25">
      <c r="A176" s="29">
        <f>IF('2017 Hourly Load - RC2016'!A177="","",'2017 Hourly Load - RC2016'!A177)</f>
        <v>42901</v>
      </c>
      <c r="B176" s="32">
        <f>'Hourly Loads p.u. of Peak'!B176^2</f>
        <v>0.23606473581915019</v>
      </c>
      <c r="C176" s="32">
        <f>'Hourly Loads p.u. of Peak'!C176^2</f>
        <v>0.20493348264050595</v>
      </c>
      <c r="D176" s="32">
        <f>'Hourly Loads p.u. of Peak'!D176^2</f>
        <v>0.18157697244956031</v>
      </c>
      <c r="E176" s="32">
        <f>'Hourly Loads p.u. of Peak'!E176^2</f>
        <v>0.1680965347793551</v>
      </c>
      <c r="F176" s="32">
        <f>'Hourly Loads p.u. of Peak'!F176^2</f>
        <v>0.16429670531447038</v>
      </c>
      <c r="G176" s="32">
        <f>'Hourly Loads p.u. of Peak'!G176^2</f>
        <v>0.16768364814425063</v>
      </c>
      <c r="H176" s="32">
        <f>'Hourly Loads p.u. of Peak'!H176^2</f>
        <v>0.17386022179216806</v>
      </c>
      <c r="I176" s="32">
        <f>'Hourly Loads p.u. of Peak'!I176^2</f>
        <v>0.19487234483028956</v>
      </c>
      <c r="J176" s="32">
        <f>'Hourly Loads p.u. of Peak'!J176^2</f>
        <v>0.25393438392371986</v>
      </c>
      <c r="K176" s="32">
        <f>'Hourly Loads p.u. of Peak'!K176^2</f>
        <v>0.33328798822216421</v>
      </c>
      <c r="L176" s="32">
        <f>'Hourly Loads p.u. of Peak'!L176^2</f>
        <v>0.41164023454433241</v>
      </c>
      <c r="M176" s="32">
        <f>'Hourly Loads p.u. of Peak'!M176^2</f>
        <v>0.48840698286058659</v>
      </c>
      <c r="N176" s="32">
        <f>'Hourly Loads p.u. of Peak'!N176^2</f>
        <v>0.5544056834838238</v>
      </c>
      <c r="O176" s="32">
        <f>'Hourly Loads p.u. of Peak'!O176^2</f>
        <v>0.59819209642206594</v>
      </c>
      <c r="P176" s="32">
        <f>'Hourly Loads p.u. of Peak'!P176^2</f>
        <v>0.62405477539118781</v>
      </c>
      <c r="Q176" s="32">
        <f>'Hourly Loads p.u. of Peak'!Q176^2</f>
        <v>0.61427567876741307</v>
      </c>
      <c r="R176" s="32">
        <f>'Hourly Loads p.u. of Peak'!R176^2</f>
        <v>0.58033710637830727</v>
      </c>
      <c r="S176" s="32">
        <f>'Hourly Loads p.u. of Peak'!S176^2</f>
        <v>0.53888470977247416</v>
      </c>
      <c r="T176" s="32">
        <f>'Hourly Loads p.u. of Peak'!T176^2</f>
        <v>0.49624328794084571</v>
      </c>
      <c r="U176" s="32">
        <f>'Hourly Loads p.u. of Peak'!U176^2</f>
        <v>0.45337808520560657</v>
      </c>
      <c r="V176" s="32">
        <f>'Hourly Loads p.u. of Peak'!V176^2</f>
        <v>0.44504855532964926</v>
      </c>
      <c r="W176" s="32">
        <f>'Hourly Loads p.u. of Peak'!W176^2</f>
        <v>0.42549326548873334</v>
      </c>
      <c r="X176" s="32">
        <f>'Hourly Loads p.u. of Peak'!X176^2</f>
        <v>0.36987183729523709</v>
      </c>
      <c r="Y176" s="32">
        <f>'Hourly Loads p.u. of Peak'!Y176^2</f>
        <v>0.31187664412770039</v>
      </c>
    </row>
    <row r="177" spans="1:25" x14ac:dyDescent="0.25">
      <c r="A177" s="29">
        <f>IF('2017 Hourly Load - RC2016'!A178="","",'2017 Hourly Load - RC2016'!A178)</f>
        <v>42902</v>
      </c>
      <c r="B177" s="32">
        <f>'Hourly Loads p.u. of Peak'!B177^2</f>
        <v>0.2551630114749654</v>
      </c>
      <c r="C177" s="32">
        <f>'Hourly Loads p.u. of Peak'!C177^2</f>
        <v>0.22049999417829794</v>
      </c>
      <c r="D177" s="32">
        <f>'Hourly Loads p.u. of Peak'!D177^2</f>
        <v>0.19957104043073554</v>
      </c>
      <c r="E177" s="32">
        <f>'Hourly Loads p.u. of Peak'!E177^2</f>
        <v>0.18694766301369448</v>
      </c>
      <c r="F177" s="32">
        <f>'Hourly Loads p.u. of Peak'!F177^2</f>
        <v>0.18272380925547271</v>
      </c>
      <c r="G177" s="32">
        <f>'Hourly Loads p.u. of Peak'!G177^2</f>
        <v>0.19624631547206306</v>
      </c>
      <c r="H177" s="32">
        <f>'Hourly Loads p.u. of Peak'!H177^2</f>
        <v>0.22382466448875807</v>
      </c>
      <c r="I177" s="32">
        <f>'Hourly Loads p.u. of Peak'!I177^2</f>
        <v>0.25410367350830143</v>
      </c>
      <c r="J177" s="32">
        <f>'Hourly Loads p.u. of Peak'!J177^2</f>
        <v>0.29572492956439994</v>
      </c>
      <c r="K177" s="32">
        <f>'Hourly Loads p.u. of Peak'!K177^2</f>
        <v>0.35131694291692322</v>
      </c>
      <c r="L177" s="32">
        <f>'Hourly Loads p.u. of Peak'!L177^2</f>
        <v>0.42972140296165989</v>
      </c>
      <c r="M177" s="32">
        <f>'Hourly Loads p.u. of Peak'!M177^2</f>
        <v>0.51090186350268285</v>
      </c>
      <c r="N177" s="32">
        <f>'Hourly Loads p.u. of Peak'!N177^2</f>
        <v>0.56976664017822465</v>
      </c>
      <c r="O177" s="32">
        <f>'Hourly Loads p.u. of Peak'!O177^2</f>
        <v>0.62385578362180716</v>
      </c>
      <c r="P177" s="32">
        <f>'Hourly Loads p.u. of Peak'!P177^2</f>
        <v>0.66250732184614702</v>
      </c>
      <c r="Q177" s="32">
        <f>'Hourly Loads p.u. of Peak'!Q177^2</f>
        <v>0.68574115561474347</v>
      </c>
      <c r="R177" s="32">
        <f>'Hourly Loads p.u. of Peak'!R177^2</f>
        <v>0.69978935471651094</v>
      </c>
      <c r="S177" s="32">
        <f>'Hourly Loads p.u. of Peak'!S177^2</f>
        <v>0.68984998722602697</v>
      </c>
      <c r="T177" s="32">
        <f>'Hourly Loads p.u. of Peak'!T177^2</f>
        <v>0.6406144952702435</v>
      </c>
      <c r="U177" s="32">
        <f>'Hourly Loads p.u. of Peak'!U177^2</f>
        <v>0.55973301157293365</v>
      </c>
      <c r="V177" s="32">
        <f>'Hourly Loads p.u. of Peak'!V177^2</f>
        <v>0.52315884581050831</v>
      </c>
      <c r="W177" s="32">
        <f>'Hourly Loads p.u. of Peak'!W177^2</f>
        <v>0.47836529276256096</v>
      </c>
      <c r="X177" s="32">
        <f>'Hourly Loads p.u. of Peak'!X177^2</f>
        <v>0.40237243188322069</v>
      </c>
      <c r="Y177" s="32">
        <f>'Hourly Loads p.u. of Peak'!Y177^2</f>
        <v>0.32773630277894666</v>
      </c>
    </row>
    <row r="178" spans="1:25" x14ac:dyDescent="0.25">
      <c r="A178" s="29">
        <f>IF('2017 Hourly Load - RC2016'!A179="","",'2017 Hourly Load - RC2016'!A179)</f>
        <v>42903</v>
      </c>
      <c r="B178" s="32">
        <f>'Hourly Loads p.u. of Peak'!B178^2</f>
        <v>0.26566113578190331</v>
      </c>
      <c r="C178" s="32">
        <f>'Hourly Loads p.u. of Peak'!C178^2</f>
        <v>0.22685413573353511</v>
      </c>
      <c r="D178" s="32">
        <f>'Hourly Loads p.u. of Peak'!D178^2</f>
        <v>0.19968359635673882</v>
      </c>
      <c r="E178" s="32">
        <f>'Hourly Loads p.u. of Peak'!E178^2</f>
        <v>0.18452296943149676</v>
      </c>
      <c r="F178" s="32">
        <f>'Hourly Loads p.u. of Peak'!F178^2</f>
        <v>0.17929412976084103</v>
      </c>
      <c r="G178" s="32">
        <f>'Hourly Loads p.u. of Peak'!G178^2</f>
        <v>0.19077939293178847</v>
      </c>
      <c r="H178" s="32">
        <f>'Hourly Loads p.u. of Peak'!H178^2</f>
        <v>0.21888627301500813</v>
      </c>
      <c r="I178" s="32">
        <f>'Hourly Loads p.u. of Peak'!I178^2</f>
        <v>0.25165449576415505</v>
      </c>
      <c r="J178" s="32">
        <f>'Hourly Loads p.u. of Peak'!J178^2</f>
        <v>0.29485793567651908</v>
      </c>
      <c r="K178" s="32">
        <f>'Hourly Loads p.u. of Peak'!K178^2</f>
        <v>0.34462982627855038</v>
      </c>
      <c r="L178" s="32">
        <f>'Hourly Loads p.u. of Peak'!L178^2</f>
        <v>0.39574170867423336</v>
      </c>
      <c r="M178" s="32">
        <f>'Hourly Loads p.u. of Peak'!M178^2</f>
        <v>0.44499253738636746</v>
      </c>
      <c r="N178" s="32">
        <f>'Hourly Loads p.u. of Peak'!N178^2</f>
        <v>0.48922892017886238</v>
      </c>
      <c r="O178" s="32">
        <f>'Hourly Loads p.u. of Peak'!O178^2</f>
        <v>0.52937236870131188</v>
      </c>
      <c r="P178" s="32">
        <f>'Hourly Loads p.u. of Peak'!P178^2</f>
        <v>0.54327026230230668</v>
      </c>
      <c r="Q178" s="32">
        <f>'Hourly Loads p.u. of Peak'!Q178^2</f>
        <v>0.54302271647773492</v>
      </c>
      <c r="R178" s="32">
        <f>'Hourly Loads p.u. of Peak'!R178^2</f>
        <v>0.53237033965882119</v>
      </c>
      <c r="S178" s="32">
        <f>'Hourly Loads p.u. of Peak'!S178^2</f>
        <v>0.52279448678791174</v>
      </c>
      <c r="T178" s="32">
        <f>'Hourly Loads p.u. of Peak'!T178^2</f>
        <v>0.50348631968863389</v>
      </c>
      <c r="U178" s="32">
        <f>'Hourly Loads p.u. of Peak'!U178^2</f>
        <v>0.47222875686294652</v>
      </c>
      <c r="V178" s="32">
        <f>'Hourly Loads p.u. of Peak'!V178^2</f>
        <v>0.45400025510245634</v>
      </c>
      <c r="W178" s="32">
        <f>'Hourly Loads p.u. of Peak'!W178^2</f>
        <v>0.43043730688249537</v>
      </c>
      <c r="X178" s="32">
        <f>'Hourly Loads p.u. of Peak'!X178^2</f>
        <v>0.35831960009586772</v>
      </c>
      <c r="Y178" s="32">
        <f>'Hourly Loads p.u. of Peak'!Y178^2</f>
        <v>0.29004438011092615</v>
      </c>
    </row>
    <row r="179" spans="1:25" x14ac:dyDescent="0.25">
      <c r="A179" s="29">
        <f>IF('2017 Hourly Load - RC2016'!A180="","",'2017 Hourly Load - RC2016'!A180)</f>
        <v>42904</v>
      </c>
      <c r="B179" s="32">
        <f>'Hourly Loads p.u. of Peak'!B179^2</f>
        <v>0.23309578129951791</v>
      </c>
      <c r="C179" s="32">
        <f>'Hourly Loads p.u. of Peak'!C179^2</f>
        <v>0.19908366475659722</v>
      </c>
      <c r="D179" s="32">
        <f>'Hourly Loads p.u. of Peak'!D179^2</f>
        <v>0.17854821868292525</v>
      </c>
      <c r="E179" s="32">
        <f>'Hourly Loads p.u. of Peak'!E179^2</f>
        <v>0.16603717859903835</v>
      </c>
      <c r="F179" s="32">
        <f>'Hourly Loads p.u. of Peak'!F179^2</f>
        <v>0.16402452196038639</v>
      </c>
      <c r="G179" s="32">
        <f>'Hourly Loads p.u. of Peak'!G179^2</f>
        <v>0.17691975131654666</v>
      </c>
      <c r="H179" s="32">
        <f>'Hourly Loads p.u. of Peak'!H179^2</f>
        <v>0.20691497745823731</v>
      </c>
      <c r="I179" s="32">
        <f>'Hourly Loads p.u. of Peak'!I179^2</f>
        <v>0.23970983680375862</v>
      </c>
      <c r="J179" s="32">
        <f>'Hourly Loads p.u. of Peak'!J179^2</f>
        <v>0.28778758522816511</v>
      </c>
      <c r="K179" s="32">
        <f>'Hourly Loads p.u. of Peak'!K179^2</f>
        <v>0.34586333338629915</v>
      </c>
      <c r="L179" s="32">
        <f>'Hourly Loads p.u. of Peak'!L179^2</f>
        <v>0.41401419519422972</v>
      </c>
      <c r="M179" s="32">
        <f>'Hourly Loads p.u. of Peak'!M179^2</f>
        <v>0.48273111199922253</v>
      </c>
      <c r="N179" s="32">
        <f>'Hourly Loads p.u. of Peak'!N179^2</f>
        <v>0.52182348324929062</v>
      </c>
      <c r="O179" s="32">
        <f>'Hourly Loads p.u. of Peak'!O179^2</f>
        <v>0.53599137427587806</v>
      </c>
      <c r="P179" s="32">
        <f>'Hourly Loads p.u. of Peak'!P179^2</f>
        <v>0.52674847004542114</v>
      </c>
      <c r="Q179" s="32">
        <f>'Hourly Loads p.u. of Peak'!Q179^2</f>
        <v>0.50199781697098711</v>
      </c>
      <c r="R179" s="32">
        <f>'Hourly Loads p.u. of Peak'!R179^2</f>
        <v>0.47453977687505733</v>
      </c>
      <c r="S179" s="32">
        <f>'Hourly Loads p.u. of Peak'!S179^2</f>
        <v>0.45162699253939997</v>
      </c>
      <c r="T179" s="32">
        <f>'Hourly Loads p.u. of Peak'!T179^2</f>
        <v>0.4296113167822827</v>
      </c>
      <c r="U179" s="32">
        <f>'Hourly Loads p.u. of Peak'!U179^2</f>
        <v>0.40809209182823414</v>
      </c>
      <c r="V179" s="32">
        <f>'Hourly Loads p.u. of Peak'!V179^2</f>
        <v>0.39987281736482749</v>
      </c>
      <c r="W179" s="32">
        <f>'Hourly Loads p.u. of Peak'!W179^2</f>
        <v>0.37912148793564265</v>
      </c>
      <c r="X179" s="32">
        <f>'Hourly Loads p.u. of Peak'!X179^2</f>
        <v>0.32318529661646572</v>
      </c>
      <c r="Y179" s="32">
        <f>'Hourly Loads p.u. of Peak'!Y179^2</f>
        <v>0.26358769093989065</v>
      </c>
    </row>
    <row r="180" spans="1:25" x14ac:dyDescent="0.25">
      <c r="A180" s="29">
        <f>IF('2017 Hourly Load - RC2016'!A181="","",'2017 Hourly Load - RC2016'!A181)</f>
        <v>42905</v>
      </c>
      <c r="B180" s="32">
        <f>'Hourly Loads p.u. of Peak'!B180^2</f>
        <v>0.21349826954465334</v>
      </c>
      <c r="C180" s="32">
        <f>'Hourly Loads p.u. of Peak'!C180^2</f>
        <v>0.18362228756501126</v>
      </c>
      <c r="D180" s="32">
        <f>'Hourly Loads p.u. of Peak'!D180^2</f>
        <v>0.16627678280437347</v>
      </c>
      <c r="E180" s="32">
        <f>'Hourly Loads p.u. of Peak'!E180^2</f>
        <v>0.15639535828452042</v>
      </c>
      <c r="F180" s="32">
        <f>'Hourly Loads p.u. of Peak'!F180^2</f>
        <v>0.15388169564987927</v>
      </c>
      <c r="G180" s="32">
        <f>'Hourly Loads p.u. of Peak'!G180^2</f>
        <v>0.16661937421002557</v>
      </c>
      <c r="H180" s="32">
        <f>'Hourly Loads p.u. of Peak'!H180^2</f>
        <v>0.19494649011443965</v>
      </c>
      <c r="I180" s="32">
        <f>'Hourly Loads p.u. of Peak'!I180^2</f>
        <v>0.22625460077364393</v>
      </c>
      <c r="J180" s="32">
        <f>'Hourly Loads p.u. of Peak'!J180^2</f>
        <v>0.27690088568920662</v>
      </c>
      <c r="K180" s="32">
        <f>'Hourly Loads p.u. of Peak'!K180^2</f>
        <v>0.34074642735716487</v>
      </c>
      <c r="L180" s="32">
        <f>'Hourly Loads p.u. of Peak'!L180^2</f>
        <v>0.41471689892753016</v>
      </c>
      <c r="M180" s="32">
        <f>'Hourly Loads p.u. of Peak'!M180^2</f>
        <v>0.47749450875673155</v>
      </c>
      <c r="N180" s="32">
        <f>'Hourly Loads p.u. of Peak'!N180^2</f>
        <v>0.53188029679935434</v>
      </c>
      <c r="O180" s="32">
        <f>'Hourly Loads p.u. of Peak'!O180^2</f>
        <v>0.57281317576799851</v>
      </c>
      <c r="P180" s="32">
        <f>'Hourly Loads p.u. of Peak'!P180^2</f>
        <v>0.57618649532731003</v>
      </c>
      <c r="Q180" s="32">
        <f>'Hourly Loads p.u. of Peak'!Q180^2</f>
        <v>0.54055036084019803</v>
      </c>
      <c r="R180" s="32">
        <f>'Hourly Loads p.u. of Peak'!R180^2</f>
        <v>0.50808475344799497</v>
      </c>
      <c r="S180" s="32">
        <f>'Hourly Loads p.u. of Peak'!S180^2</f>
        <v>0.47575532058657488</v>
      </c>
      <c r="T180" s="32">
        <f>'Hourly Loads p.u. of Peak'!T180^2</f>
        <v>0.44409672978784853</v>
      </c>
      <c r="U180" s="32">
        <f>'Hourly Loads p.u. of Peak'!U180^2</f>
        <v>0.41493323533435134</v>
      </c>
      <c r="V180" s="32">
        <f>'Hourly Loads p.u. of Peak'!V180^2</f>
        <v>0.39981971869378896</v>
      </c>
      <c r="W180" s="32">
        <f>'Hourly Loads p.u. of Peak'!W180^2</f>
        <v>0.36849424224299732</v>
      </c>
      <c r="X180" s="32">
        <f>'Hourly Loads p.u. of Peak'!X180^2</f>
        <v>0.31648930581355605</v>
      </c>
      <c r="Y180" s="32">
        <f>'Hourly Loads p.u. of Peak'!Y180^2</f>
        <v>0.2569476599063597</v>
      </c>
    </row>
    <row r="181" spans="1:25" x14ac:dyDescent="0.25">
      <c r="A181" s="29">
        <f>IF('2017 Hourly Load - RC2016'!A182="","",'2017 Hourly Load - RC2016'!A182)</f>
        <v>42906</v>
      </c>
      <c r="B181" s="32">
        <f>'Hourly Loads p.u. of Peak'!B181^2</f>
        <v>0.20802418280003288</v>
      </c>
      <c r="C181" s="32">
        <f>'Hourly Loads p.u. of Peak'!C181^2</f>
        <v>0.17737921409412685</v>
      </c>
      <c r="D181" s="32">
        <f>'Hourly Loads p.u. of Peak'!D181^2</f>
        <v>0.15866168663605668</v>
      </c>
      <c r="E181" s="32">
        <f>'Hourly Loads p.u. of Peak'!E181^2</f>
        <v>0.14872109925644705</v>
      </c>
      <c r="F181" s="32">
        <f>'Hourly Loads p.u. of Peak'!F181^2</f>
        <v>0.14623802375507478</v>
      </c>
      <c r="G181" s="32">
        <f>'Hourly Loads p.u. of Peak'!G181^2</f>
        <v>0.15702695587941207</v>
      </c>
      <c r="H181" s="32">
        <f>'Hourly Loads p.u. of Peak'!H181^2</f>
        <v>0.18240089649477942</v>
      </c>
      <c r="I181" s="32">
        <f>'Hourly Loads p.u. of Peak'!I181^2</f>
        <v>0.2148195152386464</v>
      </c>
      <c r="J181" s="32">
        <f>'Hourly Loads p.u. of Peak'!J181^2</f>
        <v>0.26700455278447355</v>
      </c>
      <c r="K181" s="32">
        <f>'Hourly Loads p.u. of Peak'!K181^2</f>
        <v>0.33742137627206431</v>
      </c>
      <c r="L181" s="32">
        <f>'Hourly Loads p.u. of Peak'!L181^2</f>
        <v>0.41024064799376225</v>
      </c>
      <c r="M181" s="32">
        <f>'Hourly Loads p.u. of Peak'!M181^2</f>
        <v>0.48179807310252842</v>
      </c>
      <c r="N181" s="32">
        <f>'Hourly Loads p.u. of Peak'!N181^2</f>
        <v>0.53968636907830159</v>
      </c>
      <c r="O181" s="32">
        <f>'Hourly Loads p.u. of Peak'!O181^2</f>
        <v>0.57376688402885456</v>
      </c>
      <c r="P181" s="32">
        <f>'Hourly Loads p.u. of Peak'!P181^2</f>
        <v>0.56382403844408591</v>
      </c>
      <c r="Q181" s="32">
        <f>'Hourly Loads p.u. of Peak'!Q181^2</f>
        <v>0.5151119970339304</v>
      </c>
      <c r="R181" s="32">
        <f>'Hourly Loads p.u. of Peak'!R181^2</f>
        <v>0.48524312637326728</v>
      </c>
      <c r="S181" s="32">
        <f>'Hourly Loads p.u. of Peak'!S181^2</f>
        <v>0.45922056260061361</v>
      </c>
      <c r="T181" s="32">
        <f>'Hourly Loads p.u. of Peak'!T181^2</f>
        <v>0.43762911738976384</v>
      </c>
      <c r="U181" s="32">
        <f>'Hourly Loads p.u. of Peak'!U181^2</f>
        <v>0.40997176997509871</v>
      </c>
      <c r="V181" s="32">
        <f>'Hourly Loads p.u. of Peak'!V181^2</f>
        <v>0.3939476819044731</v>
      </c>
      <c r="W181" s="32">
        <f>'Hourly Loads p.u. of Peak'!W181^2</f>
        <v>0.37448238356642383</v>
      </c>
      <c r="X181" s="32">
        <f>'Hourly Loads p.u. of Peak'!X181^2</f>
        <v>0.32908372320377799</v>
      </c>
      <c r="Y181" s="32">
        <f>'Hourly Loads p.u. of Peak'!Y181^2</f>
        <v>0.27632674628241743</v>
      </c>
    </row>
    <row r="182" spans="1:25" x14ac:dyDescent="0.25">
      <c r="A182" s="29">
        <f>IF('2017 Hourly Load - RC2016'!A183="","",'2017 Hourly Load - RC2016'!A183)</f>
        <v>42907</v>
      </c>
      <c r="B182" s="32">
        <f>'Hourly Loads p.u. of Peak'!B182^2</f>
        <v>0.22677415190489844</v>
      </c>
      <c r="C182" s="32">
        <f>'Hourly Loads p.u. of Peak'!C182^2</f>
        <v>0.19487234483028956</v>
      </c>
      <c r="D182" s="32">
        <f>'Hourly Loads p.u. of Peak'!D182^2</f>
        <v>0.17351026169208547</v>
      </c>
      <c r="E182" s="32">
        <f>'Hourly Loads p.u. of Peak'!E182^2</f>
        <v>0.16151752288195279</v>
      </c>
      <c r="F182" s="32">
        <f>'Hourly Loads p.u. of Peak'!F182^2</f>
        <v>0.15636215156275307</v>
      </c>
      <c r="G182" s="32">
        <f>'Hourly Loads p.u. of Peak'!G182^2</f>
        <v>0.15839421360530245</v>
      </c>
      <c r="H182" s="32">
        <f>'Hourly Loads p.u. of Peak'!H182^2</f>
        <v>0.16348083218491255</v>
      </c>
      <c r="I182" s="32">
        <f>'Hourly Loads p.u. of Peak'!I182^2</f>
        <v>0.18935164139774557</v>
      </c>
      <c r="J182" s="32">
        <f>'Hourly Loads p.u. of Peak'!J182^2</f>
        <v>0.25814088070458202</v>
      </c>
      <c r="K182" s="32">
        <f>'Hourly Loads p.u. of Peak'!K182^2</f>
        <v>0.34398927342822633</v>
      </c>
      <c r="L182" s="32">
        <f>'Hourly Loads p.u. of Peak'!L182^2</f>
        <v>0.42144955868088196</v>
      </c>
      <c r="M182" s="32">
        <f>'Hourly Loads p.u. of Peak'!M182^2</f>
        <v>0.49837511822772379</v>
      </c>
      <c r="N182" s="32">
        <f>'Hourly Loads p.u. of Peak'!N182^2</f>
        <v>0.56287863318580589</v>
      </c>
      <c r="O182" s="32">
        <f>'Hourly Loads p.u. of Peak'!O182^2</f>
        <v>0.60183464304346146</v>
      </c>
      <c r="P182" s="32">
        <f>'Hourly Loads p.u. of Peak'!P182^2</f>
        <v>0.59003679209825133</v>
      </c>
      <c r="Q182" s="32">
        <f>'Hourly Loads p.u. of Peak'!Q182^2</f>
        <v>0.54860614195521606</v>
      </c>
      <c r="R182" s="32">
        <f>'Hourly Loads p.u. of Peak'!R182^2</f>
        <v>0.51390733889373064</v>
      </c>
      <c r="S182" s="32">
        <f>'Hourly Loads p.u. of Peak'!S182^2</f>
        <v>0.48635516284502844</v>
      </c>
      <c r="T182" s="32">
        <f>'Hourly Loads p.u. of Peak'!T182^2</f>
        <v>0.45383053009502228</v>
      </c>
      <c r="U182" s="32">
        <f>'Hourly Loads p.u. of Peak'!U182^2</f>
        <v>0.42085011538895989</v>
      </c>
      <c r="V182" s="32">
        <f>'Hourly Loads p.u. of Peak'!V182^2</f>
        <v>0.40477297800697126</v>
      </c>
      <c r="W182" s="32">
        <f>'Hourly Loads p.u. of Peak'!W182^2</f>
        <v>0.38597716610338184</v>
      </c>
      <c r="X182" s="32">
        <f>'Hourly Loads p.u. of Peak'!X182^2</f>
        <v>0.34133489340980022</v>
      </c>
      <c r="Y182" s="32">
        <f>'Hourly Loads p.u. of Peak'!Y182^2</f>
        <v>0.28643773912784659</v>
      </c>
    </row>
    <row r="183" spans="1:25" x14ac:dyDescent="0.25">
      <c r="A183" s="29">
        <f>IF('2017 Hourly Load - RC2016'!A184="","",'2017 Hourly Load - RC2016'!A184)</f>
        <v>42908</v>
      </c>
      <c r="B183" s="32">
        <f>'Hourly Loads p.u. of Peak'!B183^2</f>
        <v>0.23671797586895177</v>
      </c>
      <c r="C183" s="32">
        <f>'Hourly Loads p.u. of Peak'!C183^2</f>
        <v>0.20649502004960157</v>
      </c>
      <c r="D183" s="32">
        <f>'Hourly Loads p.u. of Peak'!D183^2</f>
        <v>0.18355032820935252</v>
      </c>
      <c r="E183" s="32">
        <f>'Hourly Loads p.u. of Peak'!E183^2</f>
        <v>0.16982236058018554</v>
      </c>
      <c r="F183" s="32">
        <f>'Hourly Loads p.u. of Peak'!F183^2</f>
        <v>0.16222700651926758</v>
      </c>
      <c r="G183" s="32">
        <f>'Hourly Loads p.u. of Peak'!G183^2</f>
        <v>0.16178761902689665</v>
      </c>
      <c r="H183" s="32">
        <f>'Hourly Loads p.u. of Peak'!H183^2</f>
        <v>0.16378654662434644</v>
      </c>
      <c r="I183" s="32">
        <f>'Hourly Loads p.u. of Peak'!I183^2</f>
        <v>0.18942472897456114</v>
      </c>
      <c r="J183" s="32">
        <f>'Hourly Loads p.u. of Peak'!J183^2</f>
        <v>0.25473901186146614</v>
      </c>
      <c r="K183" s="32">
        <f>'Hourly Loads p.u. of Peak'!K183^2</f>
        <v>0.34256249498493124</v>
      </c>
      <c r="L183" s="32">
        <f>'Hourly Loads p.u. of Peak'!L183^2</f>
        <v>0.42461731458257451</v>
      </c>
      <c r="M183" s="32">
        <f>'Hourly Loads p.u. of Peak'!M183^2</f>
        <v>0.4918755419139898</v>
      </c>
      <c r="N183" s="32">
        <f>'Hourly Loads p.u. of Peak'!N183^2</f>
        <v>0.55816350610191789</v>
      </c>
      <c r="O183" s="32">
        <f>'Hourly Loads p.u. of Peak'!O183^2</f>
        <v>0.60889077790523949</v>
      </c>
      <c r="P183" s="32">
        <f>'Hourly Loads p.u. of Peak'!P183^2</f>
        <v>0.64222855666272605</v>
      </c>
      <c r="Q183" s="32">
        <f>'Hourly Loads p.u. of Peak'!Q183^2</f>
        <v>0.64742071328017503</v>
      </c>
      <c r="R183" s="32">
        <f>'Hourly Loads p.u. of Peak'!R183^2</f>
        <v>0.62558143313808168</v>
      </c>
      <c r="S183" s="32">
        <f>'Hourly Loads p.u. of Peak'!S183^2</f>
        <v>0.57752583310526029</v>
      </c>
      <c r="T183" s="32">
        <f>'Hourly Loads p.u. of Peak'!T183^2</f>
        <v>0.51909737480797391</v>
      </c>
      <c r="U183" s="32">
        <f>'Hourly Loads p.u. of Peak'!U183^2</f>
        <v>0.4706143993124105</v>
      </c>
      <c r="V183" s="32">
        <f>'Hourly Loads p.u. of Peak'!V183^2</f>
        <v>0.45151413516680633</v>
      </c>
      <c r="W183" s="32">
        <f>'Hourly Loads p.u. of Peak'!W183^2</f>
        <v>0.42379693033123494</v>
      </c>
      <c r="X183" s="32">
        <f>'Hourly Loads p.u. of Peak'!X183^2</f>
        <v>0.3680356150542114</v>
      </c>
      <c r="Y183" s="32">
        <f>'Hourly Loads p.u. of Peak'!Y183^2</f>
        <v>0.30090755623876481</v>
      </c>
    </row>
    <row r="184" spans="1:25" x14ac:dyDescent="0.25">
      <c r="A184" s="29">
        <f>IF('2017 Hourly Load - RC2016'!A185="","",'2017 Hourly Load - RC2016'!A185)</f>
        <v>42909</v>
      </c>
      <c r="B184" s="32">
        <f>'Hourly Loads p.u. of Peak'!B184^2</f>
        <v>0.24408763105029238</v>
      </c>
      <c r="C184" s="32">
        <f>'Hourly Loads p.u. of Peak'!C184^2</f>
        <v>0.2123358491840123</v>
      </c>
      <c r="D184" s="32">
        <f>'Hourly Loads p.u. of Peak'!D184^2</f>
        <v>0.19107292787126537</v>
      </c>
      <c r="E184" s="32">
        <f>'Hourly Loads p.u. of Peak'!E184^2</f>
        <v>0.17876117747765816</v>
      </c>
      <c r="F184" s="32">
        <f>'Hourly Loads p.u. of Peak'!F184^2</f>
        <v>0.17614355631479789</v>
      </c>
      <c r="G184" s="32">
        <f>'Hourly Loads p.u. of Peak'!G184^2</f>
        <v>0.19019299998552874</v>
      </c>
      <c r="H184" s="32">
        <f>'Hourly Loads p.u. of Peak'!H184^2</f>
        <v>0.21892556155394899</v>
      </c>
      <c r="I184" s="32">
        <f>'Hourly Loads p.u. of Peak'!I184^2</f>
        <v>0.25635208606043636</v>
      </c>
      <c r="J184" s="32">
        <f>'Hourly Loads p.u. of Peak'!J184^2</f>
        <v>0.3155451962467607</v>
      </c>
      <c r="K184" s="32">
        <f>'Hourly Loads p.u. of Peak'!K184^2</f>
        <v>0.3875961193922865</v>
      </c>
      <c r="L184" s="32">
        <f>'Hourly Loads p.u. of Peak'!L184^2</f>
        <v>0.47153655087494112</v>
      </c>
      <c r="M184" s="32">
        <f>'Hourly Loads p.u. of Peak'!M184^2</f>
        <v>0.55190751978732444</v>
      </c>
      <c r="N184" s="32">
        <f>'Hourly Loads p.u. of Peak'!N184^2</f>
        <v>0.62691047766082142</v>
      </c>
      <c r="O184" s="32">
        <f>'Hourly Loads p.u. of Peak'!O184^2</f>
        <v>0.68978024376723401</v>
      </c>
      <c r="P184" s="32">
        <f>'Hourly Loads p.u. of Peak'!P184^2</f>
        <v>0.72666575626064955</v>
      </c>
      <c r="Q184" s="32">
        <f>'Hourly Loads p.u. of Peak'!Q184^2</f>
        <v>0.73513699071390393</v>
      </c>
      <c r="R184" s="32">
        <f>'Hourly Loads p.u. of Peak'!R184^2</f>
        <v>0.72038018234621848</v>
      </c>
      <c r="S184" s="32">
        <f>'Hourly Loads p.u. of Peak'!S184^2</f>
        <v>0.68873451496827431</v>
      </c>
      <c r="T184" s="32">
        <f>'Hourly Loads p.u. of Peak'!T184^2</f>
        <v>0.64364252627020024</v>
      </c>
      <c r="U184" s="32">
        <f>'Hourly Loads p.u. of Peak'!U184^2</f>
        <v>0.58328346298073741</v>
      </c>
      <c r="V184" s="32">
        <f>'Hourly Loads p.u. of Peak'!V184^2</f>
        <v>0.5448187017689099</v>
      </c>
      <c r="W184" s="32">
        <f>'Hourly Loads p.u. of Peak'!W184^2</f>
        <v>0.4953563738981645</v>
      </c>
      <c r="X184" s="32">
        <f>'Hourly Loads p.u. of Peak'!X184^2</f>
        <v>0.42090459260522456</v>
      </c>
      <c r="Y184" s="32">
        <f>'Hourly Loads p.u. of Peak'!Y184^2</f>
        <v>0.33820227454576052</v>
      </c>
    </row>
    <row r="185" spans="1:25" x14ac:dyDescent="0.25">
      <c r="A185" s="29">
        <f>IF('2017 Hourly Load - RC2016'!A186="","",'2017 Hourly Load - RC2016'!A186)</f>
        <v>42910</v>
      </c>
      <c r="B185" s="32">
        <f>'Hourly Loads p.u. of Peak'!B185^2</f>
        <v>0.27482796793801584</v>
      </c>
      <c r="C185" s="32">
        <f>'Hourly Loads p.u. of Peak'!C185^2</f>
        <v>0.23378550343813276</v>
      </c>
      <c r="D185" s="32">
        <f>'Hourly Loads p.u. of Peak'!D185^2</f>
        <v>0.20840735491041951</v>
      </c>
      <c r="E185" s="32">
        <f>'Hourly Loads p.u. of Peak'!E185^2</f>
        <v>0.19261768827918979</v>
      </c>
      <c r="F185" s="32">
        <f>'Hourly Loads p.u. of Peak'!F185^2</f>
        <v>0.18749267316049095</v>
      </c>
      <c r="G185" s="32">
        <f>'Hourly Loads p.u. of Peak'!G185^2</f>
        <v>0.19983372028441879</v>
      </c>
      <c r="H185" s="32">
        <f>'Hourly Loads p.u. of Peak'!H185^2</f>
        <v>0.22841663918199617</v>
      </c>
      <c r="I185" s="32">
        <f>'Hourly Loads p.u. of Peak'!I185^2</f>
        <v>0.2657909957998994</v>
      </c>
      <c r="J185" s="32">
        <f>'Hourly Loads p.u. of Peak'!J185^2</f>
        <v>0.32918007329057081</v>
      </c>
      <c r="K185" s="32">
        <f>'Hourly Loads p.u. of Peak'!K185^2</f>
        <v>0.40498670540236731</v>
      </c>
      <c r="L185" s="32">
        <f>'Hourly Loads p.u. of Peak'!L185^2</f>
        <v>0.49582929600157655</v>
      </c>
      <c r="M185" s="32">
        <f>'Hourly Loads p.u. of Peak'!M185^2</f>
        <v>0.57944186994174907</v>
      </c>
      <c r="N185" s="32">
        <f>'Hourly Loads p.u. of Peak'!N185^2</f>
        <v>0.65575804374772417</v>
      </c>
      <c r="O185" s="32">
        <f>'Hourly Loads p.u. of Peak'!O185^2</f>
        <v>0.72630788979824124</v>
      </c>
      <c r="P185" s="32">
        <f>'Hourly Loads p.u. of Peak'!P185^2</f>
        <v>0.76936552828023252</v>
      </c>
      <c r="Q185" s="32">
        <f>'Hourly Loads p.u. of Peak'!Q185^2</f>
        <v>0.7933400780208868</v>
      </c>
      <c r="R185" s="32">
        <f>'Hourly Loads p.u. of Peak'!R185^2</f>
        <v>0.79768406088962696</v>
      </c>
      <c r="S185" s="32">
        <f>'Hourly Loads p.u. of Peak'!S185^2</f>
        <v>0.76811389912015249</v>
      </c>
      <c r="T185" s="32">
        <f>'Hourly Loads p.u. of Peak'!T185^2</f>
        <v>0.72989052082482719</v>
      </c>
      <c r="U185" s="32">
        <f>'Hourly Loads p.u. of Peak'!U185^2</f>
        <v>0.66606623907429297</v>
      </c>
      <c r="V185" s="32">
        <f>'Hourly Loads p.u. of Peak'!V185^2</f>
        <v>0.63217399074074809</v>
      </c>
      <c r="W185" s="32">
        <f>'Hourly Loads p.u. of Peak'!W185^2</f>
        <v>0.575358160642506</v>
      </c>
      <c r="X185" s="32">
        <f>'Hourly Loads p.u. of Peak'!X185^2</f>
        <v>0.48764437410954997</v>
      </c>
      <c r="Y185" s="32">
        <f>'Hourly Loads p.u. of Peak'!Y185^2</f>
        <v>0.39743392758735491</v>
      </c>
    </row>
    <row r="186" spans="1:25" x14ac:dyDescent="0.25">
      <c r="A186" s="29">
        <f>IF('2017 Hourly Load - RC2016'!A187="","",'2017 Hourly Load - RC2016'!A187)</f>
        <v>42911</v>
      </c>
      <c r="B186" s="32">
        <f>'Hourly Loads p.u. of Peak'!B186^2</f>
        <v>0.32567243195115703</v>
      </c>
      <c r="C186" s="32">
        <f>'Hourly Loads p.u. of Peak'!C186^2</f>
        <v>0.27659165966142213</v>
      </c>
      <c r="D186" s="32">
        <f>'Hourly Loads p.u. of Peak'!D186^2</f>
        <v>0.24296877236622369</v>
      </c>
      <c r="E186" s="32">
        <f>'Hourly Loads p.u. of Peak'!E186^2</f>
        <v>0.22303081987728732</v>
      </c>
      <c r="F186" s="32">
        <f>'Hourly Loads p.u. of Peak'!F186^2</f>
        <v>0.21571561018099114</v>
      </c>
      <c r="G186" s="32">
        <f>'Hourly Loads p.u. of Peak'!G186^2</f>
        <v>0.22729429887795136</v>
      </c>
      <c r="H186" s="32">
        <f>'Hourly Loads p.u. of Peak'!H186^2</f>
        <v>0.25596958206851605</v>
      </c>
      <c r="I186" s="32">
        <f>'Hourly Loads p.u. of Peak'!I186^2</f>
        <v>0.29462999093170145</v>
      </c>
      <c r="J186" s="32">
        <f>'Hourly Loads p.u. of Peak'!J186^2</f>
        <v>0.36103909257780709</v>
      </c>
      <c r="K186" s="32">
        <f>'Hourly Loads p.u. of Peak'!K186^2</f>
        <v>0.44858479354969755</v>
      </c>
      <c r="L186" s="32">
        <f>'Hourly Loads p.u. of Peak'!L186^2</f>
        <v>0.54823302511588978</v>
      </c>
      <c r="M186" s="32">
        <f>'Hourly Loads p.u. of Peak'!M186^2</f>
        <v>0.62950617078779136</v>
      </c>
      <c r="N186" s="32">
        <f>'Hourly Loads p.u. of Peak'!N186^2</f>
        <v>0.70633746745698056</v>
      </c>
      <c r="O186" s="32">
        <f>'Hourly Loads p.u. of Peak'!O186^2</f>
        <v>0.76899729628594604</v>
      </c>
      <c r="P186" s="32">
        <f>'Hourly Loads p.u. of Peak'!P186^2</f>
        <v>0.80889797453243895</v>
      </c>
      <c r="Q186" s="32">
        <f>'Hourly Loads p.u. of Peak'!Q186^2</f>
        <v>0.81290568932254204</v>
      </c>
      <c r="R186" s="32">
        <f>'Hourly Loads p.u. of Peak'!R186^2</f>
        <v>0.77956351931677181</v>
      </c>
      <c r="S186" s="32">
        <f>'Hourly Loads p.u. of Peak'!S186^2</f>
        <v>0.73701013399228688</v>
      </c>
      <c r="T186" s="32">
        <f>'Hourly Loads p.u. of Peak'!T186^2</f>
        <v>0.68490696299415155</v>
      </c>
      <c r="U186" s="32">
        <f>'Hourly Loads p.u. of Peak'!U186^2</f>
        <v>0.61922165047706046</v>
      </c>
      <c r="V186" s="32">
        <f>'Hourly Loads p.u. of Peak'!V186^2</f>
        <v>0.58027313800156077</v>
      </c>
      <c r="W186" s="32">
        <f>'Hourly Loads p.u. of Peak'!W186^2</f>
        <v>0.53139047958411889</v>
      </c>
      <c r="X186" s="32">
        <f>'Hourly Loads p.u. of Peak'!X186^2</f>
        <v>0.45859482470435525</v>
      </c>
      <c r="Y186" s="32">
        <f>'Hourly Loads p.u. of Peak'!Y186^2</f>
        <v>0.37376331181212147</v>
      </c>
    </row>
    <row r="187" spans="1:25" x14ac:dyDescent="0.25">
      <c r="A187" s="29">
        <f>IF('2017 Hourly Load - RC2016'!A188="","",'2017 Hourly Load - RC2016'!A188)</f>
        <v>42912</v>
      </c>
      <c r="B187" s="32">
        <f>'Hourly Loads p.u. of Peak'!B187^2</f>
        <v>0.30655349927109865</v>
      </c>
      <c r="C187" s="32">
        <f>'Hourly Loads p.u. of Peak'!C187^2</f>
        <v>0.25818354685561107</v>
      </c>
      <c r="D187" s="32">
        <f>'Hourly Loads p.u. of Peak'!D187^2</f>
        <v>0.22769481738862418</v>
      </c>
      <c r="E187" s="32">
        <f>'Hourly Loads p.u. of Peak'!E187^2</f>
        <v>0.20905955664418766</v>
      </c>
      <c r="F187" s="32">
        <f>'Hourly Loads p.u. of Peak'!F187^2</f>
        <v>0.20201685642840367</v>
      </c>
      <c r="G187" s="32">
        <f>'Hourly Loads p.u. of Peak'!G187^2</f>
        <v>0.21171718911266746</v>
      </c>
      <c r="H187" s="32">
        <f>'Hourly Loads p.u. of Peak'!H187^2</f>
        <v>0.24040926869570431</v>
      </c>
      <c r="I187" s="32">
        <f>'Hourly Loads p.u. of Peak'!I187^2</f>
        <v>0.27751985602136964</v>
      </c>
      <c r="J187" s="32">
        <f>'Hourly Loads p.u. of Peak'!J187^2</f>
        <v>0.34408778123798162</v>
      </c>
      <c r="K187" s="32">
        <f>'Hourly Loads p.u. of Peak'!K187^2</f>
        <v>0.43452380147771913</v>
      </c>
      <c r="L187" s="32">
        <f>'Hourly Loads p.u. of Peak'!L187^2</f>
        <v>0.5307173493478915</v>
      </c>
      <c r="M187" s="32">
        <f>'Hourly Loads p.u. of Peak'!M187^2</f>
        <v>0.61158026499294404</v>
      </c>
      <c r="N187" s="32">
        <f>'Hourly Loads p.u. of Peak'!N187^2</f>
        <v>0.67707654934374595</v>
      </c>
      <c r="O187" s="32">
        <f>'Hourly Loads p.u. of Peak'!O187^2</f>
        <v>0.72159231318873629</v>
      </c>
      <c r="P187" s="32">
        <f>'Hourly Loads p.u. of Peak'!P187^2</f>
        <v>0.76649565625800742</v>
      </c>
      <c r="Q187" s="32">
        <f>'Hourly Loads p.u. of Peak'!Q187^2</f>
        <v>0.78141816505671913</v>
      </c>
      <c r="R187" s="32">
        <f>'Hourly Loads p.u. of Peak'!R187^2</f>
        <v>0.78178935863154242</v>
      </c>
      <c r="S187" s="32">
        <f>'Hourly Loads p.u. of Peak'!S187^2</f>
        <v>0.75835691034251473</v>
      </c>
      <c r="T187" s="32">
        <f>'Hourly Loads p.u. of Peak'!T187^2</f>
        <v>0.71667881309425896</v>
      </c>
      <c r="U187" s="32">
        <f>'Hourly Loads p.u. of Peak'!U187^2</f>
        <v>0.65093892993008851</v>
      </c>
      <c r="V187" s="32">
        <f>'Hourly Loads p.u. of Peak'!V187^2</f>
        <v>0.60561893655044763</v>
      </c>
      <c r="W187" s="32">
        <f>'Hourly Loads p.u. of Peak'!W187^2</f>
        <v>0.55234429121688811</v>
      </c>
      <c r="X187" s="32">
        <f>'Hourly Loads p.u. of Peak'!X187^2</f>
        <v>0.47015366199749214</v>
      </c>
      <c r="Y187" s="32">
        <f>'Hourly Loads p.u. of Peak'!Y187^2</f>
        <v>0.38223008979180645</v>
      </c>
    </row>
    <row r="188" spans="1:25" x14ac:dyDescent="0.25">
      <c r="A188" s="29">
        <f>IF('2017 Hourly Load - RC2016'!A189="","",'2017 Hourly Load - RC2016'!A189)</f>
        <v>42913</v>
      </c>
      <c r="B188" s="32">
        <f>'Hourly Loads p.u. of Peak'!B188^2</f>
        <v>0.31150159520964293</v>
      </c>
      <c r="C188" s="32">
        <f>'Hourly Loads p.u. of Peak'!C188^2</f>
        <v>0.2665274686027001</v>
      </c>
      <c r="D188" s="32">
        <f>'Hourly Loads p.u. of Peak'!D188^2</f>
        <v>0.23622796121501383</v>
      </c>
      <c r="E188" s="32">
        <f>'Hourly Loads p.u. of Peak'!E188^2</f>
        <v>0.21794440578776184</v>
      </c>
      <c r="F188" s="32">
        <f>'Hourly Loads p.u. of Peak'!F188^2</f>
        <v>0.21206507434352878</v>
      </c>
      <c r="G188" s="32">
        <f>'Hourly Loads p.u. of Peak'!G188^2</f>
        <v>0.22442097344127895</v>
      </c>
      <c r="H188" s="32">
        <f>'Hourly Loads p.u. of Peak'!H188^2</f>
        <v>0.24867251029016146</v>
      </c>
      <c r="I188" s="32">
        <f>'Hourly Loads p.u. of Peak'!I188^2</f>
        <v>0.28531529129022265</v>
      </c>
      <c r="J188" s="32">
        <f>'Hourly Loads p.u. of Peak'!J188^2</f>
        <v>0.35171523319081133</v>
      </c>
      <c r="K188" s="32">
        <f>'Hourly Loads p.u. of Peak'!K188^2</f>
        <v>0.43690725505094385</v>
      </c>
      <c r="L188" s="32">
        <f>'Hourly Loads p.u. of Peak'!L188^2</f>
        <v>0.52109582291143208</v>
      </c>
      <c r="M188" s="32">
        <f>'Hourly Loads p.u. of Peak'!M188^2</f>
        <v>0.60098806643282787</v>
      </c>
      <c r="N188" s="32">
        <f>'Hourly Loads p.u. of Peak'!N188^2</f>
        <v>0.65344808144294775</v>
      </c>
      <c r="O188" s="32">
        <f>'Hourly Loads p.u. of Peak'!O188^2</f>
        <v>0.69915728467900973</v>
      </c>
      <c r="P188" s="32">
        <f>'Hourly Loads p.u. of Peak'!P188^2</f>
        <v>0.73946322525357067</v>
      </c>
      <c r="Q188" s="32">
        <f>'Hourly Loads p.u. of Peak'!Q188^2</f>
        <v>0.74387457526529244</v>
      </c>
      <c r="R188" s="32">
        <f>'Hourly Loads p.u. of Peak'!R188^2</f>
        <v>0.72831307726026606</v>
      </c>
      <c r="S188" s="32">
        <f>'Hourly Loads p.u. of Peak'!S188^2</f>
        <v>0.69075697302822614</v>
      </c>
      <c r="T188" s="32">
        <f>'Hourly Loads p.u. of Peak'!T188^2</f>
        <v>0.62511660073293329</v>
      </c>
      <c r="U188" s="32">
        <f>'Hourly Loads p.u. of Peak'!U188^2</f>
        <v>0.55935612929549638</v>
      </c>
      <c r="V188" s="32">
        <f>'Hourly Loads p.u. of Peak'!V188^2</f>
        <v>0.52419188564714503</v>
      </c>
      <c r="W188" s="32">
        <f>'Hourly Loads p.u. of Peak'!W188^2</f>
        <v>0.47656654685524313</v>
      </c>
      <c r="X188" s="32">
        <f>'Hourly Loads p.u. of Peak'!X188^2</f>
        <v>0.41916307042754974</v>
      </c>
      <c r="Y188" s="32">
        <f>'Hourly Loads p.u. of Peak'!Y188^2</f>
        <v>0.35012342596064716</v>
      </c>
    </row>
    <row r="189" spans="1:25" x14ac:dyDescent="0.25">
      <c r="A189" s="29">
        <f>IF('2017 Hourly Load - RC2016'!A190="","",'2017 Hourly Load - RC2016'!A190)</f>
        <v>42914</v>
      </c>
      <c r="B189" s="32">
        <f>'Hourly Loads p.u. of Peak'!B189^2</f>
        <v>0.28423981447247948</v>
      </c>
      <c r="C189" s="32">
        <f>'Hourly Loads p.u. of Peak'!C189^2</f>
        <v>0.24065637028319561</v>
      </c>
      <c r="D189" s="32">
        <f>'Hourly Loads p.u. of Peak'!D189^2</f>
        <v>0.21318798052099761</v>
      </c>
      <c r="E189" s="32">
        <f>'Hourly Loads p.u. of Peak'!E189^2</f>
        <v>0.19354014128831085</v>
      </c>
      <c r="F189" s="32">
        <f>'Hourly Loads p.u. of Peak'!F189^2</f>
        <v>0.18204243947910953</v>
      </c>
      <c r="G189" s="32">
        <f>'Hourly Loads p.u. of Peak'!G189^2</f>
        <v>0.17295105887570528</v>
      </c>
      <c r="H189" s="32">
        <f>'Hourly Loads p.u. of Peak'!H189^2</f>
        <v>0.1983350195052217</v>
      </c>
      <c r="I189" s="32">
        <f>'Hourly Loads p.u. of Peak'!I189^2</f>
        <v>0.21439160739654609</v>
      </c>
      <c r="J189" s="32">
        <f>'Hourly Loads p.u. of Peak'!J189^2</f>
        <v>0.28544986868293076</v>
      </c>
      <c r="K189" s="32">
        <f>'Hourly Loads p.u. of Peak'!K189^2</f>
        <v>0.37896639102064489</v>
      </c>
      <c r="L189" s="32">
        <f>'Hourly Loads p.u. of Peak'!L189^2</f>
        <v>0.46155661678248722</v>
      </c>
      <c r="M189" s="32">
        <f>'Hourly Loads p.u. of Peak'!M189^2</f>
        <v>0.55259395245612897</v>
      </c>
      <c r="N189" s="32">
        <f>'Hourly Loads p.u. of Peak'!N189^2</f>
        <v>0.63050594220306622</v>
      </c>
      <c r="O189" s="32">
        <f>'Hourly Loads p.u. of Peak'!O189^2</f>
        <v>0.68102077701393993</v>
      </c>
      <c r="P189" s="32">
        <f>'Hourly Loads p.u. of Peak'!P189^2</f>
        <v>0.71270338482054219</v>
      </c>
      <c r="Q189" s="32">
        <f>'Hourly Loads p.u. of Peak'!Q189^2</f>
        <v>0.7367218029728958</v>
      </c>
      <c r="R189" s="32">
        <f>'Hourly Loads p.u. of Peak'!R189^2</f>
        <v>0.73384159538716676</v>
      </c>
      <c r="S189" s="32">
        <f>'Hourly Loads p.u. of Peak'!S189^2</f>
        <v>0.71703429971516419</v>
      </c>
      <c r="T189" s="32">
        <f>'Hourly Loads p.u. of Peak'!T189^2</f>
        <v>0.66819243706961484</v>
      </c>
      <c r="U189" s="32">
        <f>'Hourly Loads p.u. of Peak'!U189^2</f>
        <v>0.6029426038162935</v>
      </c>
      <c r="V189" s="32">
        <f>'Hourly Loads p.u. of Peak'!V189^2</f>
        <v>0.56736056048226879</v>
      </c>
      <c r="W189" s="32">
        <f>'Hourly Loads p.u. of Peak'!W189^2</f>
        <v>0.52498254479669337</v>
      </c>
      <c r="X189" s="32">
        <f>'Hourly Loads p.u. of Peak'!X189^2</f>
        <v>0.45796951341672171</v>
      </c>
      <c r="Y189" s="32">
        <f>'Hourly Loads p.u. of Peak'!Y189^2</f>
        <v>0.38280137691448368</v>
      </c>
    </row>
    <row r="190" spans="1:25" x14ac:dyDescent="0.25">
      <c r="A190" s="29">
        <f>IF('2017 Hourly Load - RC2016'!A191="","",'2017 Hourly Load - RC2016'!A191)</f>
        <v>42915</v>
      </c>
      <c r="B190" s="32">
        <f>'Hourly Loads p.u. of Peak'!B190^2</f>
        <v>0.31857131103359615</v>
      </c>
      <c r="C190" s="32">
        <f>'Hourly Loads p.u. of Peak'!C190^2</f>
        <v>0.27342107615545536</v>
      </c>
      <c r="D190" s="32">
        <f>'Hourly Loads p.u. of Peak'!D190^2</f>
        <v>0.24197638903668062</v>
      </c>
      <c r="E190" s="32">
        <f>'Hourly Loads p.u. of Peak'!E190^2</f>
        <v>0.22081555763586186</v>
      </c>
      <c r="F190" s="32">
        <f>'Hourly Loads p.u. of Peak'!F190^2</f>
        <v>0.20902116363079001</v>
      </c>
      <c r="G190" s="32">
        <f>'Hourly Loads p.u. of Peak'!G190^2</f>
        <v>0.20451554192718799</v>
      </c>
      <c r="H190" s="32">
        <f>'Hourly Loads p.u. of Peak'!H190^2</f>
        <v>0.20307502915415412</v>
      </c>
      <c r="I190" s="32">
        <f>'Hourly Loads p.u. of Peak'!I190^2</f>
        <v>0.22144736148368371</v>
      </c>
      <c r="J190" s="32">
        <f>'Hourly Loads p.u. of Peak'!J190^2</f>
        <v>0.29535972437593577</v>
      </c>
      <c r="K190" s="32">
        <f>'Hourly Loads p.u. of Peak'!K190^2</f>
        <v>0.39648161021164352</v>
      </c>
      <c r="L190" s="32">
        <f>'Hourly Loads p.u. of Peak'!L190^2</f>
        <v>0.49997698954317599</v>
      </c>
      <c r="M190" s="32">
        <f>'Hourly Loads p.u. of Peak'!M190^2</f>
        <v>0.60046739236895319</v>
      </c>
      <c r="N190" s="32">
        <f>'Hourly Loads p.u. of Peak'!N190^2</f>
        <v>0.68268493142578524</v>
      </c>
      <c r="O190" s="32">
        <f>'Hourly Loads p.u. of Peak'!O190^2</f>
        <v>0.72409108506695308</v>
      </c>
      <c r="P190" s="32">
        <f>'Hourly Loads p.u. of Peak'!P190^2</f>
        <v>0.72595011147811106</v>
      </c>
      <c r="Q190" s="32">
        <f>'Hourly Loads p.u. of Peak'!Q190^2</f>
        <v>0.69824479879867096</v>
      </c>
      <c r="R190" s="32">
        <f>'Hourly Loads p.u. of Peak'!R190^2</f>
        <v>0.67680019157138172</v>
      </c>
      <c r="S190" s="32">
        <f>'Hourly Loads p.u. of Peak'!S190^2</f>
        <v>0.64296901349648694</v>
      </c>
      <c r="T190" s="32">
        <f>'Hourly Loads p.u. of Peak'!T190^2</f>
        <v>0.57803646600083913</v>
      </c>
      <c r="U190" s="32">
        <f>'Hourly Loads p.u. of Peak'!U190^2</f>
        <v>0.52048982712257252</v>
      </c>
      <c r="V190" s="32">
        <f>'Hourly Loads p.u. of Peak'!V190^2</f>
        <v>0.48735122170755896</v>
      </c>
      <c r="W190" s="32">
        <f>'Hourly Loads p.u. of Peak'!W190^2</f>
        <v>0.45445301025269014</v>
      </c>
      <c r="X190" s="32">
        <f>'Hourly Loads p.u. of Peak'!X190^2</f>
        <v>0.3939476819044731</v>
      </c>
      <c r="Y190" s="32">
        <f>'Hourly Loads p.u. of Peak'!Y190^2</f>
        <v>0.32476256565931677</v>
      </c>
    </row>
    <row r="191" spans="1:25" x14ac:dyDescent="0.25">
      <c r="A191" s="29">
        <f>IF('2017 Hourly Load - RC2016'!A192="","",'2017 Hourly Load - RC2016'!A192)</f>
        <v>42916</v>
      </c>
      <c r="B191" s="32">
        <f>'Hourly Loads p.u. of Peak'!B191^2</f>
        <v>0.26917849392603027</v>
      </c>
      <c r="C191" s="32">
        <f>'Hourly Loads p.u. of Peak'!C191^2</f>
        <v>0.23066961221558852</v>
      </c>
      <c r="D191" s="32">
        <f>'Hourly Loads p.u. of Peak'!D191^2</f>
        <v>0.2062279965444645</v>
      </c>
      <c r="E191" s="32">
        <f>'Hourly Loads p.u. of Peak'!E191^2</f>
        <v>0.19239662744627442</v>
      </c>
      <c r="F191" s="32">
        <f>'Hourly Loads p.u. of Peak'!F191^2</f>
        <v>0.19070604445383038</v>
      </c>
      <c r="G191" s="32">
        <f>'Hourly Loads p.u. of Peak'!G191^2</f>
        <v>0.20569446781078427</v>
      </c>
      <c r="H191" s="32">
        <f>'Hourly Loads p.u. of Peak'!H191^2</f>
        <v>0.23451690805995556</v>
      </c>
      <c r="I191" s="32">
        <f>'Hourly Loads p.u. of Peak'!I191^2</f>
        <v>0.26587758677368567</v>
      </c>
      <c r="J191" s="32">
        <f>'Hourly Loads p.u. of Peak'!J191^2</f>
        <v>0.32194530399991067</v>
      </c>
      <c r="K191" s="32">
        <f>'Hourly Loads p.u. of Peak'!K191^2</f>
        <v>0.40242569978743276</v>
      </c>
      <c r="L191" s="32">
        <f>'Hourly Loads p.u. of Peak'!L191^2</f>
        <v>0.48419079219200339</v>
      </c>
      <c r="M191" s="32">
        <f>'Hourly Loads p.u. of Peak'!M191^2</f>
        <v>0.56011002077525107</v>
      </c>
      <c r="N191" s="32">
        <f>'Hourly Loads p.u. of Peak'!N191^2</f>
        <v>0.62432014711003747</v>
      </c>
      <c r="O191" s="32">
        <f>'Hourly Loads p.u. of Peak'!O191^2</f>
        <v>0.68136730837941295</v>
      </c>
      <c r="P191" s="32">
        <f>'Hourly Loads p.u. of Peak'!P191^2</f>
        <v>0.7171765190433641</v>
      </c>
      <c r="Q191" s="32">
        <f>'Hourly Loads p.u. of Peak'!Q191^2</f>
        <v>0.73499300148876423</v>
      </c>
      <c r="R191" s="32">
        <f>'Hourly Loads p.u. of Peak'!R191^2</f>
        <v>0.71916907042843248</v>
      </c>
      <c r="S191" s="32">
        <f>'Hourly Loads p.u. of Peak'!S191^2</f>
        <v>0.66011726465346376</v>
      </c>
      <c r="T191" s="32">
        <f>'Hourly Loads p.u. of Peak'!T191^2</f>
        <v>0.60431266799231154</v>
      </c>
      <c r="U191" s="32">
        <f>'Hourly Loads p.u. of Peak'!U191^2</f>
        <v>0.55465581011429188</v>
      </c>
      <c r="V191" s="32">
        <f>'Hourly Loads p.u. of Peak'!V191^2</f>
        <v>0.52796807711594873</v>
      </c>
      <c r="W191" s="32">
        <f>'Hourly Loads p.u. of Peak'!W191^2</f>
        <v>0.48887657671158596</v>
      </c>
      <c r="X191" s="32">
        <f>'Hourly Loads p.u. of Peak'!X191^2</f>
        <v>0.42604119314492755</v>
      </c>
      <c r="Y191" s="32">
        <f>'Hourly Loads p.u. of Peak'!Y191^2</f>
        <v>0.35076966222504874</v>
      </c>
    </row>
    <row r="192" spans="1:25" x14ac:dyDescent="0.25">
      <c r="A192" s="29">
        <f>IF('2017 Hourly Load - RC2016'!A193="","",'2017 Hourly Load - RC2016'!A193)</f>
        <v>42917</v>
      </c>
      <c r="B192" s="32">
        <f>'Hourly Loads p.u. of Peak'!B192^2</f>
        <v>0.28850880060266537</v>
      </c>
      <c r="C192" s="32">
        <f>'Hourly Loads p.u. of Peak'!C192^2</f>
        <v>0.24821210262736237</v>
      </c>
      <c r="D192" s="32">
        <f>'Hourly Loads p.u. of Peak'!D192^2</f>
        <v>0.22473932924620593</v>
      </c>
      <c r="E192" s="32">
        <f>'Hourly Loads p.u. of Peak'!E192^2</f>
        <v>0.21106085174322128</v>
      </c>
      <c r="F192" s="32">
        <f>'Hourly Loads p.u. of Peak'!F192^2</f>
        <v>0.20787101267522945</v>
      </c>
      <c r="G192" s="32">
        <f>'Hourly Loads p.u. of Peak'!G192^2</f>
        <v>0.22346725989188609</v>
      </c>
      <c r="H192" s="32">
        <f>'Hourly Loads p.u. of Peak'!H192^2</f>
        <v>0.25630957151412526</v>
      </c>
      <c r="I192" s="32">
        <f>'Hourly Loads p.u. of Peak'!I192^2</f>
        <v>0.28482211232850896</v>
      </c>
      <c r="J192" s="32">
        <f>'Hourly Loads p.u. of Peak'!J192^2</f>
        <v>0.32280350657699619</v>
      </c>
      <c r="K192" s="32">
        <f>'Hourly Loads p.u. of Peak'!K192^2</f>
        <v>0.37948350413649334</v>
      </c>
      <c r="L192" s="32">
        <f>'Hourly Loads p.u. of Peak'!L192^2</f>
        <v>0.44147051475289512</v>
      </c>
      <c r="M192" s="32">
        <f>'Hourly Loads p.u. of Peak'!M192^2</f>
        <v>0.50790520233942282</v>
      </c>
      <c r="N192" s="32">
        <f>'Hourly Loads p.u. of Peak'!N192^2</f>
        <v>0.55147092111662566</v>
      </c>
      <c r="O192" s="32">
        <f>'Hourly Loads p.u. of Peak'!O192^2</f>
        <v>0.5714793169140413</v>
      </c>
      <c r="P192" s="32">
        <f>'Hourly Loads p.u. of Peak'!P192^2</f>
        <v>0.59126297634555425</v>
      </c>
      <c r="Q192" s="32">
        <f>'Hourly Loads p.u. of Peak'!Q192^2</f>
        <v>0.59981686710131044</v>
      </c>
      <c r="R192" s="32">
        <f>'Hourly Loads p.u. of Peak'!R192^2</f>
        <v>0.61480230419788995</v>
      </c>
      <c r="S192" s="32">
        <f>'Hourly Loads p.u. of Peak'!S192^2</f>
        <v>0.60548824623219399</v>
      </c>
      <c r="T192" s="32">
        <f>'Hourly Loads p.u. of Peak'!T192^2</f>
        <v>0.5807849837348833</v>
      </c>
      <c r="U192" s="32">
        <f>'Hourly Loads p.u. of Peak'!U192^2</f>
        <v>0.55822624401246523</v>
      </c>
      <c r="V192" s="32">
        <f>'Hourly Loads p.u. of Peak'!V192^2</f>
        <v>0.54643141634738635</v>
      </c>
      <c r="W192" s="32">
        <f>'Hourly Loads p.u. of Peak'!W192^2</f>
        <v>0.50021452240498099</v>
      </c>
      <c r="X192" s="32">
        <f>'Hourly Loads p.u. of Peak'!X192^2</f>
        <v>0.42593157940815979</v>
      </c>
      <c r="Y192" s="32">
        <f>'Hourly Loads p.u. of Peak'!Y192^2</f>
        <v>0.35101837329053404</v>
      </c>
    </row>
    <row r="193" spans="1:25" x14ac:dyDescent="0.25">
      <c r="A193" s="29">
        <f>IF('2017 Hourly Load - RC2016'!A194="","",'2017 Hourly Load - RC2016'!A194)</f>
        <v>42918</v>
      </c>
      <c r="B193" s="32">
        <f>'Hourly Loads p.u. of Peak'!B193^2</f>
        <v>0.28468768301482777</v>
      </c>
      <c r="C193" s="32">
        <f>'Hourly Loads p.u. of Peak'!C193^2</f>
        <v>0.24645810655452247</v>
      </c>
      <c r="D193" s="32">
        <f>'Hourly Loads p.u. of Peak'!D193^2</f>
        <v>0.22255519004309893</v>
      </c>
      <c r="E193" s="32">
        <f>'Hourly Loads p.u. of Peak'!E193^2</f>
        <v>0.21002052782874095</v>
      </c>
      <c r="F193" s="32">
        <f>'Hourly Loads p.u. of Peak'!F193^2</f>
        <v>0.20607548924959068</v>
      </c>
      <c r="G193" s="32">
        <f>'Hourly Loads p.u. of Peak'!G193^2</f>
        <v>0.21876842855233222</v>
      </c>
      <c r="H193" s="32">
        <f>'Hourly Loads p.u. of Peak'!H193^2</f>
        <v>0.24863063741963323</v>
      </c>
      <c r="I193" s="32">
        <f>'Hourly Loads p.u. of Peak'!I193^2</f>
        <v>0.28098105519457012</v>
      </c>
      <c r="J193" s="32">
        <f>'Hourly Loads p.u. of Peak'!J193^2</f>
        <v>0.33825111065624108</v>
      </c>
      <c r="K193" s="32">
        <f>'Hourly Loads p.u. of Peak'!K193^2</f>
        <v>0.41742515855757689</v>
      </c>
      <c r="L193" s="32">
        <f>'Hourly Loads p.u. of Peak'!L193^2</f>
        <v>0.51018186096592621</v>
      </c>
      <c r="M193" s="32">
        <f>'Hourly Loads p.u. of Peak'!M193^2</f>
        <v>0.57912231011330606</v>
      </c>
      <c r="N193" s="32">
        <f>'Hourly Loads p.u. of Peak'!N193^2</f>
        <v>0.62226499179068417</v>
      </c>
      <c r="O193" s="32">
        <f>'Hourly Loads p.u. of Peak'!O193^2</f>
        <v>0.62764205327866307</v>
      </c>
      <c r="P193" s="32">
        <f>'Hourly Loads p.u. of Peak'!P193^2</f>
        <v>0.60229073878602679</v>
      </c>
      <c r="Q193" s="32">
        <f>'Hourly Loads p.u. of Peak'!Q193^2</f>
        <v>0.57867507443251298</v>
      </c>
      <c r="R193" s="32">
        <f>'Hourly Loads p.u. of Peak'!R193^2</f>
        <v>0.57243191458219633</v>
      </c>
      <c r="S193" s="32">
        <f>'Hourly Loads p.u. of Peak'!S193^2</f>
        <v>0.56344578114711363</v>
      </c>
      <c r="T193" s="32">
        <f>'Hourly Loads p.u. of Peak'!T193^2</f>
        <v>0.54612109382966489</v>
      </c>
      <c r="U193" s="32">
        <f>'Hourly Loads p.u. of Peak'!U193^2</f>
        <v>0.51505173063285492</v>
      </c>
      <c r="V193" s="32">
        <f>'Hourly Loads p.u. of Peak'!V193^2</f>
        <v>0.50384388823014281</v>
      </c>
      <c r="W193" s="32">
        <f>'Hourly Loads p.u. of Peak'!W193^2</f>
        <v>0.479120613910063</v>
      </c>
      <c r="X193" s="32">
        <f>'Hourly Loads p.u. of Peak'!X193^2</f>
        <v>0.42057778219300357</v>
      </c>
      <c r="Y193" s="32">
        <f>'Hourly Loads p.u. of Peak'!Y193^2</f>
        <v>0.3457645717267836</v>
      </c>
    </row>
    <row r="194" spans="1:25" x14ac:dyDescent="0.25">
      <c r="A194" s="29">
        <f>IF('2017 Hourly Load - RC2016'!A195="","",'2017 Hourly Load - RC2016'!A195)</f>
        <v>42919</v>
      </c>
      <c r="B194" s="32">
        <f>'Hourly Loads p.u. of Peak'!B194^2</f>
        <v>0.29176543917736908</v>
      </c>
      <c r="C194" s="32">
        <f>'Hourly Loads p.u. of Peak'!C194^2</f>
        <v>0.25178088650209385</v>
      </c>
      <c r="D194" s="32">
        <f>'Hourly Loads p.u. of Peak'!D194^2</f>
        <v>0.22950151372940664</v>
      </c>
      <c r="E194" s="32">
        <f>'Hourly Loads p.u. of Peak'!E194^2</f>
        <v>0.21509204234761412</v>
      </c>
      <c r="F194" s="32">
        <f>'Hourly Loads p.u. of Peak'!F194^2</f>
        <v>0.21280043655362832</v>
      </c>
      <c r="G194" s="32">
        <f>'Hourly Loads p.u. of Peak'!G194^2</f>
        <v>0.22537671778875412</v>
      </c>
      <c r="H194" s="32">
        <f>'Hourly Loads p.u. of Peak'!H194^2</f>
        <v>0.25529028010999183</v>
      </c>
      <c r="I194" s="32">
        <f>'Hourly Loads p.u. of Peak'!I194^2</f>
        <v>0.28877948906371659</v>
      </c>
      <c r="J194" s="32">
        <f>'Hourly Loads p.u. of Peak'!J194^2</f>
        <v>0.34729696224743084</v>
      </c>
      <c r="K194" s="32">
        <f>'Hourly Loads p.u. of Peak'!K194^2</f>
        <v>0.43452380147771913</v>
      </c>
      <c r="L194" s="32">
        <f>'Hourly Loads p.u. of Peak'!L194^2</f>
        <v>0.53556111832349518</v>
      </c>
      <c r="M194" s="32">
        <f>'Hourly Loads p.u. of Peak'!M194^2</f>
        <v>0.62021322466049278</v>
      </c>
      <c r="N194" s="32">
        <f>'Hourly Loads p.u. of Peak'!N194^2</f>
        <v>0.68296248793312864</v>
      </c>
      <c r="O194" s="32">
        <f>'Hourly Loads p.u. of Peak'!O194^2</f>
        <v>0.72859975825621526</v>
      </c>
      <c r="P194" s="32">
        <f>'Hourly Loads p.u. of Peak'!P194^2</f>
        <v>0.7667897553080627</v>
      </c>
      <c r="Q194" s="32">
        <f>'Hourly Loads p.u. of Peak'!Q194^2</f>
        <v>0.7881876841478338</v>
      </c>
      <c r="R194" s="32">
        <f>'Hourly Loads p.u. of Peak'!R194^2</f>
        <v>0.77956351931677181</v>
      </c>
      <c r="S194" s="32">
        <f>'Hourly Loads p.u. of Peak'!S194^2</f>
        <v>0.7238767353870752</v>
      </c>
      <c r="T194" s="32">
        <f>'Hourly Loads p.u. of Peak'!T194^2</f>
        <v>0.66524410431731473</v>
      </c>
      <c r="U194" s="32">
        <f>'Hourly Loads p.u. of Peak'!U194^2</f>
        <v>0.60967733138748437</v>
      </c>
      <c r="V194" s="32">
        <f>'Hourly Loads p.u. of Peak'!V194^2</f>
        <v>0.57644148741151691</v>
      </c>
      <c r="W194" s="32">
        <f>'Hourly Loads p.u. of Peak'!W194^2</f>
        <v>0.53913131071182718</v>
      </c>
      <c r="X194" s="32">
        <f>'Hourly Loads p.u. of Peak'!X194^2</f>
        <v>0.47245960501439738</v>
      </c>
      <c r="Y194" s="32">
        <f>'Hourly Loads p.u. of Peak'!Y194^2</f>
        <v>0.39531921805653153</v>
      </c>
    </row>
    <row r="195" spans="1:25" x14ac:dyDescent="0.25">
      <c r="A195" s="29">
        <f>IF('2017 Hourly Load - RC2016'!A196="","",'2017 Hourly Load - RC2016'!A196)</f>
        <v>42920</v>
      </c>
      <c r="B195" s="32">
        <f>'Hourly Loads p.u. of Peak'!B195^2</f>
        <v>0.33091678642556455</v>
      </c>
      <c r="C195" s="32">
        <f>'Hourly Loads p.u. of Peak'!C195^2</f>
        <v>0.28227338140719177</v>
      </c>
      <c r="D195" s="32">
        <f>'Hourly Loads p.u. of Peak'!D195^2</f>
        <v>0.24863063741963323</v>
      </c>
      <c r="E195" s="32">
        <f>'Hourly Loads p.u. of Peak'!E195^2</f>
        <v>0.22701414569910172</v>
      </c>
      <c r="F195" s="32">
        <f>'Hourly Loads p.u. of Peak'!F195^2</f>
        <v>0.21591066022770503</v>
      </c>
      <c r="G195" s="32">
        <f>'Hourly Loads p.u. of Peak'!G195^2</f>
        <v>0.21563761484214339</v>
      </c>
      <c r="H195" s="32">
        <f>'Hourly Loads p.u. of Peak'!H195^2</f>
        <v>0.22018465636496545</v>
      </c>
      <c r="I195" s="32">
        <f>'Hourly Loads p.u. of Peak'!I195^2</f>
        <v>0.23496443989880236</v>
      </c>
      <c r="J195" s="32">
        <f>'Hourly Loads p.u. of Peak'!J195^2</f>
        <v>0.29888419031335067</v>
      </c>
      <c r="K195" s="32">
        <f>'Hourly Loads p.u. of Peak'!K195^2</f>
        <v>0.40231916750469954</v>
      </c>
      <c r="L195" s="32">
        <f>'Hourly Loads p.u. of Peak'!L195^2</f>
        <v>0.50844395085879901</v>
      </c>
      <c r="M195" s="32">
        <f>'Hourly Loads p.u. of Peak'!M195^2</f>
        <v>0.59838695255576857</v>
      </c>
      <c r="N195" s="32">
        <f>'Hourly Loads p.u. of Peak'!N195^2</f>
        <v>0.65548607193510722</v>
      </c>
      <c r="O195" s="32">
        <f>'Hourly Loads p.u. of Peak'!O195^2</f>
        <v>0.68400382724665021</v>
      </c>
      <c r="P195" s="32">
        <f>'Hourly Loads p.u. of Peak'!P195^2</f>
        <v>0.69383119234463564</v>
      </c>
      <c r="Q195" s="32">
        <f>'Hourly Loads p.u. of Peak'!Q195^2</f>
        <v>0.6913154142953255</v>
      </c>
      <c r="R195" s="32">
        <f>'Hourly Loads p.u. of Peak'!R195^2</f>
        <v>0.62266249936114471</v>
      </c>
      <c r="S195" s="32">
        <f>'Hourly Loads p.u. of Peak'!S195^2</f>
        <v>0.54308459764534123</v>
      </c>
      <c r="T195" s="32">
        <f>'Hourly Loads p.u. of Peak'!T195^2</f>
        <v>0.48887657671158596</v>
      </c>
      <c r="U195" s="32">
        <f>'Hourly Loads p.u. of Peak'!U195^2</f>
        <v>0.44241952326749495</v>
      </c>
      <c r="V195" s="32">
        <f>'Hourly Loads p.u. of Peak'!V195^2</f>
        <v>0.41406822817341377</v>
      </c>
      <c r="W195" s="32">
        <f>'Hourly Loads p.u. of Peak'!W195^2</f>
        <v>0.379328333181982</v>
      </c>
      <c r="X195" s="32">
        <f>'Hourly Loads p.u. of Peak'!X195^2</f>
        <v>0.36063555607553976</v>
      </c>
      <c r="Y195" s="32">
        <f>'Hourly Loads p.u. of Peak'!Y195^2</f>
        <v>0.32275579868767246</v>
      </c>
    </row>
    <row r="196" spans="1:25" x14ac:dyDescent="0.25">
      <c r="A196" s="29">
        <f>IF('2017 Hourly Load - RC2016'!A197="","",'2017 Hourly Load - RC2016'!A197)</f>
        <v>42921</v>
      </c>
      <c r="B196" s="32">
        <f>'Hourly Loads p.u. of Peak'!B196^2</f>
        <v>0.27394823749098163</v>
      </c>
      <c r="C196" s="32">
        <f>'Hourly Loads p.u. of Peak'!C196^2</f>
        <v>0.23496443989880236</v>
      </c>
      <c r="D196" s="32">
        <f>'Hourly Loads p.u. of Peak'!D196^2</f>
        <v>0.2104825767007541</v>
      </c>
      <c r="E196" s="32">
        <f>'Hourly Loads p.u. of Peak'!E196^2</f>
        <v>0.19498356804505138</v>
      </c>
      <c r="F196" s="32">
        <f>'Hourly Loads p.u. of Peak'!F196^2</f>
        <v>0.18767451949397887</v>
      </c>
      <c r="G196" s="32">
        <f>'Hourly Loads p.u. of Peak'!G196^2</f>
        <v>0.18796565696349748</v>
      </c>
      <c r="H196" s="32">
        <f>'Hourly Loads p.u. of Peak'!H196^2</f>
        <v>0.19250714199712207</v>
      </c>
      <c r="I196" s="32">
        <f>'Hourly Loads p.u. of Peak'!I196^2</f>
        <v>0.20580873722266949</v>
      </c>
      <c r="J196" s="32">
        <f>'Hourly Loads p.u. of Peak'!J196^2</f>
        <v>0.25588461996402495</v>
      </c>
      <c r="K196" s="32">
        <f>'Hourly Loads p.u. of Peak'!K196^2</f>
        <v>0.31842913930222616</v>
      </c>
      <c r="L196" s="32">
        <f>'Hourly Loads p.u. of Peak'!L196^2</f>
        <v>0.39828139090930392</v>
      </c>
      <c r="M196" s="32">
        <f>'Hourly Loads p.u. of Peak'!M196^2</f>
        <v>0.45910676034280112</v>
      </c>
      <c r="N196" s="32">
        <f>'Hourly Loads p.u. of Peak'!N196^2</f>
        <v>0.51210299595176734</v>
      </c>
      <c r="O196" s="32">
        <f>'Hourly Loads p.u. of Peak'!O196^2</f>
        <v>0.56483334509098138</v>
      </c>
      <c r="P196" s="32">
        <f>'Hourly Loads p.u. of Peak'!P196^2</f>
        <v>0.5715427987454138</v>
      </c>
      <c r="Q196" s="32">
        <f>'Hourly Loads p.u. of Peak'!Q196^2</f>
        <v>0.53243161088186453</v>
      </c>
      <c r="R196" s="32">
        <f>'Hourly Loads p.u. of Peak'!R196^2</f>
        <v>0.49742707398964403</v>
      </c>
      <c r="S196" s="32">
        <f>'Hourly Loads p.u. of Peak'!S196^2</f>
        <v>0.47373027819503549</v>
      </c>
      <c r="T196" s="32">
        <f>'Hourly Loads p.u. of Peak'!T196^2</f>
        <v>0.45083728708929821</v>
      </c>
      <c r="U196" s="32">
        <f>'Hourly Loads p.u. of Peak'!U196^2</f>
        <v>0.42735765800176861</v>
      </c>
      <c r="V196" s="32">
        <f>'Hourly Loads p.u. of Peak'!V196^2</f>
        <v>0.41282636165203113</v>
      </c>
      <c r="W196" s="32">
        <f>'Hourly Loads p.u. of Peak'!W196^2</f>
        <v>0.39073920250755573</v>
      </c>
      <c r="X196" s="32">
        <f>'Hourly Loads p.u. of Peak'!X196^2</f>
        <v>0.34982536403377851</v>
      </c>
      <c r="Y196" s="32">
        <f>'Hourly Loads p.u. of Peak'!Y196^2</f>
        <v>0.29856292052471711</v>
      </c>
    </row>
    <row r="197" spans="1:25" x14ac:dyDescent="0.25">
      <c r="A197" s="29">
        <f>IF('2017 Hourly Load - RC2016'!A198="","",'2017 Hourly Load - RC2016'!A198)</f>
        <v>42922</v>
      </c>
      <c r="B197" s="32">
        <f>'Hourly Loads p.u. of Peak'!B197^2</f>
        <v>0.25414600471867455</v>
      </c>
      <c r="C197" s="32">
        <f>'Hourly Loads p.u. of Peak'!C197^2</f>
        <v>0.22049999417829794</v>
      </c>
      <c r="D197" s="32">
        <f>'Hourly Loads p.u. of Peak'!D197^2</f>
        <v>0.19848463573338113</v>
      </c>
      <c r="E197" s="32">
        <f>'Hourly Loads p.u. of Peak'!E197^2</f>
        <v>0.18401831610804903</v>
      </c>
      <c r="F197" s="32">
        <f>'Hourly Loads p.u. of Peak'!F197^2</f>
        <v>0.17950753279265447</v>
      </c>
      <c r="G197" s="32">
        <f>'Hourly Loads p.u. of Peak'!G197^2</f>
        <v>0.18025544293743248</v>
      </c>
      <c r="H197" s="32">
        <f>'Hourly Loads p.u. of Peak'!H197^2</f>
        <v>0.18340645180632847</v>
      </c>
      <c r="I197" s="32">
        <f>'Hourly Loads p.u. of Peak'!I197^2</f>
        <v>0.19769977987140813</v>
      </c>
      <c r="J197" s="32">
        <f>'Hourly Loads p.u. of Peak'!J197^2</f>
        <v>0.25452714426813339</v>
      </c>
      <c r="K197" s="32">
        <f>'Hourly Loads p.u. of Peak'!K197^2</f>
        <v>0.31833437577643509</v>
      </c>
      <c r="L197" s="32">
        <f>'Hourly Loads p.u. of Peak'!L197^2</f>
        <v>0.38103695889870753</v>
      </c>
      <c r="M197" s="32">
        <f>'Hourly Loads p.u. of Peak'!M197^2</f>
        <v>0.40675210884881002</v>
      </c>
      <c r="N197" s="32">
        <f>'Hourly Loads p.u. of Peak'!N197^2</f>
        <v>0.43341743960580792</v>
      </c>
      <c r="O197" s="32">
        <f>'Hourly Loads p.u. of Peak'!O197^2</f>
        <v>0.45814001055051023</v>
      </c>
      <c r="P197" s="32">
        <f>'Hourly Loads p.u. of Peak'!P197^2</f>
        <v>0.48115713242618169</v>
      </c>
      <c r="Q197" s="32">
        <f>'Hourly Loads p.u. of Peak'!Q197^2</f>
        <v>0.48483374956366793</v>
      </c>
      <c r="R197" s="32">
        <f>'Hourly Loads p.u. of Peak'!R197^2</f>
        <v>0.47813300612913517</v>
      </c>
      <c r="S197" s="32">
        <f>'Hourly Loads p.u. of Peak'!S197^2</f>
        <v>0.46047331821900506</v>
      </c>
      <c r="T197" s="32">
        <f>'Hourly Loads p.u. of Peak'!T197^2</f>
        <v>0.4327542994153552</v>
      </c>
      <c r="U197" s="32">
        <f>'Hourly Loads p.u. of Peak'!U197^2</f>
        <v>0.39147441487578288</v>
      </c>
      <c r="V197" s="32">
        <f>'Hourly Loads p.u. of Peak'!V197^2</f>
        <v>0.38368511430947005</v>
      </c>
      <c r="W197" s="32">
        <f>'Hourly Loads p.u. of Peak'!W197^2</f>
        <v>0.3675263642295496</v>
      </c>
      <c r="X197" s="32">
        <f>'Hourly Loads p.u. of Peak'!X197^2</f>
        <v>0.32304209890898122</v>
      </c>
      <c r="Y197" s="32">
        <f>'Hourly Loads p.u. of Peak'!Y197^2</f>
        <v>0.26913492872376676</v>
      </c>
    </row>
    <row r="198" spans="1:25" x14ac:dyDescent="0.25">
      <c r="A198" s="29">
        <f>IF('2017 Hourly Load - RC2016'!A199="","",'2017 Hourly Load - RC2016'!A199)</f>
        <v>42923</v>
      </c>
      <c r="B198" s="32">
        <f>'Hourly Loads p.u. of Peak'!B198^2</f>
        <v>0.2276146854809607</v>
      </c>
      <c r="C198" s="32">
        <f>'Hourly Loads p.u. of Peak'!C198^2</f>
        <v>0.19942101522240674</v>
      </c>
      <c r="D198" s="32">
        <f>'Hourly Loads p.u. of Peak'!D198^2</f>
        <v>0.18301108256752924</v>
      </c>
      <c r="E198" s="32">
        <f>'Hourly Loads p.u. of Peak'!E198^2</f>
        <v>0.17508785862421025</v>
      </c>
      <c r="F198" s="32">
        <f>'Hourly Loads p.u. of Peak'!F198^2</f>
        <v>0.17470156451434121</v>
      </c>
      <c r="G198" s="32">
        <f>'Hourly Loads p.u. of Peak'!G198^2</f>
        <v>0.18979037840010585</v>
      </c>
      <c r="H198" s="32">
        <f>'Hourly Loads p.u. of Peak'!H198^2</f>
        <v>0.21810124263132494</v>
      </c>
      <c r="I198" s="32">
        <f>'Hourly Loads p.u. of Peak'!I198^2</f>
        <v>0.25060247360655491</v>
      </c>
      <c r="J198" s="32">
        <f>'Hourly Loads p.u. of Peak'!J198^2</f>
        <v>0.30215254652247542</v>
      </c>
      <c r="K198" s="32">
        <f>'Hourly Loads p.u. of Peak'!K198^2</f>
        <v>0.35967806122242596</v>
      </c>
      <c r="L198" s="32">
        <f>'Hourly Loads p.u. of Peak'!L198^2</f>
        <v>0.42194032959556416</v>
      </c>
      <c r="M198" s="32">
        <f>'Hourly Loads p.u. of Peak'!M198^2</f>
        <v>0.46504317801472389</v>
      </c>
      <c r="N198" s="32">
        <f>'Hourly Loads p.u. of Peak'!N198^2</f>
        <v>0.48565267594173145</v>
      </c>
      <c r="O198" s="32">
        <f>'Hourly Loads p.u. of Peak'!O198^2</f>
        <v>0.50181934472389622</v>
      </c>
      <c r="P198" s="32">
        <f>'Hourly Loads p.u. of Peak'!P198^2</f>
        <v>0.50754619531593892</v>
      </c>
      <c r="Q198" s="32">
        <f>'Hourly Loads p.u. of Peak'!Q198^2</f>
        <v>0.52419188564714503</v>
      </c>
      <c r="R198" s="32">
        <f>'Hourly Loads p.u. of Peak'!R198^2</f>
        <v>0.52419188564714503</v>
      </c>
      <c r="S198" s="32">
        <f>'Hourly Loads p.u. of Peak'!S198^2</f>
        <v>0.52145958961792138</v>
      </c>
      <c r="T198" s="32">
        <f>'Hourly Loads p.u. of Peak'!T198^2</f>
        <v>0.50940243114257944</v>
      </c>
      <c r="U198" s="32">
        <f>'Hourly Loads p.u. of Peak'!U198^2</f>
        <v>0.49387994667258706</v>
      </c>
      <c r="V198" s="32">
        <f>'Hourly Loads p.u. of Peak'!V198^2</f>
        <v>0.48208955080123961</v>
      </c>
      <c r="W198" s="32">
        <f>'Hourly Loads p.u. of Peak'!W198^2</f>
        <v>0.45462285160793126</v>
      </c>
      <c r="X198" s="32">
        <f>'Hourly Loads p.u. of Peak'!X198^2</f>
        <v>0.3935261502747544</v>
      </c>
      <c r="Y198" s="32">
        <f>'Hourly Loads p.u. of Peak'!Y198^2</f>
        <v>0.32538496825178032</v>
      </c>
    </row>
    <row r="199" spans="1:25" x14ac:dyDescent="0.25">
      <c r="A199" s="29">
        <f>IF('2017 Hourly Load - RC2016'!A200="","",'2017 Hourly Load - RC2016'!A200)</f>
        <v>42924</v>
      </c>
      <c r="B199" s="32">
        <f>'Hourly Loads p.u. of Peak'!B199^2</f>
        <v>0.26765580963302282</v>
      </c>
      <c r="C199" s="32">
        <f>'Hourly Loads p.u. of Peak'!C199^2</f>
        <v>0.22889848833531162</v>
      </c>
      <c r="D199" s="32">
        <f>'Hourly Loads p.u. of Peak'!D199^2</f>
        <v>0.20428775407562505</v>
      </c>
      <c r="E199" s="32">
        <f>'Hourly Loads p.u. of Peak'!E199^2</f>
        <v>0.19063271007863677</v>
      </c>
      <c r="F199" s="32">
        <f>'Hourly Loads p.u. of Peak'!F199^2</f>
        <v>0.18683875617799528</v>
      </c>
      <c r="G199" s="32">
        <f>'Hourly Loads p.u. of Peak'!G199^2</f>
        <v>0.19863430837259835</v>
      </c>
      <c r="H199" s="32">
        <f>'Hourly Loads p.u. of Peak'!H199^2</f>
        <v>0.22721423748411018</v>
      </c>
      <c r="I199" s="32">
        <f>'Hourly Loads p.u. of Peak'!I199^2</f>
        <v>0.26216690969718232</v>
      </c>
      <c r="J199" s="32">
        <f>'Hourly Loads p.u. of Peak'!J199^2</f>
        <v>0.31696188945062109</v>
      </c>
      <c r="K199" s="32">
        <f>'Hourly Loads p.u. of Peak'!K199^2</f>
        <v>0.39854640829619642</v>
      </c>
      <c r="L199" s="32">
        <f>'Hourly Loads p.u. of Peak'!L199^2</f>
        <v>0.48600385593093987</v>
      </c>
      <c r="M199" s="32">
        <f>'Hourly Loads p.u. of Peak'!M199^2</f>
        <v>0.570083608623698</v>
      </c>
      <c r="N199" s="32">
        <f>'Hourly Loads p.u. of Peak'!N199^2</f>
        <v>0.63987539582756225</v>
      </c>
      <c r="O199" s="32">
        <f>'Hourly Loads p.u. of Peak'!O199^2</f>
        <v>0.67307488287675077</v>
      </c>
      <c r="P199" s="32">
        <f>'Hourly Loads p.u. of Peak'!P199^2</f>
        <v>0.6665460521409895</v>
      </c>
      <c r="Q199" s="32">
        <f>'Hourly Loads p.u. of Peak'!Q199^2</f>
        <v>0.62797472867805404</v>
      </c>
      <c r="R199" s="32">
        <f>'Hourly Loads p.u. of Peak'!R199^2</f>
        <v>0.58900520308350868</v>
      </c>
      <c r="S199" s="32">
        <f>'Hourly Loads p.u. of Peak'!S199^2</f>
        <v>0.55571947762964524</v>
      </c>
      <c r="T199" s="32">
        <f>'Hourly Loads p.u. of Peak'!T199^2</f>
        <v>0.52182348324929062</v>
      </c>
      <c r="U199" s="32">
        <f>'Hourly Loads p.u. of Peak'!U199^2</f>
        <v>0.47836529276256096</v>
      </c>
      <c r="V199" s="32">
        <f>'Hourly Loads p.u. of Peak'!V199^2</f>
        <v>0.44359323465393213</v>
      </c>
      <c r="W199" s="32">
        <f>'Hourly Loads p.u. of Peak'!W199^2</f>
        <v>0.4061632144247041</v>
      </c>
      <c r="X199" s="32">
        <f>'Hourly Loads p.u. of Peak'!X199^2</f>
        <v>0.34908076451295755</v>
      </c>
      <c r="Y199" s="32">
        <f>'Hourly Loads p.u. of Peak'!Y199^2</f>
        <v>0.28932124676045928</v>
      </c>
    </row>
    <row r="200" spans="1:25" x14ac:dyDescent="0.25">
      <c r="A200" s="29">
        <f>IF('2017 Hourly Load - RC2016'!A201="","",'2017 Hourly Load - RC2016'!A201)</f>
        <v>42925</v>
      </c>
      <c r="B200" s="32">
        <f>'Hourly Loads p.u. of Peak'!B200^2</f>
        <v>0.23802716369933119</v>
      </c>
      <c r="C200" s="32">
        <f>'Hourly Loads p.u. of Peak'!C200^2</f>
        <v>0.20672403484167251</v>
      </c>
      <c r="D200" s="32">
        <f>'Hourly Loads p.u. of Peak'!D200^2</f>
        <v>0.18749267316049095</v>
      </c>
      <c r="E200" s="32">
        <f>'Hourly Loads p.u. of Peak'!E200^2</f>
        <v>0.16951106144602532</v>
      </c>
      <c r="F200" s="32">
        <f>'Hourly Loads p.u. of Peak'!F200^2</f>
        <v>0.17100095681166255</v>
      </c>
      <c r="G200" s="32">
        <f>'Hourly Loads p.u. of Peak'!G200^2</f>
        <v>0.1880384765877883</v>
      </c>
      <c r="H200" s="32">
        <f>'Hourly Loads p.u. of Peak'!H200^2</f>
        <v>0.21778762535525661</v>
      </c>
      <c r="I200" s="32">
        <f>'Hourly Loads p.u. of Peak'!I200^2</f>
        <v>0.24963655940305821</v>
      </c>
      <c r="J200" s="32">
        <f>'Hourly Loads p.u. of Peak'!J200^2</f>
        <v>0.30627460300113152</v>
      </c>
      <c r="K200" s="32">
        <f>'Hourly Loads p.u. of Peak'!K200^2</f>
        <v>0.38869475471211906</v>
      </c>
      <c r="L200" s="32">
        <f>'Hourly Loads p.u. of Peak'!L200^2</f>
        <v>0.4695780576660446</v>
      </c>
      <c r="M200" s="32">
        <f>'Hourly Loads p.u. of Peak'!M200^2</f>
        <v>0.55459327316813822</v>
      </c>
      <c r="N200" s="32">
        <f>'Hourly Loads p.u. of Peak'!N200^2</f>
        <v>0.61256570447383607</v>
      </c>
      <c r="O200" s="32">
        <f>'Hourly Loads p.u. of Peak'!O200^2</f>
        <v>0.62963942780917681</v>
      </c>
      <c r="P200" s="32">
        <f>'Hourly Loads p.u. of Peak'!P200^2</f>
        <v>0.57797262454897269</v>
      </c>
      <c r="Q200" s="32">
        <f>'Hourly Loads p.u. of Peak'!Q200^2</f>
        <v>0.53789887012564064</v>
      </c>
      <c r="R200" s="32">
        <f>'Hourly Loads p.u. of Peak'!R200^2</f>
        <v>0.51903687571128476</v>
      </c>
      <c r="S200" s="32">
        <f>'Hourly Loads p.u. of Peak'!S200^2</f>
        <v>0.49181665053244905</v>
      </c>
      <c r="T200" s="32">
        <f>'Hourly Loads p.u. of Peak'!T200^2</f>
        <v>0.45973284728248004</v>
      </c>
      <c r="U200" s="32">
        <f>'Hourly Loads p.u. of Peak'!U200^2</f>
        <v>0.44141472245384467</v>
      </c>
      <c r="V200" s="32">
        <f>'Hourly Loads p.u. of Peak'!V200^2</f>
        <v>0.42554804238874278</v>
      </c>
      <c r="W200" s="32">
        <f>'Hourly Loads p.u. of Peak'!W200^2</f>
        <v>0.43935288594982846</v>
      </c>
      <c r="X200" s="32">
        <f>'Hourly Loads p.u. of Peak'!X200^2</f>
        <v>0.34467912425456687</v>
      </c>
      <c r="Y200" s="32">
        <f>'Hourly Loads p.u. of Peak'!Y200^2</f>
        <v>0.28643773912784659</v>
      </c>
    </row>
    <row r="201" spans="1:25" x14ac:dyDescent="0.25">
      <c r="A201" s="29">
        <f>IF('2017 Hourly Load - RC2016'!A202="","",'2017 Hourly Load - RC2016'!A202)</f>
        <v>42926</v>
      </c>
      <c r="B201" s="32">
        <f>'Hourly Loads p.u. of Peak'!B201^2</f>
        <v>0.23309578129951791</v>
      </c>
      <c r="C201" s="32">
        <f>'Hourly Loads p.u. of Peak'!C201^2</f>
        <v>0.20073564848271347</v>
      </c>
      <c r="D201" s="32">
        <f>'Hourly Loads p.u. of Peak'!D201^2</f>
        <v>0.18229332237032178</v>
      </c>
      <c r="E201" s="32">
        <f>'Hourly Loads p.u. of Peak'!E201^2</f>
        <v>0.17218362874206858</v>
      </c>
      <c r="F201" s="32">
        <f>'Hourly Loads p.u. of Peak'!F201^2</f>
        <v>0.16923459085154541</v>
      </c>
      <c r="G201" s="32">
        <f>'Hourly Loads p.u. of Peak'!G201^2</f>
        <v>0.18204243947910953</v>
      </c>
      <c r="H201" s="32">
        <f>'Hourly Loads p.u. of Peak'!H201^2</f>
        <v>0.21148542428152672</v>
      </c>
      <c r="I201" s="32">
        <f>'Hourly Loads p.u. of Peak'!I201^2</f>
        <v>0.24649979608911271</v>
      </c>
      <c r="J201" s="32">
        <f>'Hourly Loads p.u. of Peak'!J201^2</f>
        <v>0.30266050165565234</v>
      </c>
      <c r="K201" s="32">
        <f>'Hourly Loads p.u. of Peak'!K201^2</f>
        <v>0.3769014642483664</v>
      </c>
      <c r="L201" s="32">
        <f>'Hourly Loads p.u. of Peak'!L201^2</f>
        <v>0.43907462959279864</v>
      </c>
      <c r="M201" s="32">
        <f>'Hourly Loads p.u. of Peak'!M201^2</f>
        <v>0.48354826142896407</v>
      </c>
      <c r="N201" s="32">
        <f>'Hourly Loads p.u. of Peak'!N201^2</f>
        <v>0.52589558421053728</v>
      </c>
      <c r="O201" s="32">
        <f>'Hourly Loads p.u. of Peak'!O201^2</f>
        <v>0.55678416406973064</v>
      </c>
      <c r="P201" s="32">
        <f>'Hourly Loads p.u. of Peak'!P201^2</f>
        <v>0.55553169755801046</v>
      </c>
      <c r="Q201" s="32">
        <f>'Hourly Loads p.u. of Peak'!Q201^2</f>
        <v>0.53500818594876309</v>
      </c>
      <c r="R201" s="32">
        <f>'Hourly Loads p.u. of Peak'!R201^2</f>
        <v>0.50455940608780114</v>
      </c>
      <c r="S201" s="32">
        <f>'Hourly Loads p.u. of Peak'!S201^2</f>
        <v>0.4722864636122725</v>
      </c>
      <c r="T201" s="32">
        <f>'Hourly Loads p.u. of Peak'!T201^2</f>
        <v>0.44616965459042163</v>
      </c>
      <c r="U201" s="32">
        <f>'Hourly Loads p.u. of Peak'!U201^2</f>
        <v>0.41954371990594347</v>
      </c>
      <c r="V201" s="32">
        <f>'Hourly Loads p.u. of Peak'!V201^2</f>
        <v>0.41228700142524655</v>
      </c>
      <c r="W201" s="32">
        <f>'Hourly Loads p.u. of Peak'!W201^2</f>
        <v>0.38989980596687807</v>
      </c>
      <c r="X201" s="32">
        <f>'Hourly Loads p.u. of Peak'!X201^2</f>
        <v>0.34059939017205615</v>
      </c>
      <c r="Y201" s="32">
        <f>'Hourly Loads p.u. of Peak'!Y201^2</f>
        <v>0.28352395814847414</v>
      </c>
    </row>
    <row r="202" spans="1:25" x14ac:dyDescent="0.25">
      <c r="A202" s="29">
        <f>IF('2017 Hourly Load - RC2016'!A203="","",'2017 Hourly Load - RC2016'!A203)</f>
        <v>42927</v>
      </c>
      <c r="B202" s="32">
        <f>'Hourly Loads p.u. of Peak'!B202^2</f>
        <v>0.23216424963577553</v>
      </c>
      <c r="C202" s="32">
        <f>'Hourly Loads p.u. of Peak'!C202^2</f>
        <v>0.20054757930440745</v>
      </c>
      <c r="D202" s="32">
        <f>'Hourly Loads p.u. of Peak'!D202^2</f>
        <v>0.18150541502268869</v>
      </c>
      <c r="E202" s="32">
        <f>'Hourly Loads p.u. of Peak'!E202^2</f>
        <v>0.17183536097372124</v>
      </c>
      <c r="F202" s="32">
        <f>'Hourly Loads p.u. of Peak'!F202^2</f>
        <v>0.16958021435155646</v>
      </c>
      <c r="G202" s="32">
        <f>'Hourly Loads p.u. of Peak'!G202^2</f>
        <v>0.18129082735866062</v>
      </c>
      <c r="H202" s="32">
        <f>'Hourly Loads p.u. of Peak'!H202^2</f>
        <v>0.20660951158002699</v>
      </c>
      <c r="I202" s="32">
        <f>'Hourly Loads p.u. of Peak'!I202^2</f>
        <v>0.24218296809334081</v>
      </c>
      <c r="J202" s="32">
        <f>'Hourly Loads p.u. of Peak'!J202^2</f>
        <v>0.30669299500291219</v>
      </c>
      <c r="K202" s="32">
        <f>'Hourly Loads p.u. of Peak'!K202^2</f>
        <v>0.38498657911346196</v>
      </c>
      <c r="L202" s="32">
        <f>'Hourly Loads p.u. of Peak'!L202^2</f>
        <v>0.46785336008637091</v>
      </c>
      <c r="M202" s="32">
        <f>'Hourly Loads p.u. of Peak'!M202^2</f>
        <v>0.5479221913729565</v>
      </c>
      <c r="N202" s="32">
        <f>'Hourly Loads p.u. of Peak'!N202^2</f>
        <v>0.61164593627849917</v>
      </c>
      <c r="O202" s="32">
        <f>'Hourly Loads p.u. of Peak'!O202^2</f>
        <v>0.66503864995612028</v>
      </c>
      <c r="P202" s="32">
        <f>'Hourly Loads p.u. of Peak'!P202^2</f>
        <v>0.69719267087033721</v>
      </c>
      <c r="Q202" s="32">
        <f>'Hourly Loads p.u. of Peak'!Q202^2</f>
        <v>0.70506771095603205</v>
      </c>
      <c r="R202" s="32">
        <f>'Hourly Loads p.u. of Peak'!R202^2</f>
        <v>0.69824479879867096</v>
      </c>
      <c r="S202" s="32">
        <f>'Hourly Loads p.u. of Peak'!S202^2</f>
        <v>0.67424655641372355</v>
      </c>
      <c r="T202" s="32">
        <f>'Hourly Loads p.u. of Peak'!T202^2</f>
        <v>0.63585145404410204</v>
      </c>
      <c r="U202" s="32">
        <f>'Hourly Loads p.u. of Peak'!U202^2</f>
        <v>0.57905840872469094</v>
      </c>
      <c r="V202" s="32">
        <f>'Hourly Loads p.u. of Peak'!V202^2</f>
        <v>0.54661765216631242</v>
      </c>
      <c r="W202" s="32">
        <f>'Hourly Loads p.u. of Peak'!W202^2</f>
        <v>0.51210299595176734</v>
      </c>
      <c r="X202" s="32">
        <f>'Hourly Loads p.u. of Peak'!X202^2</f>
        <v>0.44875353488931063</v>
      </c>
      <c r="Y202" s="32">
        <f>'Hourly Loads p.u. of Peak'!Y202^2</f>
        <v>0.3792249035074301</v>
      </c>
    </row>
    <row r="203" spans="1:25" x14ac:dyDescent="0.25">
      <c r="A203" s="29">
        <f>IF('2017 Hourly Load - RC2016'!A204="","",'2017 Hourly Load - RC2016'!A204)</f>
        <v>42928</v>
      </c>
      <c r="B203" s="32">
        <f>'Hourly Loads p.u. of Peak'!B203^2</f>
        <v>0.31805016981564871</v>
      </c>
      <c r="C203" s="32">
        <f>'Hourly Loads p.u. of Peak'!C203^2</f>
        <v>0.27531242081421969</v>
      </c>
      <c r="D203" s="32">
        <f>'Hourly Loads p.u. of Peak'!D203^2</f>
        <v>0.24471032980080962</v>
      </c>
      <c r="E203" s="32">
        <f>'Hourly Loads p.u. of Peak'!E203^2</f>
        <v>0.22621465998184678</v>
      </c>
      <c r="F203" s="32">
        <f>'Hourly Loads p.u. of Peak'!F203^2</f>
        <v>0.21221978166965838</v>
      </c>
      <c r="G203" s="32">
        <f>'Hourly Loads p.u. of Peak'!G203^2</f>
        <v>0.2123358491840123</v>
      </c>
      <c r="H203" s="32">
        <f>'Hourly Loads p.u. of Peak'!H203^2</f>
        <v>0.21594968081412114</v>
      </c>
      <c r="I203" s="32">
        <f>'Hourly Loads p.u. of Peak'!I203^2</f>
        <v>0.23378550343813276</v>
      </c>
      <c r="J203" s="32">
        <f>'Hourly Loads p.u. of Peak'!J203^2</f>
        <v>0.29449326639310436</v>
      </c>
      <c r="K203" s="32">
        <f>'Hourly Loads p.u. of Peak'!K203^2</f>
        <v>0.38780526338923288</v>
      </c>
      <c r="L203" s="32">
        <f>'Hourly Loads p.u. of Peak'!L203^2</f>
        <v>0.4711906382682588</v>
      </c>
      <c r="M203" s="32">
        <f>'Hourly Loads p.u. of Peak'!M203^2</f>
        <v>0.55172038491716413</v>
      </c>
      <c r="N203" s="32">
        <f>'Hourly Loads p.u. of Peak'!N203^2</f>
        <v>0.62021322466049278</v>
      </c>
      <c r="O203" s="32">
        <f>'Hourly Loads p.u. of Peak'!O203^2</f>
        <v>0.65916245108844307</v>
      </c>
      <c r="P203" s="32">
        <f>'Hourly Loads p.u. of Peak'!P203^2</f>
        <v>0.67073459257700252</v>
      </c>
      <c r="Q203" s="32">
        <f>'Hourly Loads p.u. of Peak'!Q203^2</f>
        <v>0.66839837797618318</v>
      </c>
      <c r="R203" s="32">
        <f>'Hourly Loads p.u. of Peak'!R203^2</f>
        <v>0.65786773798293641</v>
      </c>
      <c r="S203" s="32">
        <f>'Hourly Loads p.u. of Peak'!S203^2</f>
        <v>0.62332529403386816</v>
      </c>
      <c r="T203" s="32">
        <f>'Hourly Loads p.u. of Peak'!T203^2</f>
        <v>0.5766327684944289</v>
      </c>
      <c r="U203" s="32">
        <f>'Hourly Loads p.u. of Peak'!U203^2</f>
        <v>0.51517226696069718</v>
      </c>
      <c r="V203" s="32">
        <f>'Hourly Loads p.u. of Peak'!V203^2</f>
        <v>0.48524312637326728</v>
      </c>
      <c r="W203" s="32">
        <f>'Hourly Loads p.u. of Peak'!W203^2</f>
        <v>0.44504855532964926</v>
      </c>
      <c r="X203" s="32">
        <f>'Hourly Loads p.u. of Peak'!X203^2</f>
        <v>0.39021447389889874</v>
      </c>
      <c r="Y203" s="32">
        <f>'Hourly Loads p.u. of Peak'!Y203^2</f>
        <v>0.33173848928538124</v>
      </c>
    </row>
    <row r="204" spans="1:25" x14ac:dyDescent="0.25">
      <c r="A204" s="29">
        <f>IF('2017 Hourly Load - RC2016'!A205="","",'2017 Hourly Load - RC2016'!A205)</f>
        <v>42929</v>
      </c>
      <c r="B204" s="32">
        <f>'Hourly Loads p.u. of Peak'!B204^2</f>
        <v>0.28729227322332679</v>
      </c>
      <c r="C204" s="32">
        <f>'Hourly Loads p.u. of Peak'!C204^2</f>
        <v>0.25448478132654012</v>
      </c>
      <c r="D204" s="32">
        <f>'Hourly Loads p.u. of Peak'!D204^2</f>
        <v>0.23188111019655142</v>
      </c>
      <c r="E204" s="32">
        <f>'Hourly Loads p.u. of Peak'!E204^2</f>
        <v>0.21485843710571129</v>
      </c>
      <c r="F204" s="32">
        <f>'Hourly Loads p.u. of Peak'!F204^2</f>
        <v>0.20394631028243096</v>
      </c>
      <c r="G204" s="32">
        <f>'Hourly Loads p.u. of Peak'!G204^2</f>
        <v>0.1997211220501221</v>
      </c>
      <c r="H204" s="32">
        <f>'Hourly Loads p.u. of Peak'!H204^2</f>
        <v>0.20058518608868642</v>
      </c>
      <c r="I204" s="32">
        <f>'Hourly Loads p.u. of Peak'!I204^2</f>
        <v>0.21983017104033664</v>
      </c>
      <c r="J204" s="32">
        <f>'Hourly Loads p.u. of Peak'!J204^2</f>
        <v>0.28751736215834106</v>
      </c>
      <c r="K204" s="32">
        <f>'Hourly Loads p.u. of Peak'!K204^2</f>
        <v>0.37268599987215301</v>
      </c>
      <c r="L204" s="32">
        <f>'Hourly Loads p.u. of Peak'!L204^2</f>
        <v>0.45162699253939997</v>
      </c>
      <c r="M204" s="32">
        <f>'Hourly Loads p.u. of Peak'!M204^2</f>
        <v>0.52790706326835668</v>
      </c>
      <c r="N204" s="32">
        <f>'Hourly Loads p.u. of Peak'!N204^2</f>
        <v>0.58649448616379418</v>
      </c>
      <c r="O204" s="32">
        <f>'Hourly Loads p.u. of Peak'!O204^2</f>
        <v>0.61691106236211113</v>
      </c>
      <c r="P204" s="32">
        <f>'Hourly Loads p.u. of Peak'!P204^2</f>
        <v>0.64229585329188521</v>
      </c>
      <c r="Q204" s="32">
        <f>'Hourly Loads p.u. of Peak'!Q204^2</f>
        <v>0.66025372300238172</v>
      </c>
      <c r="R204" s="32">
        <f>'Hourly Loads p.u. of Peak'!R204^2</f>
        <v>0.65691455328721071</v>
      </c>
      <c r="S204" s="32">
        <f>'Hourly Loads p.u. of Peak'!S204^2</f>
        <v>0.63250786487511823</v>
      </c>
      <c r="T204" s="32">
        <f>'Hourly Loads p.u. of Peak'!T204^2</f>
        <v>0.59339568981805668</v>
      </c>
      <c r="U204" s="32">
        <f>'Hourly Loads p.u. of Peak'!U204^2</f>
        <v>0.54450883759103352</v>
      </c>
      <c r="V204" s="32">
        <f>'Hourly Loads p.u. of Peak'!V204^2</f>
        <v>0.51849254249718235</v>
      </c>
      <c r="W204" s="32">
        <f>'Hourly Loads p.u. of Peak'!W204^2</f>
        <v>0.49111022895786777</v>
      </c>
      <c r="X204" s="32">
        <f>'Hourly Loads p.u. of Peak'!X204^2</f>
        <v>0.42977645133988523</v>
      </c>
      <c r="Y204" s="32">
        <f>'Hourly Loads p.u. of Peak'!Y204^2</f>
        <v>0.36144285472430576</v>
      </c>
    </row>
    <row r="205" spans="1:25" x14ac:dyDescent="0.25">
      <c r="A205" s="29">
        <f>IF('2017 Hourly Load - RC2016'!A206="","",'2017 Hourly Load - RC2016'!A206)</f>
        <v>42930</v>
      </c>
      <c r="B205" s="32">
        <f>'Hourly Loads p.u. of Peak'!B205^2</f>
        <v>0.30307641862227019</v>
      </c>
      <c r="C205" s="32">
        <f>'Hourly Loads p.u. of Peak'!C205^2</f>
        <v>0.26259704401322176</v>
      </c>
      <c r="D205" s="32">
        <f>'Hourly Loads p.u. of Peak'!D205^2</f>
        <v>0.23398855680367786</v>
      </c>
      <c r="E205" s="32">
        <f>'Hourly Loads p.u. of Peak'!E205^2</f>
        <v>0.21888627301500813</v>
      </c>
      <c r="F205" s="32">
        <f>'Hourly Loads p.u. of Peak'!F205^2</f>
        <v>0.21493629141691445</v>
      </c>
      <c r="G205" s="32">
        <f>'Hourly Loads p.u. of Peak'!G205^2</f>
        <v>0.22677415190489844</v>
      </c>
      <c r="H205" s="32">
        <f>'Hourly Loads p.u. of Peak'!H205^2</f>
        <v>0.25546002098303616</v>
      </c>
      <c r="I205" s="32">
        <f>'Hourly Loads p.u. of Peak'!I205^2</f>
        <v>0.28859901598691795</v>
      </c>
      <c r="J205" s="32">
        <f>'Hourly Loads p.u. of Peak'!J205^2</f>
        <v>0.35251249067128149</v>
      </c>
      <c r="K205" s="32">
        <f>'Hourly Loads p.u. of Peak'!K205^2</f>
        <v>0.4351329016376056</v>
      </c>
      <c r="L205" s="32">
        <f>'Hourly Loads p.u. of Peak'!L205^2</f>
        <v>0.52400951045998978</v>
      </c>
      <c r="M205" s="32">
        <f>'Hourly Loads p.u. of Peak'!M205^2</f>
        <v>0.60313823207635031</v>
      </c>
      <c r="N205" s="32">
        <f>'Hourly Loads p.u. of Peak'!N205^2</f>
        <v>0.66325937467798546</v>
      </c>
      <c r="O205" s="32">
        <f>'Hourly Loads p.u. of Peak'!O205^2</f>
        <v>0.67984322967556943</v>
      </c>
      <c r="P205" s="32">
        <f>'Hourly Loads p.u. of Peak'!P205^2</f>
        <v>0.66736899075554201</v>
      </c>
      <c r="Q205" s="32">
        <f>'Hourly Loads p.u. of Peak'!Q205^2</f>
        <v>0.66073143828286462</v>
      </c>
      <c r="R205" s="32">
        <f>'Hourly Loads p.u. of Peak'!R205^2</f>
        <v>0.65800396363624081</v>
      </c>
      <c r="S205" s="32">
        <f>'Hourly Loads p.u. of Peak'!S205^2</f>
        <v>0.65671038932896442</v>
      </c>
      <c r="T205" s="32">
        <f>'Hourly Loads p.u. of Peak'!T205^2</f>
        <v>0.63974105994469554</v>
      </c>
      <c r="U205" s="32">
        <f>'Hourly Loads p.u. of Peak'!U205^2</f>
        <v>0.5849520950202991</v>
      </c>
      <c r="V205" s="32">
        <f>'Hourly Loads p.u. of Peak'!V205^2</f>
        <v>0.53752941295369183</v>
      </c>
      <c r="W205" s="32">
        <f>'Hourly Loads p.u. of Peak'!W205^2</f>
        <v>0.48811360128867343</v>
      </c>
      <c r="X205" s="32">
        <f>'Hourly Loads p.u. of Peak'!X205^2</f>
        <v>0.41693702133415766</v>
      </c>
      <c r="Y205" s="32">
        <f>'Hourly Loads p.u. of Peak'!Y205^2</f>
        <v>0.34320171864970489</v>
      </c>
    </row>
    <row r="206" spans="1:25" x14ac:dyDescent="0.25">
      <c r="A206" s="29">
        <f>IF('2017 Hourly Load - RC2016'!A207="","",'2017 Hourly Load - RC2016'!A207)</f>
        <v>42931</v>
      </c>
      <c r="B206" s="32">
        <f>'Hourly Loads p.u. of Peak'!B206^2</f>
        <v>0.28312168560647161</v>
      </c>
      <c r="C206" s="32">
        <f>'Hourly Loads p.u. of Peak'!C206^2</f>
        <v>0.24425360648522579</v>
      </c>
      <c r="D206" s="32">
        <f>'Hourly Loads p.u. of Peak'!D206^2</f>
        <v>0.21923999679035602</v>
      </c>
      <c r="E206" s="32">
        <f>'Hourly Loads p.u. of Peak'!E206^2</f>
        <v>0.20383255914713966</v>
      </c>
      <c r="F206" s="32">
        <f>'Hourly Loads p.u. of Peak'!F206^2</f>
        <v>0.20028443053380585</v>
      </c>
      <c r="G206" s="32">
        <f>'Hourly Loads p.u. of Peak'!G206^2</f>
        <v>0.21237454540684583</v>
      </c>
      <c r="H206" s="32">
        <f>'Hourly Loads p.u. of Peak'!H206^2</f>
        <v>0.2427204861465177</v>
      </c>
      <c r="I206" s="32">
        <f>'Hourly Loads p.u. of Peak'!I206^2</f>
        <v>0.27386034201148274</v>
      </c>
      <c r="J206" s="32">
        <f>'Hourly Loads p.u. of Peak'!J206^2</f>
        <v>0.3244755038887272</v>
      </c>
      <c r="K206" s="32">
        <f>'Hourly Loads p.u. of Peak'!K206^2</f>
        <v>0.40141421250058262</v>
      </c>
      <c r="L206" s="32">
        <f>'Hourly Loads p.u. of Peak'!L206^2</f>
        <v>0.47194027600168303</v>
      </c>
      <c r="M206" s="32">
        <f>'Hourly Loads p.u. of Peak'!M206^2</f>
        <v>0.53580695771356734</v>
      </c>
      <c r="N206" s="32">
        <f>'Hourly Loads p.u. of Peak'!N206^2</f>
        <v>0.57612275612048625</v>
      </c>
      <c r="O206" s="32">
        <f>'Hourly Loads p.u. of Peak'!O206^2</f>
        <v>0.57644148741151691</v>
      </c>
      <c r="P206" s="32">
        <f>'Hourly Loads p.u. of Peak'!P206^2</f>
        <v>0.55904215768747068</v>
      </c>
      <c r="Q206" s="32">
        <f>'Hourly Loads p.u. of Peak'!Q206^2</f>
        <v>0.52809011538820605</v>
      </c>
      <c r="R206" s="32">
        <f>'Hourly Loads p.u. of Peak'!R206^2</f>
        <v>0.50706771672332951</v>
      </c>
      <c r="S206" s="32">
        <f>'Hourly Loads p.u. of Peak'!S206^2</f>
        <v>0.49252357980655104</v>
      </c>
      <c r="T206" s="32">
        <f>'Hourly Loads p.u. of Peak'!T206^2</f>
        <v>0.4862966028784525</v>
      </c>
      <c r="U206" s="32">
        <f>'Hourly Loads p.u. of Peak'!U206^2</f>
        <v>0.4630982305110915</v>
      </c>
      <c r="V206" s="32">
        <f>'Hourly Loads p.u. of Peak'!V206^2</f>
        <v>0.45535919748585185</v>
      </c>
      <c r="W206" s="32">
        <f>'Hourly Loads p.u. of Peak'!W206^2</f>
        <v>0.43109867012462594</v>
      </c>
      <c r="X206" s="32">
        <f>'Hourly Loads p.u. of Peak'!X206^2</f>
        <v>0.37325011221341081</v>
      </c>
      <c r="Y206" s="32">
        <f>'Hourly Loads p.u. of Peak'!Y206^2</f>
        <v>0.30958301106132341</v>
      </c>
    </row>
    <row r="207" spans="1:25" x14ac:dyDescent="0.25">
      <c r="A207" s="29">
        <f>IF('2017 Hourly Load - RC2016'!A208="","",'2017 Hourly Load - RC2016'!A208)</f>
        <v>42932</v>
      </c>
      <c r="B207" s="32">
        <f>'Hourly Loads p.u. of Peak'!B207^2</f>
        <v>0.25809821807924399</v>
      </c>
      <c r="C207" s="32">
        <f>'Hourly Loads p.u. of Peak'!C207^2</f>
        <v>0.22124982582473374</v>
      </c>
      <c r="D207" s="32">
        <f>'Hourly Loads p.u. of Peak'!D207^2</f>
        <v>0.19751313859800371</v>
      </c>
      <c r="E207" s="32">
        <f>'Hourly Loads p.u. of Peak'!E207^2</f>
        <v>0.18622221680985615</v>
      </c>
      <c r="F207" s="32">
        <f>'Hourly Loads p.u. of Peak'!F207^2</f>
        <v>0.18463119933450181</v>
      </c>
      <c r="G207" s="32">
        <f>'Hourly Loads p.u. of Peak'!G207^2</f>
        <v>0.20035959826837929</v>
      </c>
      <c r="H207" s="32">
        <f>'Hourly Loads p.u. of Peak'!H207^2</f>
        <v>0.23802716369933119</v>
      </c>
      <c r="I207" s="32">
        <f>'Hourly Loads p.u. of Peak'!I207^2</f>
        <v>0.2712737698474274</v>
      </c>
      <c r="J207" s="32">
        <f>'Hourly Loads p.u. of Peak'!J207^2</f>
        <v>0.3329487268317704</v>
      </c>
      <c r="K207" s="32">
        <f>'Hourly Loads p.u. of Peak'!K207^2</f>
        <v>0.41061722529891809</v>
      </c>
      <c r="L207" s="32">
        <f>'Hourly Loads p.u. of Peak'!L207^2</f>
        <v>0.48028380992274944</v>
      </c>
      <c r="M207" s="32">
        <f>'Hourly Loads p.u. of Peak'!M207^2</f>
        <v>0.53568403096714912</v>
      </c>
      <c r="N207" s="32">
        <f>'Hourly Loads p.u. of Peak'!N207^2</f>
        <v>0.57122542484546235</v>
      </c>
      <c r="O207" s="32">
        <f>'Hourly Loads p.u. of Peak'!O207^2</f>
        <v>0.54438491659972077</v>
      </c>
      <c r="P207" s="32">
        <f>'Hourly Loads p.u. of Peak'!P207^2</f>
        <v>0.51402774124531059</v>
      </c>
      <c r="Q207" s="32">
        <f>'Hourly Loads p.u. of Peak'!Q207^2</f>
        <v>0.48964014797629735</v>
      </c>
      <c r="R207" s="32">
        <f>'Hourly Loads p.u. of Peak'!R207^2</f>
        <v>0.46825550570349328</v>
      </c>
      <c r="S207" s="32">
        <f>'Hourly Loads p.u. of Peak'!S207^2</f>
        <v>0.44858479354969755</v>
      </c>
      <c r="T207" s="32">
        <f>'Hourly Loads p.u. of Peak'!T207^2</f>
        <v>0.43579786108467367</v>
      </c>
      <c r="U207" s="32">
        <f>'Hourly Loads p.u. of Peak'!U207^2</f>
        <v>0.41450061893176687</v>
      </c>
      <c r="V207" s="32">
        <f>'Hourly Loads p.u. of Peak'!V207^2</f>
        <v>0.41742515855757689</v>
      </c>
      <c r="W207" s="32">
        <f>'Hourly Loads p.u. of Peak'!W207^2</f>
        <v>0.40215939552328323</v>
      </c>
      <c r="X207" s="32">
        <f>'Hourly Loads p.u. of Peak'!X207^2</f>
        <v>0.35291145787786365</v>
      </c>
      <c r="Y207" s="32">
        <f>'Hourly Loads p.u. of Peak'!Y207^2</f>
        <v>0.29494913825428387</v>
      </c>
    </row>
    <row r="208" spans="1:25" x14ac:dyDescent="0.25">
      <c r="A208" s="29">
        <f>IF('2017 Hourly Load - RC2016'!A209="","",'2017 Hourly Load - RC2016'!A209)</f>
        <v>42933</v>
      </c>
      <c r="B208" s="32">
        <f>'Hourly Loads p.u. of Peak'!B208^2</f>
        <v>0.24562505625785197</v>
      </c>
      <c r="C208" s="32">
        <f>'Hourly Loads p.u. of Peak'!C208^2</f>
        <v>0.21458605807577041</v>
      </c>
      <c r="D208" s="32">
        <f>'Hourly Loads p.u. of Peak'!D208^2</f>
        <v>0.19169743882701568</v>
      </c>
      <c r="E208" s="32">
        <f>'Hourly Loads p.u. of Peak'!E208^2</f>
        <v>0.18086203280524493</v>
      </c>
      <c r="F208" s="32">
        <f>'Hourly Loads p.u. of Peak'!F208^2</f>
        <v>0.17982787532452485</v>
      </c>
      <c r="G208" s="32">
        <f>'Hourly Loads p.u. of Peak'!G208^2</f>
        <v>0.19416866800624125</v>
      </c>
      <c r="H208" s="32">
        <f>'Hourly Loads p.u. of Peak'!H208^2</f>
        <v>0.22541658454103786</v>
      </c>
      <c r="I208" s="32">
        <f>'Hourly Loads p.u. of Peak'!I208^2</f>
        <v>0.25372285127104294</v>
      </c>
      <c r="J208" s="32">
        <f>'Hourly Loads p.u. of Peak'!J208^2</f>
        <v>0.32023232581750366</v>
      </c>
      <c r="K208" s="32">
        <f>'Hourly Loads p.u. of Peak'!K208^2</f>
        <v>0.39142187678963164</v>
      </c>
      <c r="L208" s="32">
        <f>'Hourly Loads p.u. of Peak'!L208^2</f>
        <v>0.46687743997148973</v>
      </c>
      <c r="M208" s="32">
        <f>'Hourly Loads p.u. of Peak'!M208^2</f>
        <v>0.53623731238530148</v>
      </c>
      <c r="N208" s="32">
        <f>'Hourly Loads p.u. of Peak'!N208^2</f>
        <v>0.53796045866088427</v>
      </c>
      <c r="O208" s="32">
        <f>'Hourly Loads p.u. of Peak'!O208^2</f>
        <v>0.52650471786448927</v>
      </c>
      <c r="P208" s="32">
        <f>'Hourly Loads p.u. of Peak'!P208^2</f>
        <v>0.51240349941973351</v>
      </c>
      <c r="Q208" s="32">
        <f>'Hourly Loads p.u. of Peak'!Q208^2</f>
        <v>0.53543821978260586</v>
      </c>
      <c r="R208" s="32">
        <f>'Hourly Loads p.u. of Peak'!R208^2</f>
        <v>0.56710758509337977</v>
      </c>
      <c r="S208" s="32">
        <f>'Hourly Loads p.u. of Peak'!S208^2</f>
        <v>0.57084469251332759</v>
      </c>
      <c r="T208" s="32">
        <f>'Hourly Loads p.u. of Peak'!T208^2</f>
        <v>0.56369793857566397</v>
      </c>
      <c r="U208" s="32">
        <f>'Hourly Loads p.u. of Peak'!U208^2</f>
        <v>0.53457832487378509</v>
      </c>
      <c r="V208" s="32">
        <f>'Hourly Loads p.u. of Peak'!V208^2</f>
        <v>0.51132209944091689</v>
      </c>
      <c r="W208" s="32">
        <f>'Hourly Loads p.u. of Peak'!W208^2</f>
        <v>0.47836529276256096</v>
      </c>
      <c r="X208" s="32">
        <f>'Hourly Loads p.u. of Peak'!X208^2</f>
        <v>0.40627025440695785</v>
      </c>
      <c r="Y208" s="32">
        <f>'Hourly Loads p.u. of Peak'!Y208^2</f>
        <v>0.33878854056714008</v>
      </c>
    </row>
    <row r="209" spans="1:25" x14ac:dyDescent="0.25">
      <c r="A209" s="29">
        <f>IF('2017 Hourly Load - RC2016'!A210="","",'2017 Hourly Load - RC2016'!A210)</f>
        <v>42934</v>
      </c>
      <c r="B209" s="32">
        <f>'Hourly Loads p.u. of Peak'!B209^2</f>
        <v>0.2742999604366218</v>
      </c>
      <c r="C209" s="32">
        <f>'Hourly Loads p.u. of Peak'!C209^2</f>
        <v>0.23520872798478387</v>
      </c>
      <c r="D209" s="32">
        <f>'Hourly Loads p.u. of Peak'!D209^2</f>
        <v>0.21079089133738535</v>
      </c>
      <c r="E209" s="32">
        <f>'Hourly Loads p.u. of Peak'!E209^2</f>
        <v>0.19539165797739377</v>
      </c>
      <c r="F209" s="32">
        <f>'Hourly Loads p.u. of Peak'!F209^2</f>
        <v>0.18968064655268571</v>
      </c>
      <c r="G209" s="32">
        <f>'Hourly Loads p.u. of Peak'!G209^2</f>
        <v>0.20088616728779832</v>
      </c>
      <c r="H209" s="32">
        <f>'Hourly Loads p.u. of Peak'!H209^2</f>
        <v>0.22657425403290132</v>
      </c>
      <c r="I209" s="32">
        <f>'Hourly Loads p.u. of Peak'!I209^2</f>
        <v>0.25899487360647611</v>
      </c>
      <c r="J209" s="32">
        <f>'Hourly Loads p.u. of Peak'!J209^2</f>
        <v>0.32371062635545778</v>
      </c>
      <c r="K209" s="32">
        <f>'Hourly Loads p.u. of Peak'!K209^2</f>
        <v>0.41164023454433241</v>
      </c>
      <c r="L209" s="32">
        <f>'Hourly Loads p.u. of Peak'!L209^2</f>
        <v>0.50063034065224765</v>
      </c>
      <c r="M209" s="32">
        <f>'Hourly Loads p.u. of Peak'!M209^2</f>
        <v>0.58726644328482269</v>
      </c>
      <c r="N209" s="32">
        <f>'Hourly Loads p.u. of Peak'!N209^2</f>
        <v>0.66257567265694961</v>
      </c>
      <c r="O209" s="32">
        <f>'Hourly Loads p.u. of Peak'!O209^2</f>
        <v>0.72066529793531253</v>
      </c>
      <c r="P209" s="32">
        <f>'Hourly Loads p.u. of Peak'!P209^2</f>
        <v>0.75726041159149793</v>
      </c>
      <c r="Q209" s="32">
        <f>'Hourly Loads p.u. of Peak'!Q209^2</f>
        <v>0.77763702528043555</v>
      </c>
      <c r="R209" s="32">
        <f>'Hourly Loads p.u. of Peak'!R209^2</f>
        <v>0.77771107713377097</v>
      </c>
      <c r="S209" s="32">
        <f>'Hourly Loads p.u. of Peak'!S209^2</f>
        <v>0.7390300306376435</v>
      </c>
      <c r="T209" s="32">
        <f>'Hourly Loads p.u. of Peak'!T209^2</f>
        <v>0.66860435061397161</v>
      </c>
      <c r="U209" s="32">
        <f>'Hourly Loads p.u. of Peak'!U209^2</f>
        <v>0.59793233760347142</v>
      </c>
      <c r="V209" s="32">
        <f>'Hourly Loads p.u. of Peak'!V209^2</f>
        <v>0.55521880128577528</v>
      </c>
      <c r="W209" s="32">
        <f>'Hourly Loads p.u. of Peak'!W209^2</f>
        <v>0.51078182782297898</v>
      </c>
      <c r="X209" s="32">
        <f>'Hourly Loads p.u. of Peak'!X209^2</f>
        <v>0.44275471072180539</v>
      </c>
      <c r="Y209" s="32">
        <f>'Hourly Loads p.u. of Peak'!Y209^2</f>
        <v>0.37468795956396173</v>
      </c>
    </row>
    <row r="210" spans="1:25" x14ac:dyDescent="0.25">
      <c r="A210" s="29">
        <f>IF('2017 Hourly Load - RC2016'!A211="","",'2017 Hourly Load - RC2016'!A211)</f>
        <v>42935</v>
      </c>
      <c r="B210" s="32">
        <f>'Hourly Loads p.u. of Peak'!B210^2</f>
        <v>0.31159533628501057</v>
      </c>
      <c r="C210" s="32">
        <f>'Hourly Loads p.u. of Peak'!C210^2</f>
        <v>0.26574770560154282</v>
      </c>
      <c r="D210" s="32">
        <f>'Hourly Loads p.u. of Peak'!D210^2</f>
        <v>0.23541239834627412</v>
      </c>
      <c r="E210" s="32">
        <f>'Hourly Loads p.u. of Peak'!E210^2</f>
        <v>0.21692634132413652</v>
      </c>
      <c r="F210" s="32">
        <f>'Hourly Loads p.u. of Peak'!F210^2</f>
        <v>0.20546602418067392</v>
      </c>
      <c r="G210" s="32">
        <f>'Hourly Loads p.u. of Peak'!G210^2</f>
        <v>0.20474345670363106</v>
      </c>
      <c r="H210" s="32">
        <f>'Hourly Loads p.u. of Peak'!H210^2</f>
        <v>0.20863742740982497</v>
      </c>
      <c r="I210" s="32">
        <f>'Hourly Loads p.u. of Peak'!I210^2</f>
        <v>0.22829625622171743</v>
      </c>
      <c r="J210" s="32">
        <f>'Hourly Loads p.u. of Peak'!J210^2</f>
        <v>0.30279910891330492</v>
      </c>
      <c r="K210" s="32">
        <f>'Hourly Loads p.u. of Peak'!K210^2</f>
        <v>0.39881151382536695</v>
      </c>
      <c r="L210" s="32">
        <f>'Hourly Loads p.u. of Peak'!L210^2</f>
        <v>0.49193443682122157</v>
      </c>
      <c r="M210" s="32">
        <f>'Hourly Loads p.u. of Peak'!M210^2</f>
        <v>0.57803646600083913</v>
      </c>
      <c r="N210" s="32">
        <f>'Hourly Loads p.u. of Peak'!N210^2</f>
        <v>0.64701537867543901</v>
      </c>
      <c r="O210" s="32">
        <f>'Hourly Loads p.u. of Peak'!O210^2</f>
        <v>0.69880625805736485</v>
      </c>
      <c r="P210" s="32">
        <f>'Hourly Loads p.u. of Peak'!P210^2</f>
        <v>0.72080787688400627</v>
      </c>
      <c r="Q210" s="32">
        <f>'Hourly Loads p.u. of Peak'!Q210^2</f>
        <v>0.72838474222071681</v>
      </c>
      <c r="R210" s="32">
        <f>'Hourly Loads p.u. of Peak'!R210^2</f>
        <v>0.74641160089210745</v>
      </c>
      <c r="S210" s="32">
        <f>'Hourly Loads p.u. of Peak'!S210^2</f>
        <v>0.73254734238435071</v>
      </c>
      <c r="T210" s="32">
        <f>'Hourly Loads p.u. of Peak'!T210^2</f>
        <v>0.67776769057303465</v>
      </c>
      <c r="U210" s="32">
        <f>'Hourly Loads p.u. of Peak'!U210^2</f>
        <v>0.62074238858857234</v>
      </c>
      <c r="V210" s="32">
        <f>'Hourly Loads p.u. of Peak'!V210^2</f>
        <v>0.58797451664569134</v>
      </c>
      <c r="W210" s="32">
        <f>'Hourly Loads p.u. of Peak'!W210^2</f>
        <v>0.53863816524417907</v>
      </c>
      <c r="X210" s="32">
        <f>'Hourly Loads p.u. of Peak'!X210^2</f>
        <v>0.46808313642772276</v>
      </c>
      <c r="Y210" s="32">
        <f>'Hourly Loads p.u. of Peak'!Y210^2</f>
        <v>0.399713531928785</v>
      </c>
    </row>
    <row r="211" spans="1:25" x14ac:dyDescent="0.25">
      <c r="A211" s="29">
        <f>IF('2017 Hourly Load - RC2016'!A212="","",'2017 Hourly Load - RC2016'!A212)</f>
        <v>42936</v>
      </c>
      <c r="B211" s="32">
        <f>'Hourly Loads p.u. of Peak'!B211^2</f>
        <v>0.33581362410383231</v>
      </c>
      <c r="C211" s="32">
        <f>'Hourly Loads p.u. of Peak'!C211^2</f>
        <v>0.28995393908244216</v>
      </c>
      <c r="D211" s="32">
        <f>'Hourly Loads p.u. of Peak'!D211^2</f>
        <v>0.25660724737781676</v>
      </c>
      <c r="E211" s="32">
        <f>'Hourly Loads p.u. of Peak'!E211^2</f>
        <v>0.23431362552448798</v>
      </c>
      <c r="F211" s="32">
        <f>'Hourly Loads p.u. of Peak'!F211^2</f>
        <v>0.2217636018739417</v>
      </c>
      <c r="G211" s="32">
        <f>'Hourly Loads p.u. of Peak'!G211^2</f>
        <v>0.21649633922151393</v>
      </c>
      <c r="H211" s="32">
        <f>'Hourly Loads p.u. of Peak'!H211^2</f>
        <v>0.21708281149582367</v>
      </c>
      <c r="I211" s="32">
        <f>'Hourly Loads p.u. of Peak'!I211^2</f>
        <v>0.2296624544774277</v>
      </c>
      <c r="J211" s="32">
        <f>'Hourly Loads p.u. of Peak'!J211^2</f>
        <v>0.298333547874998</v>
      </c>
      <c r="K211" s="32">
        <f>'Hourly Loads p.u. of Peak'!K211^2</f>
        <v>0.39801646166468913</v>
      </c>
      <c r="L211" s="32">
        <f>'Hourly Loads p.u. of Peak'!L211^2</f>
        <v>0.49052193213840595</v>
      </c>
      <c r="M211" s="32">
        <f>'Hourly Loads p.u. of Peak'!M211^2</f>
        <v>0.58868301661518518</v>
      </c>
      <c r="N211" s="32">
        <f>'Hourly Loads p.u. of Peak'!N211^2</f>
        <v>0.66764341644917513</v>
      </c>
      <c r="O211" s="32">
        <f>'Hourly Loads p.u. of Peak'!O211^2</f>
        <v>0.72237717610209162</v>
      </c>
      <c r="P211" s="32">
        <f>'Hourly Loads p.u. of Peak'!P211^2</f>
        <v>0.74931634728799756</v>
      </c>
      <c r="Q211" s="32">
        <f>'Hourly Loads p.u. of Peak'!Q211^2</f>
        <v>0.73376966247419129</v>
      </c>
      <c r="R211" s="32">
        <f>'Hourly Loads p.u. of Peak'!R211^2</f>
        <v>0.71995261473331074</v>
      </c>
      <c r="S211" s="32">
        <f>'Hourly Loads p.u. of Peak'!S211^2</f>
        <v>0.69817463225694421</v>
      </c>
      <c r="T211" s="32">
        <f>'Hourly Loads p.u. of Peak'!T211^2</f>
        <v>0.65161660301931756</v>
      </c>
      <c r="U211" s="32">
        <f>'Hourly Loads p.u. of Peak'!U211^2</f>
        <v>0.59579147978449321</v>
      </c>
      <c r="V211" s="32">
        <f>'Hourly Loads p.u. of Peak'!V211^2</f>
        <v>0.57300385395772968</v>
      </c>
      <c r="W211" s="32">
        <f>'Hourly Loads p.u. of Peak'!W211^2</f>
        <v>0.53353509578982583</v>
      </c>
      <c r="X211" s="32">
        <f>'Hourly Loads p.u. of Peak'!X211^2</f>
        <v>0.46768106485011368</v>
      </c>
      <c r="Y211" s="32">
        <f>'Hourly Loads p.u. of Peak'!Y211^2</f>
        <v>0.38890419486711914</v>
      </c>
    </row>
    <row r="212" spans="1:25" x14ac:dyDescent="0.25">
      <c r="A212" s="29">
        <f>IF('2017 Hourly Load - RC2016'!A213="","",'2017 Hourly Load - RC2016'!A213)</f>
        <v>42937</v>
      </c>
      <c r="B212" s="32">
        <f>'Hourly Loads p.u. of Peak'!B212^2</f>
        <v>0.32294665139911383</v>
      </c>
      <c r="C212" s="32">
        <f>'Hourly Loads p.u. of Peak'!C212^2</f>
        <v>0.27902594664914393</v>
      </c>
      <c r="D212" s="32">
        <f>'Hourly Loads p.u. of Peak'!D212^2</f>
        <v>0.24900762017926731</v>
      </c>
      <c r="E212" s="32">
        <f>'Hourly Loads p.u. of Peak'!E212^2</f>
        <v>0.23127496456581956</v>
      </c>
      <c r="F212" s="32">
        <f>'Hourly Loads p.u. of Peak'!F212^2</f>
        <v>0.22697413791917345</v>
      </c>
      <c r="G212" s="32">
        <f>'Hourly Loads p.u. of Peak'!G212^2</f>
        <v>0.23909353718261533</v>
      </c>
      <c r="H212" s="32">
        <f>'Hourly Loads p.u. of Peak'!H212^2</f>
        <v>0.27018146666883747</v>
      </c>
      <c r="I212" s="32">
        <f>'Hourly Loads p.u. of Peak'!I212^2</f>
        <v>0.30040107484447381</v>
      </c>
      <c r="J212" s="32">
        <f>'Hourly Loads p.u. of Peak'!J212^2</f>
        <v>0.35666274915316709</v>
      </c>
      <c r="K212" s="32">
        <f>'Hourly Loads p.u. of Peak'!K212^2</f>
        <v>0.43785134875212928</v>
      </c>
      <c r="L212" s="32">
        <f>'Hourly Loads p.u. of Peak'!L212^2</f>
        <v>0.52998351199919924</v>
      </c>
      <c r="M212" s="32">
        <f>'Hourly Loads p.u. of Peak'!M212^2</f>
        <v>0.61256570447383607</v>
      </c>
      <c r="N212" s="32">
        <f>'Hourly Loads p.u. of Peak'!N212^2</f>
        <v>0.66716320850507371</v>
      </c>
      <c r="O212" s="32">
        <f>'Hourly Loads p.u. of Peak'!O212^2</f>
        <v>0.67673111094251859</v>
      </c>
      <c r="P212" s="32">
        <f>'Hourly Loads p.u. of Peak'!P212^2</f>
        <v>0.64505805070745581</v>
      </c>
      <c r="Q212" s="32">
        <f>'Hourly Loads p.u. of Peak'!Q212^2</f>
        <v>0.61361771429151724</v>
      </c>
      <c r="R212" s="32">
        <f>'Hourly Loads p.u. of Peak'!R212^2</f>
        <v>0.58072099067829919</v>
      </c>
      <c r="S212" s="32">
        <f>'Hourly Loads p.u. of Peak'!S212^2</f>
        <v>0.55178275968152624</v>
      </c>
      <c r="T212" s="32">
        <f>'Hourly Loads p.u. of Peak'!T212^2</f>
        <v>0.52285520447745026</v>
      </c>
      <c r="U212" s="32">
        <f>'Hourly Loads p.u. of Peak'!U212^2</f>
        <v>0.4915222465101125</v>
      </c>
      <c r="V212" s="32">
        <f>'Hourly Loads p.u. of Peak'!V212^2</f>
        <v>0.48547713354395722</v>
      </c>
      <c r="W212" s="32">
        <f>'Hourly Loads p.u. of Peak'!W212^2</f>
        <v>0.44292235204579072</v>
      </c>
      <c r="X212" s="32">
        <f>'Hourly Loads p.u. of Peak'!X212^2</f>
        <v>0.38399726489803454</v>
      </c>
      <c r="Y212" s="32">
        <f>'Hourly Loads p.u. of Peak'!Y212^2</f>
        <v>0.32023232581750366</v>
      </c>
    </row>
    <row r="213" spans="1:25" x14ac:dyDescent="0.25">
      <c r="A213" s="29">
        <f>IF('2017 Hourly Load - RC2016'!A214="","",'2017 Hourly Load - RC2016'!A214)</f>
        <v>42938</v>
      </c>
      <c r="B213" s="32">
        <f>'Hourly Loads p.u. of Peak'!B213^2</f>
        <v>0.26328599226263683</v>
      </c>
      <c r="C213" s="32">
        <f>'Hourly Loads p.u. of Peak'!C213^2</f>
        <v>0.22681414205637121</v>
      </c>
      <c r="D213" s="32">
        <f>'Hourly Loads p.u. of Peak'!D213^2</f>
        <v>0.20706779501392925</v>
      </c>
      <c r="E213" s="32">
        <f>'Hourly Loads p.u. of Peak'!E213^2</f>
        <v>0.19346626395668551</v>
      </c>
      <c r="F213" s="32">
        <f>'Hourly Loads p.u. of Peak'!F213^2</f>
        <v>0.19147690684776758</v>
      </c>
      <c r="G213" s="32">
        <f>'Hourly Loads p.u. of Peak'!G213^2</f>
        <v>0.20848403164079016</v>
      </c>
      <c r="H213" s="32">
        <f>'Hourly Loads p.u. of Peak'!H213^2</f>
        <v>0.23847803084197289</v>
      </c>
      <c r="I213" s="32">
        <f>'Hourly Loads p.u. of Peak'!I213^2</f>
        <v>0.27039975101999969</v>
      </c>
      <c r="J213" s="32">
        <f>'Hourly Loads p.u. of Peak'!J213^2</f>
        <v>0.32946920816753611</v>
      </c>
      <c r="K213" s="32">
        <f>'Hourly Loads p.u. of Peak'!K213^2</f>
        <v>0.40279867383626911</v>
      </c>
      <c r="L213" s="32">
        <f>'Hourly Loads p.u. of Peak'!L213^2</f>
        <v>0.47471333078304262</v>
      </c>
      <c r="M213" s="32">
        <f>'Hourly Loads p.u. of Peak'!M213^2</f>
        <v>0.53224780778980785</v>
      </c>
      <c r="N213" s="32">
        <f>'Hourly Loads p.u. of Peak'!N213^2</f>
        <v>0.56830972060158669</v>
      </c>
      <c r="O213" s="32">
        <f>'Hourly Loads p.u. of Peak'!O213^2</f>
        <v>0.58894075873846186</v>
      </c>
      <c r="P213" s="32">
        <f>'Hourly Loads p.u. of Peak'!P213^2</f>
        <v>0.617834779331497</v>
      </c>
      <c r="Q213" s="32">
        <f>'Hourly Loads p.u. of Peak'!Q213^2</f>
        <v>0.63498127293145301</v>
      </c>
      <c r="R213" s="32">
        <f>'Hourly Loads p.u. of Peak'!R213^2</f>
        <v>0.62193383243847278</v>
      </c>
      <c r="S213" s="32">
        <f>'Hourly Loads p.u. of Peak'!S213^2</f>
        <v>0.58379663437391915</v>
      </c>
      <c r="T213" s="32">
        <f>'Hourly Loads p.u. of Peak'!T213^2</f>
        <v>0.55103449520479131</v>
      </c>
      <c r="U213" s="32">
        <f>'Hourly Loads p.u. of Peak'!U213^2</f>
        <v>0.51547366947989726</v>
      </c>
      <c r="V213" s="32">
        <f>'Hourly Loads p.u. of Peak'!V213^2</f>
        <v>0.50557392546901014</v>
      </c>
      <c r="W213" s="32">
        <f>'Hourly Loads p.u. of Peak'!W213^2</f>
        <v>0.46888779785953466</v>
      </c>
      <c r="X213" s="32">
        <f>'Hourly Loads p.u. of Peak'!X213^2</f>
        <v>0.40423890631685933</v>
      </c>
      <c r="Y213" s="32">
        <f>'Hourly Loads p.u. of Peak'!Y213^2</f>
        <v>0.33878854056714008</v>
      </c>
    </row>
    <row r="214" spans="1:25" x14ac:dyDescent="0.25">
      <c r="A214" s="29">
        <f>IF('2017 Hourly Load - RC2016'!A215="","",'2017 Hourly Load - RC2016'!A215)</f>
        <v>42939</v>
      </c>
      <c r="B214" s="32">
        <f>'Hourly Loads p.u. of Peak'!B214^2</f>
        <v>0.28441891958112542</v>
      </c>
      <c r="C214" s="32">
        <f>'Hourly Loads p.u. of Peak'!C214^2</f>
        <v>0.246875160556525</v>
      </c>
      <c r="D214" s="32">
        <f>'Hourly Loads p.u. of Peak'!D214^2</f>
        <v>0.22223838554226252</v>
      </c>
      <c r="E214" s="32">
        <f>'Hourly Loads p.u. of Peak'!E214^2</f>
        <v>0.20729712711820059</v>
      </c>
      <c r="F214" s="32">
        <f>'Hourly Loads p.u. of Peak'!F214^2</f>
        <v>0.20356726323064897</v>
      </c>
      <c r="G214" s="32">
        <f>'Hourly Loads p.u. of Peak'!G214^2</f>
        <v>0.21594968081412114</v>
      </c>
      <c r="H214" s="32">
        <f>'Hourly Loads p.u. of Peak'!H214^2</f>
        <v>0.25093888094999101</v>
      </c>
      <c r="I214" s="32">
        <f>'Hourly Loads p.u. of Peak'!I214^2</f>
        <v>0.28009152332623605</v>
      </c>
      <c r="J214" s="32">
        <f>'Hourly Loads p.u. of Peak'!J214^2</f>
        <v>0.33927748341097902</v>
      </c>
      <c r="K214" s="32">
        <f>'Hourly Loads p.u. of Peak'!K214^2</f>
        <v>0.40562822605490217</v>
      </c>
      <c r="L214" s="32">
        <f>'Hourly Loads p.u. of Peak'!L214^2</f>
        <v>0.46860033944869456</v>
      </c>
      <c r="M214" s="32">
        <f>'Hourly Loads p.u. of Peak'!M214^2</f>
        <v>0.5218841445277711</v>
      </c>
      <c r="N214" s="32">
        <f>'Hourly Loads p.u. of Peak'!N214^2</f>
        <v>0.56432857894541788</v>
      </c>
      <c r="O214" s="32">
        <f>'Hourly Loads p.u. of Peak'!O214^2</f>
        <v>0.60594572404567637</v>
      </c>
      <c r="P214" s="32">
        <f>'Hourly Loads p.u. of Peak'!P214^2</f>
        <v>0.64755585302061602</v>
      </c>
      <c r="Q214" s="32">
        <f>'Hourly Loads p.u. of Peak'!Q214^2</f>
        <v>0.66935985509741147</v>
      </c>
      <c r="R214" s="32">
        <f>'Hourly Loads p.u. of Peak'!R214^2</f>
        <v>0.677629434121648</v>
      </c>
      <c r="S214" s="32">
        <f>'Hourly Loads p.u. of Peak'!S214^2</f>
        <v>0.67066582220895754</v>
      </c>
      <c r="T214" s="32">
        <f>'Hourly Loads p.u. of Peak'!T214^2</f>
        <v>0.66531259615576177</v>
      </c>
      <c r="U214" s="32">
        <f>'Hourly Loads p.u. of Peak'!U214^2</f>
        <v>0.61790078555770778</v>
      </c>
      <c r="V214" s="32">
        <f>'Hourly Loads p.u. of Peak'!V214^2</f>
        <v>0.58977881022797884</v>
      </c>
      <c r="W214" s="32">
        <f>'Hourly Loads p.u. of Peak'!W214^2</f>
        <v>0.54835738329290062</v>
      </c>
      <c r="X214" s="32">
        <f>'Hourly Loads p.u. of Peak'!X214^2</f>
        <v>0.46768106485011368</v>
      </c>
      <c r="Y214" s="32">
        <f>'Hourly Loads p.u. of Peak'!Y214^2</f>
        <v>0.39068671378108011</v>
      </c>
    </row>
    <row r="215" spans="1:25" x14ac:dyDescent="0.25">
      <c r="A215" s="29">
        <f>IF('2017 Hourly Load - RC2016'!A216="","",'2017 Hourly Load - RC2016'!A216)</f>
        <v>42940</v>
      </c>
      <c r="B215" s="32">
        <f>'Hourly Loads p.u. of Peak'!B215^2</f>
        <v>0.32375840475860368</v>
      </c>
      <c r="C215" s="32">
        <f>'Hourly Loads p.u. of Peak'!C215^2</f>
        <v>0.27592961419806056</v>
      </c>
      <c r="D215" s="32">
        <f>'Hourly Loads p.u. of Peak'!D215^2</f>
        <v>0.24554182879338945</v>
      </c>
      <c r="E215" s="32">
        <f>'Hourly Loads p.u. of Peak'!E215^2</f>
        <v>0.22757462481566562</v>
      </c>
      <c r="F215" s="32">
        <f>'Hourly Loads p.u. of Peak'!F215^2</f>
        <v>0.22136833664303041</v>
      </c>
      <c r="G215" s="32">
        <f>'Hourly Loads p.u. of Peak'!G215^2</f>
        <v>0.23269053836275094</v>
      </c>
      <c r="H215" s="32">
        <f>'Hourly Loads p.u. of Peak'!H215^2</f>
        <v>0.25903761027132749</v>
      </c>
      <c r="I215" s="32">
        <f>'Hourly Loads p.u. of Peak'!I215^2</f>
        <v>0.29081369825215492</v>
      </c>
      <c r="J215" s="32">
        <f>'Hourly Loads p.u. of Peak'!J215^2</f>
        <v>0.35390986308783118</v>
      </c>
      <c r="K215" s="32">
        <f>'Hourly Loads p.u. of Peak'!K215^2</f>
        <v>0.44214029734540866</v>
      </c>
      <c r="L215" s="32">
        <f>'Hourly Loads p.u. of Peak'!L215^2</f>
        <v>0.52943346716549067</v>
      </c>
      <c r="M215" s="32">
        <f>'Hourly Loads p.u. of Peak'!M215^2</f>
        <v>0.45337808520560657</v>
      </c>
      <c r="N215" s="32">
        <f>'Hourly Loads p.u. of Peak'!N215^2</f>
        <v>0.66490169801044618</v>
      </c>
      <c r="O215" s="32">
        <f>'Hourly Loads p.u. of Peak'!O215^2</f>
        <v>0.69894665812894952</v>
      </c>
      <c r="P215" s="32">
        <f>'Hourly Loads p.u. of Peak'!P215^2</f>
        <v>0.7193115012980994</v>
      </c>
      <c r="Q215" s="32">
        <f>'Hourly Loads p.u. of Peak'!Q215^2</f>
        <v>0.73895784387490782</v>
      </c>
      <c r="R215" s="32">
        <f>'Hourly Loads p.u. of Peak'!R215^2</f>
        <v>0.76634862788712643</v>
      </c>
      <c r="S215" s="32">
        <f>'Hourly Loads p.u. of Peak'!S215^2</f>
        <v>0.75047982535597324</v>
      </c>
      <c r="T215" s="32">
        <f>'Hourly Loads p.u. of Peak'!T215^2</f>
        <v>0.72602166009075475</v>
      </c>
      <c r="U215" s="32">
        <f>'Hourly Loads p.u. of Peak'!U215^2</f>
        <v>0.66798652789426649</v>
      </c>
      <c r="V215" s="32">
        <f>'Hourly Loads p.u. of Peak'!V215^2</f>
        <v>0.61697701922864634</v>
      </c>
      <c r="W215" s="32">
        <f>'Hourly Loads p.u. of Peak'!W215^2</f>
        <v>0.56868960676785407</v>
      </c>
      <c r="X215" s="32">
        <f>'Hourly Loads p.u. of Peak'!X215^2</f>
        <v>0.47853954475738708</v>
      </c>
      <c r="Y215" s="32">
        <f>'Hourly Loads p.u. of Peak'!Y215^2</f>
        <v>0.39400038922379788</v>
      </c>
    </row>
    <row r="216" spans="1:25" x14ac:dyDescent="0.25">
      <c r="A216" s="29">
        <f>IF('2017 Hourly Load - RC2016'!A217="","",'2017 Hourly Load - RC2016'!A217)</f>
        <v>42941</v>
      </c>
      <c r="B216" s="32">
        <f>'Hourly Loads p.u. of Peak'!B216^2</f>
        <v>0.32884290968639046</v>
      </c>
      <c r="C216" s="32">
        <f>'Hourly Loads p.u. of Peak'!C216^2</f>
        <v>0.27893724026068856</v>
      </c>
      <c r="D216" s="32">
        <f>'Hourly Loads p.u. of Peak'!D216^2</f>
        <v>0.24850503996219528</v>
      </c>
      <c r="E216" s="32">
        <f>'Hourly Loads p.u. of Peak'!E216^2</f>
        <v>0.22861734796294977</v>
      </c>
      <c r="F216" s="32">
        <f>'Hourly Loads p.u. of Peak'!F216^2</f>
        <v>0.21931864085636893</v>
      </c>
      <c r="G216" s="32">
        <f>'Hourly Loads p.u. of Peak'!G216^2</f>
        <v>0.23046800438340065</v>
      </c>
      <c r="H216" s="32">
        <f>'Hourly Loads p.u. of Peak'!H216^2</f>
        <v>0.25660724737781676</v>
      </c>
      <c r="I216" s="32">
        <f>'Hourly Loads p.u. of Peak'!I216^2</f>
        <v>0.28990872385673694</v>
      </c>
      <c r="J216" s="32">
        <f>'Hourly Loads p.u. of Peak'!J216^2</f>
        <v>0.36306015975261402</v>
      </c>
      <c r="K216" s="32">
        <f>'Hourly Loads p.u. of Peak'!K216^2</f>
        <v>0.45349117527381383</v>
      </c>
      <c r="L216" s="32">
        <f>'Hourly Loads p.u. of Peak'!L216^2</f>
        <v>0.54234225632967947</v>
      </c>
      <c r="M216" s="32">
        <f>'Hourly Loads p.u. of Peak'!M216^2</f>
        <v>0.62923969905331378</v>
      </c>
      <c r="N216" s="32">
        <f>'Hourly Loads p.u. of Peak'!N216^2</f>
        <v>0.68435111663571291</v>
      </c>
      <c r="O216" s="32">
        <f>'Hourly Loads p.u. of Peak'!O216^2</f>
        <v>0.71511571909253602</v>
      </c>
      <c r="P216" s="32">
        <f>'Hourly Loads p.u. of Peak'!P216^2</f>
        <v>0.7438021522812519</v>
      </c>
      <c r="Q216" s="32">
        <f>'Hourly Loads p.u. of Peak'!Q216^2</f>
        <v>0.7711342687933157</v>
      </c>
      <c r="R216" s="32">
        <f>'Hourly Loads p.u. of Peak'!R216^2</f>
        <v>0.77489958526787484</v>
      </c>
      <c r="S216" s="32">
        <f>'Hourly Loads p.u. of Peak'!S216^2</f>
        <v>0.74728243249476711</v>
      </c>
      <c r="T216" s="32">
        <f>'Hourly Loads p.u. of Peak'!T216^2</f>
        <v>0.69145505986901157</v>
      </c>
      <c r="U216" s="32">
        <f>'Hourly Loads p.u. of Peak'!U216^2</f>
        <v>0.6255150179317015</v>
      </c>
      <c r="V216" s="32">
        <f>'Hourly Loads p.u. of Peak'!V216^2</f>
        <v>0.59184424469977814</v>
      </c>
      <c r="W216" s="32">
        <f>'Hourly Loads p.u. of Peak'!W216^2</f>
        <v>0.54166222279024878</v>
      </c>
      <c r="X216" s="32">
        <f>'Hourly Loads p.u. of Peak'!X216^2</f>
        <v>0.47211335394136783</v>
      </c>
      <c r="Y216" s="32">
        <f>'Hourly Loads p.u. of Peak'!Y216^2</f>
        <v>0.40125462032941317</v>
      </c>
    </row>
    <row r="217" spans="1:25" x14ac:dyDescent="0.25">
      <c r="A217" s="29">
        <f>IF('2017 Hourly Load - RC2016'!A218="","",'2017 Hourly Load - RC2016'!A218)</f>
        <v>42942</v>
      </c>
      <c r="B217" s="32">
        <f>'Hourly Loads p.u. of Peak'!B217^2</f>
        <v>0.34290661830337288</v>
      </c>
      <c r="C217" s="32">
        <f>'Hourly Loads p.u. of Peak'!C217^2</f>
        <v>0.29732535534649485</v>
      </c>
      <c r="D217" s="32">
        <f>'Hourly Loads p.u. of Peak'!D217^2</f>
        <v>0.2690913670471945</v>
      </c>
      <c r="E217" s="32">
        <f>'Hourly Loads p.u. of Peak'!E217^2</f>
        <v>0.24616637853174209</v>
      </c>
      <c r="F217" s="32">
        <f>'Hourly Loads p.u. of Peak'!F217^2</f>
        <v>0.23260953208369092</v>
      </c>
      <c r="G217" s="32">
        <f>'Hourly Loads p.u. of Peak'!G217^2</f>
        <v>0.23038738593036329</v>
      </c>
      <c r="H217" s="32">
        <f>'Hourly Loads p.u. of Peak'!H217^2</f>
        <v>0.23614634146569977</v>
      </c>
      <c r="I217" s="32">
        <f>'Hourly Loads p.u. of Peak'!I217^2</f>
        <v>0.2519073089712528</v>
      </c>
      <c r="J217" s="32">
        <f>'Hourly Loads p.u. of Peak'!J217^2</f>
        <v>0.31488515866448924</v>
      </c>
      <c r="K217" s="32">
        <f>'Hourly Loads p.u. of Peak'!K217^2</f>
        <v>0.40927309963243375</v>
      </c>
      <c r="L217" s="32">
        <f>'Hourly Loads p.u. of Peak'!L217^2</f>
        <v>0.50509637765885529</v>
      </c>
      <c r="M217" s="32">
        <f>'Hourly Loads p.u. of Peak'!M217^2</f>
        <v>0.57357607891424356</v>
      </c>
      <c r="N217" s="32">
        <f>'Hourly Loads p.u. of Peak'!N217^2</f>
        <v>0.60372530724384066</v>
      </c>
      <c r="O217" s="32">
        <f>'Hourly Loads p.u. of Peak'!O217^2</f>
        <v>0.62061007645240596</v>
      </c>
      <c r="P217" s="32">
        <f>'Hourly Loads p.u. of Peak'!P217^2</f>
        <v>0.61559266542653912</v>
      </c>
      <c r="Q217" s="32">
        <f>'Hourly Loads p.u. of Peak'!Q217^2</f>
        <v>0.59708851103190796</v>
      </c>
      <c r="R217" s="32">
        <f>'Hourly Loads p.u. of Peak'!R217^2</f>
        <v>0.59728318735536334</v>
      </c>
      <c r="S217" s="32">
        <f>'Hourly Loads p.u. of Peak'!S217^2</f>
        <v>0.58366832037147709</v>
      </c>
      <c r="T217" s="32">
        <f>'Hourly Loads p.u. of Peak'!T217^2</f>
        <v>0.55396809761961263</v>
      </c>
      <c r="U217" s="32">
        <f>'Hourly Loads p.u. of Peak'!U217^2</f>
        <v>0.51384714300647749</v>
      </c>
      <c r="V217" s="32">
        <f>'Hourly Loads p.u. of Peak'!V217^2</f>
        <v>0.50354590563132429</v>
      </c>
      <c r="W217" s="32">
        <f>'Hourly Loads p.u. of Peak'!W217^2</f>
        <v>0.46372703223292899</v>
      </c>
      <c r="X217" s="32">
        <f>'Hourly Loads p.u. of Peak'!X217^2</f>
        <v>0.40482640456728353</v>
      </c>
      <c r="Y217" s="32">
        <f>'Hourly Loads p.u. of Peak'!Y217^2</f>
        <v>0.3529613446442964</v>
      </c>
    </row>
    <row r="218" spans="1:25" x14ac:dyDescent="0.25">
      <c r="A218" s="29">
        <f>IF('2017 Hourly Load - RC2016'!A219="","",'2017 Hourly Load - RC2016'!A219)</f>
        <v>42943</v>
      </c>
      <c r="B218" s="32">
        <f>'Hourly Loads p.u. of Peak'!B218^2</f>
        <v>0.30044710097913568</v>
      </c>
      <c r="C218" s="32">
        <f>'Hourly Loads p.u. of Peak'!C218^2</f>
        <v>0.26178009025933718</v>
      </c>
      <c r="D218" s="32">
        <f>'Hourly Loads p.u. of Peak'!D218^2</f>
        <v>0.23647290507954272</v>
      </c>
      <c r="E218" s="32">
        <f>'Hourly Loads p.u. of Peak'!E218^2</f>
        <v>0.21868988320567051</v>
      </c>
      <c r="F218" s="32">
        <f>'Hourly Loads p.u. of Peak'!F218^2</f>
        <v>0.20948211248717527</v>
      </c>
      <c r="G218" s="32">
        <f>'Hourly Loads p.u. of Peak'!G218^2</f>
        <v>0.20687678188354211</v>
      </c>
      <c r="H218" s="32">
        <f>'Hourly Loads p.u. of Peak'!H218^2</f>
        <v>0.2089827741430835</v>
      </c>
      <c r="I218" s="32">
        <f>'Hourly Loads p.u. of Peak'!I218^2</f>
        <v>0.22247596776374315</v>
      </c>
      <c r="J218" s="32">
        <f>'Hourly Loads p.u. of Peak'!J218^2</f>
        <v>0.29732535534649485</v>
      </c>
      <c r="K218" s="32">
        <f>'Hourly Loads p.u. of Peak'!K218^2</f>
        <v>0.39500249817228184</v>
      </c>
      <c r="L218" s="32">
        <f>'Hourly Loads p.u. of Peak'!L218^2</f>
        <v>0.48582825007072555</v>
      </c>
      <c r="M218" s="32">
        <f>'Hourly Loads p.u. of Peak'!M218^2</f>
        <v>0.5737032787982933</v>
      </c>
      <c r="N218" s="32">
        <f>'Hourly Loads p.u. of Peak'!N218^2</f>
        <v>0.64829937367995549</v>
      </c>
      <c r="O218" s="32">
        <f>'Hourly Loads p.u. of Peak'!O218^2</f>
        <v>0.70838558902255933</v>
      </c>
      <c r="P218" s="32">
        <f>'Hourly Loads p.u. of Peak'!P218^2</f>
        <v>0.74829904437365313</v>
      </c>
      <c r="Q218" s="32">
        <f>'Hourly Loads p.u. of Peak'!Q218^2</f>
        <v>0.77541710912673822</v>
      </c>
      <c r="R218" s="32">
        <f>'Hourly Loads p.u. of Peak'!R218^2</f>
        <v>0.78461331028983938</v>
      </c>
      <c r="S218" s="32">
        <f>'Hourly Loads p.u. of Peak'!S218^2</f>
        <v>0.77416056515324339</v>
      </c>
      <c r="T218" s="32">
        <f>'Hourly Loads p.u. of Peak'!T218^2</f>
        <v>0.72809810353306093</v>
      </c>
      <c r="U218" s="32">
        <f>'Hourly Loads p.u. of Peak'!U218^2</f>
        <v>0.66237063080161551</v>
      </c>
      <c r="V218" s="32">
        <f>'Hourly Loads p.u. of Peak'!V218^2</f>
        <v>0.63310906043552451</v>
      </c>
      <c r="W218" s="32">
        <f>'Hourly Loads p.u. of Peak'!W218^2</f>
        <v>0.58553025371495926</v>
      </c>
      <c r="X218" s="32">
        <f>'Hourly Loads p.u. of Peak'!X218^2</f>
        <v>0.50611143647080481</v>
      </c>
      <c r="Y218" s="32">
        <f>'Hourly Loads p.u. of Peak'!Y218^2</f>
        <v>0.42647978911964318</v>
      </c>
    </row>
    <row r="219" spans="1:25" x14ac:dyDescent="0.25">
      <c r="A219" s="29">
        <f>IF('2017 Hourly Load - RC2016'!A220="","",'2017 Hourly Load - RC2016'!A220)</f>
        <v>42944</v>
      </c>
      <c r="B219" s="32">
        <f>'Hourly Loads p.u. of Peak'!B219^2</f>
        <v>0.35390986308783118</v>
      </c>
      <c r="C219" s="32">
        <f>'Hourly Loads p.u. of Peak'!C219^2</f>
        <v>0.30846268745259636</v>
      </c>
      <c r="D219" s="32">
        <f>'Hourly Loads p.u. of Peak'!D219^2</f>
        <v>0.27619433718974506</v>
      </c>
      <c r="E219" s="32">
        <f>'Hourly Loads p.u. of Peak'!E219^2</f>
        <v>0.25686253562007727</v>
      </c>
      <c r="F219" s="32">
        <f>'Hourly Loads p.u. of Peak'!F219^2</f>
        <v>0.25152813675743618</v>
      </c>
      <c r="G219" s="32">
        <f>'Hourly Loads p.u. of Peak'!G219^2</f>
        <v>0.26518525386080011</v>
      </c>
      <c r="H219" s="32">
        <f>'Hourly Loads p.u. of Peak'!H219^2</f>
        <v>0.2949947448317029</v>
      </c>
      <c r="I219" s="32">
        <f>'Hourly Loads p.u. of Peak'!I219^2</f>
        <v>0.32581621139767536</v>
      </c>
      <c r="J219" s="32">
        <f>'Hourly Loads p.u. of Peak'!J219^2</f>
        <v>0.39421125375800831</v>
      </c>
      <c r="K219" s="32">
        <f>'Hourly Loads p.u. of Peak'!K219^2</f>
        <v>0.49011033414340405</v>
      </c>
      <c r="L219" s="32">
        <f>'Hourly Loads p.u. of Peak'!L219^2</f>
        <v>0.58212965235779934</v>
      </c>
      <c r="M219" s="32">
        <f>'Hourly Loads p.u. of Peak'!M219^2</f>
        <v>0.67417760623543144</v>
      </c>
      <c r="N219" s="32">
        <f>'Hourly Loads p.u. of Peak'!N219^2</f>
        <v>0.73982431772334922</v>
      </c>
      <c r="O219" s="32">
        <f>'Hourly Loads p.u. of Peak'!O219^2</f>
        <v>0.80279211038268017</v>
      </c>
      <c r="P219" s="32">
        <f>'Hourly Loads p.u. of Peak'!P219^2</f>
        <v>0.86122516794402626</v>
      </c>
      <c r="Q219" s="32">
        <f>'Hourly Loads p.u. of Peak'!Q219^2</f>
        <v>0.89458370597079806</v>
      </c>
      <c r="R219" s="32">
        <f>'Hourly Loads p.u. of Peak'!R219^2</f>
        <v>0.90677672871610504</v>
      </c>
      <c r="S219" s="32">
        <f>'Hourly Loads p.u. of Peak'!S219^2</f>
        <v>0.89323402028942556</v>
      </c>
      <c r="T219" s="32">
        <f>'Hourly Loads p.u. of Peak'!T219^2</f>
        <v>0.85927806095458559</v>
      </c>
      <c r="U219" s="32">
        <f>'Hourly Loads p.u. of Peak'!U219^2</f>
        <v>0.79401336691321434</v>
      </c>
      <c r="V219" s="32">
        <f>'Hourly Loads p.u. of Peak'!V219^2</f>
        <v>0.75514276339712982</v>
      </c>
      <c r="W219" s="32">
        <f>'Hourly Loads p.u. of Peak'!W219^2</f>
        <v>0.69369130702395387</v>
      </c>
      <c r="X219" s="32">
        <f>'Hourly Loads p.u. of Peak'!X219^2</f>
        <v>0.58720209413343571</v>
      </c>
      <c r="Y219" s="32">
        <f>'Hourly Loads p.u. of Peak'!Y219^2</f>
        <v>0.48395709528213177</v>
      </c>
    </row>
    <row r="220" spans="1:25" x14ac:dyDescent="0.25">
      <c r="A220" s="29">
        <f>IF('2017 Hourly Load - RC2016'!A221="","",'2017 Hourly Load - RC2016'!A221)</f>
        <v>42945</v>
      </c>
      <c r="B220" s="32">
        <f>'Hourly Loads p.u. of Peak'!B220^2</f>
        <v>0.4006697205133406</v>
      </c>
      <c r="C220" s="32">
        <f>'Hourly Loads p.u. of Peak'!C220^2</f>
        <v>0.34640677460054936</v>
      </c>
      <c r="D220" s="32">
        <f>'Hourly Loads p.u. of Peak'!D220^2</f>
        <v>0.3097231943029044</v>
      </c>
      <c r="E220" s="32">
        <f>'Hourly Loads p.u. of Peak'!E220^2</f>
        <v>0.28819315781705129</v>
      </c>
      <c r="F220" s="32">
        <f>'Hourly Loads p.u. of Peak'!F220^2</f>
        <v>0.27889289235499765</v>
      </c>
      <c r="G220" s="32">
        <f>'Hourly Loads p.u. of Peak'!G220^2</f>
        <v>0.28927608089442963</v>
      </c>
      <c r="H220" s="32">
        <f>'Hourly Loads p.u. of Peak'!H220^2</f>
        <v>0.31757677526962735</v>
      </c>
      <c r="I220" s="32">
        <f>'Hourly Loads p.u. of Peak'!I220^2</f>
        <v>0.3457645717267836</v>
      </c>
      <c r="J220" s="32">
        <f>'Hourly Loads p.u. of Peak'!J220^2</f>
        <v>0.41585329439920526</v>
      </c>
      <c r="K220" s="32">
        <f>'Hourly Loads p.u. of Peak'!K220^2</f>
        <v>0.5042015836965319</v>
      </c>
      <c r="L220" s="32">
        <f>'Hourly Loads p.u. of Peak'!L220^2</f>
        <v>0.59533785202570833</v>
      </c>
      <c r="M220" s="32">
        <f>'Hourly Loads p.u. of Peak'!M220^2</f>
        <v>0.68212998764427202</v>
      </c>
      <c r="N220" s="32">
        <f>'Hourly Loads p.u. of Peak'!N220^2</f>
        <v>0.74206505837161763</v>
      </c>
      <c r="O220" s="32">
        <f>'Hourly Loads p.u. of Peak'!O220^2</f>
        <v>0.78401837106831673</v>
      </c>
      <c r="P220" s="32">
        <f>'Hourly Loads p.u. of Peak'!P220^2</f>
        <v>0.80512619017752907</v>
      </c>
      <c r="Q220" s="32">
        <f>'Hourly Loads p.u. of Peak'!Q220^2</f>
        <v>0.78863505204204376</v>
      </c>
      <c r="R220" s="32">
        <f>'Hourly Loads p.u. of Peak'!R220^2</f>
        <v>0.7726097705249757</v>
      </c>
      <c r="S220" s="32">
        <f>'Hourly Loads p.u. of Peak'!S220^2</f>
        <v>0.71916907042843248</v>
      </c>
      <c r="T220" s="32">
        <f>'Hourly Loads p.u. of Peak'!T220^2</f>
        <v>0.65616610723738322</v>
      </c>
      <c r="U220" s="32">
        <f>'Hourly Loads p.u. of Peak'!U220^2</f>
        <v>0.6024862612753501</v>
      </c>
      <c r="V220" s="32">
        <f>'Hourly Loads p.u. of Peak'!V220^2</f>
        <v>0.58052903266269318</v>
      </c>
      <c r="W220" s="32">
        <f>'Hourly Loads p.u. of Peak'!W220^2</f>
        <v>0.53617582256940899</v>
      </c>
      <c r="X220" s="32">
        <f>'Hourly Loads p.u. of Peak'!X220^2</f>
        <v>0.45916365970886186</v>
      </c>
      <c r="Y220" s="32">
        <f>'Hourly Loads p.u. of Peak'!Y220^2</f>
        <v>0.38974251959769785</v>
      </c>
    </row>
    <row r="221" spans="1:25" x14ac:dyDescent="0.25">
      <c r="A221" s="29">
        <f>IF('2017 Hourly Load - RC2016'!A222="","",'2017 Hourly Load - RC2016'!A222)</f>
        <v>42946</v>
      </c>
      <c r="B221" s="32">
        <f>'Hourly Loads p.u. of Peak'!B221^2</f>
        <v>0.32567243195115703</v>
      </c>
      <c r="C221" s="32">
        <f>'Hourly Loads p.u. of Peak'!C221^2</f>
        <v>0.2859884955659634</v>
      </c>
      <c r="D221" s="32">
        <f>'Hourly Loads p.u. of Peak'!D221^2</f>
        <v>0.25728829807913406</v>
      </c>
      <c r="E221" s="32">
        <f>'Hourly Loads p.u. of Peak'!E221^2</f>
        <v>0.24127467954827458</v>
      </c>
      <c r="F221" s="32">
        <f>'Hourly Loads p.u. of Peak'!F221^2</f>
        <v>0.23504585515803175</v>
      </c>
      <c r="G221" s="32">
        <f>'Hourly Loads p.u. of Peak'!G221^2</f>
        <v>0.24783572276090893</v>
      </c>
      <c r="H221" s="32">
        <f>'Hourly Loads p.u. of Peak'!H221^2</f>
        <v>0.28160456661688926</v>
      </c>
      <c r="I221" s="32">
        <f>'Hourly Loads p.u. of Peak'!I221^2</f>
        <v>0.30958301106132341</v>
      </c>
      <c r="J221" s="32">
        <f>'Hourly Loads p.u. of Peak'!J221^2</f>
        <v>0.37391734044271152</v>
      </c>
      <c r="K221" s="32">
        <f>'Hourly Loads p.u. of Peak'!K221^2</f>
        <v>0.45219149094383504</v>
      </c>
      <c r="L221" s="32">
        <f>'Hourly Loads p.u. of Peak'!L221^2</f>
        <v>0.52182348324929062</v>
      </c>
      <c r="M221" s="32">
        <f>'Hourly Loads p.u. of Peak'!M221^2</f>
        <v>0.60817021654644099</v>
      </c>
      <c r="N221" s="32">
        <f>'Hourly Loads p.u. of Peak'!N221^2</f>
        <v>0.68560208825440028</v>
      </c>
      <c r="O221" s="32">
        <f>'Hourly Loads p.u. of Peak'!O221^2</f>
        <v>0.7566759366212048</v>
      </c>
      <c r="P221" s="32">
        <f>'Hourly Loads p.u. of Peak'!P221^2</f>
        <v>0.79521103008224159</v>
      </c>
      <c r="Q221" s="32">
        <f>'Hourly Loads p.u. of Peak'!Q221^2</f>
        <v>0.79835919019271662</v>
      </c>
      <c r="R221" s="32">
        <f>'Hourly Loads p.u. of Peak'!R221^2</f>
        <v>0.75266377946029672</v>
      </c>
      <c r="S221" s="32">
        <f>'Hourly Loads p.u. of Peak'!S221^2</f>
        <v>0.68005095810753347</v>
      </c>
      <c r="T221" s="32">
        <f>'Hourly Loads p.u. of Peak'!T221^2</f>
        <v>0.62997263206223508</v>
      </c>
      <c r="U221" s="32">
        <f>'Hourly Loads p.u. of Peak'!U221^2</f>
        <v>0.58251412897389854</v>
      </c>
      <c r="V221" s="32">
        <f>'Hourly Loads p.u. of Peak'!V221^2</f>
        <v>0.55359316152367088</v>
      </c>
      <c r="W221" s="32">
        <f>'Hourly Loads p.u. of Peak'!W221^2</f>
        <v>0.5115623118279693</v>
      </c>
      <c r="X221" s="32">
        <f>'Hourly Loads p.u. of Peak'!X221^2</f>
        <v>0.43552073294880073</v>
      </c>
      <c r="Y221" s="32">
        <f>'Hourly Loads p.u. of Peak'!Y221^2</f>
        <v>0.36468107508862424</v>
      </c>
    </row>
    <row r="222" spans="1:25" x14ac:dyDescent="0.25">
      <c r="A222" s="29">
        <f>IF('2017 Hourly Load - RC2016'!A223="","",'2017 Hourly Load - RC2016'!A223)</f>
        <v>42947</v>
      </c>
      <c r="B222" s="32">
        <f>'Hourly Loads p.u. of Peak'!B222^2</f>
        <v>0.30173726418025815</v>
      </c>
      <c r="C222" s="32">
        <f>'Hourly Loads p.u. of Peak'!C222^2</f>
        <v>0.26053561472652936</v>
      </c>
      <c r="D222" s="32">
        <f>'Hourly Loads p.u. of Peak'!D222^2</f>
        <v>0.23411043113129831</v>
      </c>
      <c r="E222" s="32">
        <f>'Hourly Loads p.u. of Peak'!E222^2</f>
        <v>0.21904344832491823</v>
      </c>
      <c r="F222" s="32">
        <f>'Hourly Loads p.u. of Peak'!F222^2</f>
        <v>0.21392528538690153</v>
      </c>
      <c r="G222" s="32">
        <f>'Hourly Loads p.u. of Peak'!G222^2</f>
        <v>0.22517743691270214</v>
      </c>
      <c r="H222" s="32">
        <f>'Hourly Loads p.u. of Peak'!H222^2</f>
        <v>0.256437125730132</v>
      </c>
      <c r="I222" s="32">
        <f>'Hourly Loads p.u. of Peak'!I222^2</f>
        <v>0.28169369608827843</v>
      </c>
      <c r="J222" s="32">
        <f>'Hourly Loads p.u. of Peak'!J222^2</f>
        <v>0.33581362410383231</v>
      </c>
      <c r="K222" s="32">
        <f>'Hourly Loads p.u. of Peak'!K222^2</f>
        <v>0.42144955868088196</v>
      </c>
      <c r="L222" s="32">
        <f>'Hourly Loads p.u. of Peak'!L222^2</f>
        <v>0.52073218312982295</v>
      </c>
      <c r="M222" s="32">
        <f>'Hourly Loads p.u. of Peak'!M222^2</f>
        <v>0.61704297962087284</v>
      </c>
      <c r="N222" s="32">
        <f>'Hourly Loads p.u. of Peak'!N222^2</f>
        <v>0.68386493617086286</v>
      </c>
      <c r="O222" s="32">
        <f>'Hourly Loads p.u. of Peak'!O222^2</f>
        <v>0.72960358597911767</v>
      </c>
      <c r="P222" s="32">
        <f>'Hourly Loads p.u. of Peak'!P222^2</f>
        <v>0.74561378458959571</v>
      </c>
      <c r="Q222" s="32">
        <f>'Hourly Loads p.u. of Peak'!Q222^2</f>
        <v>0.72759662156877114</v>
      </c>
      <c r="R222" s="32">
        <f>'Hourly Loads p.u. of Peak'!R222^2</f>
        <v>0.67259272522546287</v>
      </c>
      <c r="S222" s="32">
        <f>'Hourly Loads p.u. of Peak'!S222^2</f>
        <v>0.6227287629628071</v>
      </c>
      <c r="T222" s="32">
        <f>'Hourly Loads p.u. of Peak'!T222^2</f>
        <v>0.58200152169129538</v>
      </c>
      <c r="U222" s="32">
        <f>'Hourly Loads p.u. of Peak'!U222^2</f>
        <v>0.53777570363222671</v>
      </c>
      <c r="V222" s="32">
        <f>'Hourly Loads p.u. of Peak'!V222^2</f>
        <v>0.52473920159593068</v>
      </c>
      <c r="W222" s="32">
        <f>'Hourly Loads p.u. of Peak'!W222^2</f>
        <v>0.48799627333974582</v>
      </c>
      <c r="X222" s="32">
        <f>'Hourly Loads p.u. of Peak'!X222^2</f>
        <v>0.42248596555253359</v>
      </c>
      <c r="Y222" s="32">
        <f>'Hourly Loads p.u. of Peak'!Y222^2</f>
        <v>0.35301123493642034</v>
      </c>
    </row>
    <row r="223" spans="1:25" x14ac:dyDescent="0.25">
      <c r="A223" s="29">
        <f>IF('2017 Hourly Load - RC2016'!A224="","",'2017 Hourly Load - RC2016'!A224)</f>
        <v>42948</v>
      </c>
      <c r="B223" s="32">
        <f>'Hourly Loads p.u. of Peak'!B223^2</f>
        <v>0.29810426336755663</v>
      </c>
      <c r="C223" s="32">
        <f>'Hourly Loads p.u. of Peak'!C223^2</f>
        <v>0.25972187640294175</v>
      </c>
      <c r="D223" s="32">
        <f>'Hourly Loads p.u. of Peak'!D223^2</f>
        <v>0.23058895850564004</v>
      </c>
      <c r="E223" s="32">
        <f>'Hourly Loads p.u. of Peak'!E223^2</f>
        <v>0.21810124263132494</v>
      </c>
      <c r="F223" s="32">
        <f>'Hourly Loads p.u. of Peak'!F223^2</f>
        <v>0.21136958946278639</v>
      </c>
      <c r="G223" s="32">
        <f>'Hourly Loads p.u. of Peak'!G223^2</f>
        <v>0.22378493876411895</v>
      </c>
      <c r="H223" s="32">
        <f>'Hourly Loads p.u. of Peak'!H223^2</f>
        <v>0.25039233360186841</v>
      </c>
      <c r="I223" s="32">
        <f>'Hourly Loads p.u. of Peak'!I223^2</f>
        <v>0.28544986868293076</v>
      </c>
      <c r="J223" s="32">
        <f>'Hourly Loads p.u. of Peak'!J223^2</f>
        <v>0.35042161481239598</v>
      </c>
      <c r="K223" s="32">
        <f>'Hourly Loads p.u. of Peak'!K223^2</f>
        <v>0.44174952913351467</v>
      </c>
      <c r="L223" s="32">
        <f>'Hourly Loads p.u. of Peak'!L223^2</f>
        <v>0.53090088801311475</v>
      </c>
      <c r="M223" s="32">
        <f>'Hourly Loads p.u. of Peak'!M223^2</f>
        <v>0.6146047932187777</v>
      </c>
      <c r="N223" s="32">
        <f>'Hourly Loads p.u. of Peak'!N223^2</f>
        <v>0.68122868525615032</v>
      </c>
      <c r="O223" s="32">
        <f>'Hourly Loads p.u. of Peak'!O223^2</f>
        <v>0.72989052082482719</v>
      </c>
      <c r="P223" s="32">
        <f>'Hourly Loads p.u. of Peak'!P223^2</f>
        <v>0.77150301201281379</v>
      </c>
      <c r="Q223" s="32">
        <f>'Hourly Loads p.u. of Peak'!Q223^2</f>
        <v>0.79423786000643015</v>
      </c>
      <c r="R223" s="32">
        <f>'Hourly Loads p.u. of Peak'!R223^2</f>
        <v>0.79094847481264952</v>
      </c>
      <c r="S223" s="32">
        <f>'Hourly Loads p.u. of Peak'!S223^2</f>
        <v>0.74677438569362142</v>
      </c>
      <c r="T223" s="32">
        <f>'Hourly Loads p.u. of Peak'!T223^2</f>
        <v>0.68351777018098869</v>
      </c>
      <c r="U223" s="32">
        <f>'Hourly Loads p.u. of Peak'!U223^2</f>
        <v>0.62418745419923038</v>
      </c>
      <c r="V223" s="32">
        <f>'Hourly Loads p.u. of Peak'!V223^2</f>
        <v>0.60040232397657911</v>
      </c>
      <c r="W223" s="32">
        <f>'Hourly Loads p.u. of Peak'!W223^2</f>
        <v>0.55284367010642765</v>
      </c>
      <c r="X223" s="32">
        <f>'Hourly Loads p.u. of Peak'!X223^2</f>
        <v>0.47459762465202804</v>
      </c>
      <c r="Y223" s="32">
        <f>'Hourly Loads p.u. of Peak'!Y223^2</f>
        <v>0.40317182064396995</v>
      </c>
    </row>
    <row r="224" spans="1:25" x14ac:dyDescent="0.25">
      <c r="A224" s="29">
        <f>IF('2017 Hourly Load - RC2016'!A225="","",'2017 Hourly Load - RC2016'!A225)</f>
        <v>42949</v>
      </c>
      <c r="B224" s="32">
        <f>'Hourly Loads p.u. of Peak'!B224^2</f>
        <v>0.34030541099549877</v>
      </c>
      <c r="C224" s="32">
        <f>'Hourly Loads p.u. of Peak'!C224^2</f>
        <v>0.29240079692183485</v>
      </c>
      <c r="D224" s="32">
        <f>'Hourly Loads p.u. of Peak'!D224^2</f>
        <v>0.26092151395899349</v>
      </c>
      <c r="E224" s="32">
        <f>'Hourly Loads p.u. of Peak'!E224^2</f>
        <v>0.24007999735108507</v>
      </c>
      <c r="F224" s="32">
        <f>'Hourly Loads p.u. of Peak'!F224^2</f>
        <v>0.22881814488618121</v>
      </c>
      <c r="G224" s="32">
        <f>'Hourly Loads p.u. of Peak'!G224^2</f>
        <v>0.22781504169280276</v>
      </c>
      <c r="H224" s="32">
        <f>'Hourly Loads p.u. of Peak'!H224^2</f>
        <v>0.23439492796160166</v>
      </c>
      <c r="I224" s="32">
        <f>'Hourly Loads p.u. of Peak'!I224^2</f>
        <v>0.24925910067512355</v>
      </c>
      <c r="J224" s="32">
        <f>'Hourly Loads p.u. of Peak'!J224^2</f>
        <v>0.31795546270091546</v>
      </c>
      <c r="K224" s="32">
        <f>'Hourly Loads p.u. of Peak'!K224^2</f>
        <v>0.41244877247352529</v>
      </c>
      <c r="L224" s="32">
        <f>'Hourly Loads p.u. of Peak'!L224^2</f>
        <v>0.50444011785461362</v>
      </c>
      <c r="M224" s="32">
        <f>'Hourly Loads p.u. of Peak'!M224^2</f>
        <v>0.58020917315050557</v>
      </c>
      <c r="N224" s="32">
        <f>'Hourly Loads p.u. of Peak'!N224^2</f>
        <v>0.64202668792939566</v>
      </c>
      <c r="O224" s="32">
        <f>'Hourly Loads p.u. of Peak'!O224^2</f>
        <v>0.67818254454378135</v>
      </c>
      <c r="P224" s="32">
        <f>'Hourly Loads p.u. of Peak'!P224^2</f>
        <v>0.71128626853374788</v>
      </c>
      <c r="Q224" s="32">
        <f>'Hourly Loads p.u. of Peak'!Q224^2</f>
        <v>0.70979981424263905</v>
      </c>
      <c r="R224" s="32">
        <f>'Hourly Loads p.u. of Peak'!R224^2</f>
        <v>0.69838514245919781</v>
      </c>
      <c r="S224" s="32">
        <f>'Hourly Loads p.u. of Peak'!S224^2</f>
        <v>0.66942855847732552</v>
      </c>
      <c r="T224" s="32">
        <f>'Hourly Loads p.u. of Peak'!T224^2</f>
        <v>0.61908950052268508</v>
      </c>
      <c r="U224" s="32">
        <f>'Hourly Loads p.u. of Peak'!U224^2</f>
        <v>0.56970325706620339</v>
      </c>
      <c r="V224" s="32">
        <f>'Hourly Loads p.u. of Peak'!V224^2</f>
        <v>0.55122151372714512</v>
      </c>
      <c r="W224" s="32">
        <f>'Hourly Loads p.u. of Peak'!W224^2</f>
        <v>0.51499146775747029</v>
      </c>
      <c r="X224" s="32">
        <f>'Hourly Loads p.u. of Peak'!X224^2</f>
        <v>0.44937252461277472</v>
      </c>
      <c r="Y224" s="32">
        <f>'Hourly Loads p.u. of Peak'!Y224^2</f>
        <v>0.38733476872415362</v>
      </c>
    </row>
    <row r="225" spans="1:25" x14ac:dyDescent="0.25">
      <c r="A225" s="29">
        <f>IF('2017 Hourly Load - RC2016'!A226="","",'2017 Hourly Load - RC2016'!A226)</f>
        <v>42950</v>
      </c>
      <c r="B225" s="32">
        <f>'Hourly Loads p.u. of Peak'!B225^2</f>
        <v>0.32893922451627211</v>
      </c>
      <c r="C225" s="32">
        <f>'Hourly Loads p.u. of Peak'!C225^2</f>
        <v>0.28688733525884119</v>
      </c>
      <c r="D225" s="32">
        <f>'Hourly Loads p.u. of Peak'!D225^2</f>
        <v>0.25728829807913406</v>
      </c>
      <c r="E225" s="32">
        <f>'Hourly Loads p.u. of Peak'!E225^2</f>
        <v>0.23843702529145896</v>
      </c>
      <c r="F225" s="32">
        <f>'Hourly Loads p.u. of Peak'!F225^2</f>
        <v>0.22749451406214882</v>
      </c>
      <c r="G225" s="32">
        <f>'Hourly Loads p.u. of Peak'!G225^2</f>
        <v>0.22617472271574074</v>
      </c>
      <c r="H225" s="32">
        <f>'Hourly Loads p.u. of Peak'!H225^2</f>
        <v>0.23099236808302717</v>
      </c>
      <c r="I225" s="32">
        <f>'Hourly Loads p.u. of Peak'!I225^2</f>
        <v>0.23827303834631447</v>
      </c>
      <c r="J225" s="32">
        <f>'Hourly Loads p.u. of Peak'!J225^2</f>
        <v>0.29081369825215492</v>
      </c>
      <c r="K225" s="32">
        <f>'Hourly Loads p.u. of Peak'!K225^2</f>
        <v>0.36422482774134091</v>
      </c>
      <c r="L225" s="32">
        <f>'Hourly Loads p.u. of Peak'!L225^2</f>
        <v>0.42428906568837871</v>
      </c>
      <c r="M225" s="32">
        <f>'Hourly Loads p.u. of Peak'!M225^2</f>
        <v>0.4929361896749031</v>
      </c>
      <c r="N225" s="32">
        <f>'Hourly Loads p.u. of Peak'!N225^2</f>
        <v>0.52754105422231823</v>
      </c>
      <c r="O225" s="32">
        <f>'Hourly Loads p.u. of Peak'!O225^2</f>
        <v>0.53802205072181919</v>
      </c>
      <c r="P225" s="32">
        <f>'Hourly Loads p.u. of Peak'!P225^2</f>
        <v>0.54184764417452747</v>
      </c>
      <c r="Q225" s="32">
        <f>'Hourly Loads p.u. of Peak'!Q225^2</f>
        <v>0.55134621037050313</v>
      </c>
      <c r="R225" s="32">
        <f>'Hourly Loads p.u. of Peak'!R225^2</f>
        <v>0.55929332792250885</v>
      </c>
      <c r="S225" s="32">
        <f>'Hourly Loads p.u. of Peak'!S225^2</f>
        <v>0.54941499719660924</v>
      </c>
      <c r="T225" s="32">
        <f>'Hourly Loads p.u. of Peak'!T225^2</f>
        <v>0.52370562232855356</v>
      </c>
      <c r="U225" s="32">
        <f>'Hourly Loads p.u. of Peak'!U225^2</f>
        <v>0.49908674372239104</v>
      </c>
      <c r="V225" s="32">
        <f>'Hourly Loads p.u. of Peak'!V225^2</f>
        <v>0.47778468194973001</v>
      </c>
      <c r="W225" s="32">
        <f>'Hourly Loads p.u. of Peak'!W225^2</f>
        <v>0.43896335172982459</v>
      </c>
      <c r="X225" s="32">
        <f>'Hourly Loads p.u. of Peak'!X225^2</f>
        <v>0.37654068203940599</v>
      </c>
      <c r="Y225" s="32">
        <f>'Hourly Loads p.u. of Peak'!Y225^2</f>
        <v>0.31286222111054568</v>
      </c>
    </row>
    <row r="226" spans="1:25" x14ac:dyDescent="0.25">
      <c r="A226" s="29">
        <f>IF('2017 Hourly Load - RC2016'!A227="","",'2017 Hourly Load - RC2016'!A227)</f>
        <v>42951</v>
      </c>
      <c r="B226" s="32">
        <f>'Hourly Loads p.u. of Peak'!B226^2</f>
        <v>0.25801290340564131</v>
      </c>
      <c r="C226" s="32">
        <f>'Hourly Loads p.u. of Peak'!C226^2</f>
        <v>0.22402334599732049</v>
      </c>
      <c r="D226" s="32">
        <f>'Hourly Loads p.u. of Peak'!D226^2</f>
        <v>0.2031885687479785</v>
      </c>
      <c r="E226" s="32">
        <f>'Hourly Loads p.u. of Peak'!E226^2</f>
        <v>0.19132995604209116</v>
      </c>
      <c r="F226" s="32">
        <f>'Hourly Loads p.u. of Peak'!F226^2</f>
        <v>0.19052273495852973</v>
      </c>
      <c r="G226" s="32">
        <f>'Hourly Loads p.u. of Peak'!G226^2</f>
        <v>0.20649502004960157</v>
      </c>
      <c r="H226" s="32">
        <f>'Hourly Loads p.u. of Peak'!H226^2</f>
        <v>0.23905247874673471</v>
      </c>
      <c r="I226" s="32">
        <f>'Hourly Loads p.u. of Peak'!I226^2</f>
        <v>0.26470979854832194</v>
      </c>
      <c r="J226" s="32">
        <f>'Hourly Loads p.u. of Peak'!J226^2</f>
        <v>0.31752945520632625</v>
      </c>
      <c r="K226" s="32">
        <f>'Hourly Loads p.u. of Peak'!K226^2</f>
        <v>0.39021447389889874</v>
      </c>
      <c r="L226" s="32">
        <f>'Hourly Loads p.u. of Peak'!L226^2</f>
        <v>0.46860033944869456</v>
      </c>
      <c r="M226" s="32">
        <f>'Hourly Loads p.u. of Peak'!M226^2</f>
        <v>0.54079734255419143</v>
      </c>
      <c r="N226" s="32">
        <f>'Hourly Loads p.u. of Peak'!N226^2</f>
        <v>0.56136763479599927</v>
      </c>
      <c r="O226" s="32">
        <f>'Hourly Loads p.u. of Peak'!O226^2</f>
        <v>0.55196990512876043</v>
      </c>
      <c r="P226" s="32">
        <f>'Hourly Loads p.u. of Peak'!P226^2</f>
        <v>0.51939992317678652</v>
      </c>
      <c r="Q226" s="32">
        <f>'Hourly Loads p.u. of Peak'!Q226^2</f>
        <v>0.4872339854266004</v>
      </c>
      <c r="R226" s="32">
        <f>'Hourly Loads p.u. of Peak'!R226^2</f>
        <v>0.45626628729593899</v>
      </c>
      <c r="S226" s="32">
        <f>'Hourly Loads p.u. of Peak'!S226^2</f>
        <v>0.42292272816786924</v>
      </c>
      <c r="T226" s="32">
        <f>'Hourly Loads p.u. of Peak'!T226^2</f>
        <v>0.40231916750469954</v>
      </c>
      <c r="U226" s="32">
        <f>'Hourly Loads p.u. of Peak'!U226^2</f>
        <v>0.38702126427020095</v>
      </c>
      <c r="V226" s="32">
        <f>'Hourly Loads p.u. of Peak'!V226^2</f>
        <v>0.39727512869668635</v>
      </c>
      <c r="W226" s="32">
        <f>'Hourly Loads p.u. of Peak'!W226^2</f>
        <v>0.37258347982590878</v>
      </c>
      <c r="X226" s="32">
        <f>'Hourly Loads p.u. of Peak'!X226^2</f>
        <v>0.3270156074438858</v>
      </c>
      <c r="Y226" s="32">
        <f>'Hourly Loads p.u. of Peak'!Y226^2</f>
        <v>0.2788485479749977</v>
      </c>
    </row>
    <row r="227" spans="1:25" x14ac:dyDescent="0.25">
      <c r="A227" s="29">
        <f>IF('2017 Hourly Load - RC2016'!A228="","",'2017 Hourly Load - RC2016'!A228)</f>
        <v>42952</v>
      </c>
      <c r="B227" s="32">
        <f>'Hourly Loads p.u. of Peak'!B227^2</f>
        <v>0.23524945500569969</v>
      </c>
      <c r="C227" s="32">
        <f>'Hourly Loads p.u. of Peak'!C227^2</f>
        <v>0.20752658614735206</v>
      </c>
      <c r="D227" s="32">
        <f>'Hourly Loads p.u. of Peak'!D227^2</f>
        <v>0.19206527418105174</v>
      </c>
      <c r="E227" s="32">
        <f>'Hourly Loads p.u. of Peak'!E227^2</f>
        <v>0.18380224765375261</v>
      </c>
      <c r="F227" s="32">
        <f>'Hourly Loads p.u. of Peak'!F227^2</f>
        <v>0.18337049151980025</v>
      </c>
      <c r="G227" s="32">
        <f>'Hourly Loads p.u. of Peak'!G227^2</f>
        <v>0.19728928541772525</v>
      </c>
      <c r="H227" s="32">
        <f>'Hourly Loads p.u. of Peak'!H227^2</f>
        <v>0.23163855675059861</v>
      </c>
      <c r="I227" s="32">
        <f>'Hourly Loads p.u. of Peak'!I227^2</f>
        <v>0.26152236929020722</v>
      </c>
      <c r="J227" s="32">
        <f>'Hourly Loads p.u. of Peak'!J227^2</f>
        <v>0.3195674016273467</v>
      </c>
      <c r="K227" s="32">
        <f>'Hourly Loads p.u. of Peak'!K227^2</f>
        <v>0.4001383636053874</v>
      </c>
      <c r="L227" s="32">
        <f>'Hourly Loads p.u. of Peak'!L227^2</f>
        <v>0.47506053379267327</v>
      </c>
      <c r="M227" s="32">
        <f>'Hourly Loads p.u. of Peak'!M227^2</f>
        <v>0.55041132930020131</v>
      </c>
      <c r="N227" s="32">
        <f>'Hourly Loads p.u. of Peak'!N227^2</f>
        <v>0.61368349487349672</v>
      </c>
      <c r="O227" s="32">
        <f>'Hourly Loads p.u. of Peak'!O227^2</f>
        <v>0.65304086411915629</v>
      </c>
      <c r="P227" s="32">
        <f>'Hourly Loads p.u. of Peak'!P227^2</f>
        <v>0.64499060952496112</v>
      </c>
      <c r="Q227" s="32">
        <f>'Hourly Loads p.u. of Peak'!Q227^2</f>
        <v>0.63886822046094571</v>
      </c>
      <c r="R227" s="32">
        <f>'Hourly Loads p.u. of Peak'!R227^2</f>
        <v>0.6449231718681574</v>
      </c>
      <c r="S227" s="32">
        <f>'Hourly Loads p.u. of Peak'!S227^2</f>
        <v>0.65053249530972457</v>
      </c>
      <c r="T227" s="32">
        <f>'Hourly Loads p.u. of Peak'!T227^2</f>
        <v>0.62870692481753221</v>
      </c>
      <c r="U227" s="32">
        <f>'Hourly Loads p.u. of Peak'!U227^2</f>
        <v>0.58136107990024155</v>
      </c>
      <c r="V227" s="32">
        <f>'Hourly Loads p.u. of Peak'!V227^2</f>
        <v>0.56036143075728506</v>
      </c>
      <c r="W227" s="32">
        <f>'Hourly Loads p.u. of Peak'!W227^2</f>
        <v>0.50820447181549855</v>
      </c>
      <c r="X227" s="32">
        <f>'Hourly Loads p.u. of Peak'!X227^2</f>
        <v>0.42878611996257104</v>
      </c>
      <c r="Y227" s="32">
        <f>'Hourly Loads p.u. of Peak'!Y227^2</f>
        <v>0.35616143113351423</v>
      </c>
    </row>
    <row r="228" spans="1:25" x14ac:dyDescent="0.25">
      <c r="A228" s="29">
        <f>IF('2017 Hourly Load - RC2016'!A229="","",'2017 Hourly Load - RC2016'!A229)</f>
        <v>42953</v>
      </c>
      <c r="B228" s="32">
        <f>'Hourly Loads p.u. of Peak'!B228^2</f>
        <v>0.28990872385673694</v>
      </c>
      <c r="C228" s="32">
        <f>'Hourly Loads p.u. of Peak'!C228^2</f>
        <v>0.25005629293030812</v>
      </c>
      <c r="D228" s="32">
        <f>'Hourly Loads p.u. of Peak'!D228^2</f>
        <v>0.22314980666388451</v>
      </c>
      <c r="E228" s="32">
        <f>'Hourly Loads p.u. of Peak'!E228^2</f>
        <v>0.20695317655862364</v>
      </c>
      <c r="F228" s="32">
        <f>'Hourly Loads p.u. of Peak'!F228^2</f>
        <v>0.20394631028243096</v>
      </c>
      <c r="G228" s="32">
        <f>'Hourly Loads p.u. of Peak'!G228^2</f>
        <v>0.21555963360606012</v>
      </c>
      <c r="H228" s="32">
        <f>'Hourly Loads p.u. of Peak'!H228^2</f>
        <v>0.24599975436964353</v>
      </c>
      <c r="I228" s="32">
        <f>'Hourly Loads p.u. of Peak'!I228^2</f>
        <v>0.27707766384171661</v>
      </c>
      <c r="J228" s="32">
        <f>'Hourly Loads p.u. of Peak'!J228^2</f>
        <v>0.34320171864970489</v>
      </c>
      <c r="K228" s="32">
        <f>'Hourly Loads p.u. of Peak'!K228^2</f>
        <v>0.43253336550732002</v>
      </c>
      <c r="L228" s="32">
        <f>'Hourly Loads p.u. of Peak'!L228^2</f>
        <v>0.52091398715501747</v>
      </c>
      <c r="M228" s="32">
        <f>'Hourly Loads p.u. of Peak'!M228^2</f>
        <v>0.62206628560228405</v>
      </c>
      <c r="N228" s="32">
        <f>'Hourly Loads p.u. of Peak'!N228^2</f>
        <v>0.69621140051918884</v>
      </c>
      <c r="O228" s="32">
        <f>'Hourly Loads p.u. of Peak'!O228^2</f>
        <v>0.76106499897654245</v>
      </c>
      <c r="P228" s="32">
        <f>'Hourly Loads p.u. of Peak'!P228^2</f>
        <v>0.80249118559462607</v>
      </c>
      <c r="Q228" s="32">
        <f>'Hourly Loads p.u. of Peak'!Q228^2</f>
        <v>0.80587984191028805</v>
      </c>
      <c r="R228" s="32">
        <f>'Hourly Loads p.u. of Peak'!R228^2</f>
        <v>0.77024964468701385</v>
      </c>
      <c r="S228" s="32">
        <f>'Hourly Loads p.u. of Peak'!S228^2</f>
        <v>0.73218803038858526</v>
      </c>
      <c r="T228" s="32">
        <f>'Hourly Loads p.u. of Peak'!T228^2</f>
        <v>0.68192194190010813</v>
      </c>
      <c r="U228" s="32">
        <f>'Hourly Loads p.u. of Peak'!U228^2</f>
        <v>0.63351001613189561</v>
      </c>
      <c r="V228" s="32">
        <f>'Hourly Loads p.u. of Peak'!V228^2</f>
        <v>0.61204003803134255</v>
      </c>
      <c r="W228" s="32">
        <f>'Hourly Loads p.u. of Peak'!W228^2</f>
        <v>0.56155639853545491</v>
      </c>
      <c r="X228" s="32">
        <f>'Hourly Loads p.u. of Peak'!X228^2</f>
        <v>0.46992337795661976</v>
      </c>
      <c r="Y228" s="32">
        <f>'Hourly Loads p.u. of Peak'!Y228^2</f>
        <v>0.39226290925098656</v>
      </c>
    </row>
    <row r="229" spans="1:25" x14ac:dyDescent="0.25">
      <c r="A229" s="29">
        <f>IF('2017 Hourly Load - RC2016'!A230="","",'2017 Hourly Load - RC2016'!A230)</f>
        <v>42954</v>
      </c>
      <c r="B229" s="32">
        <f>'Hourly Loads p.u. of Peak'!B229^2</f>
        <v>0.32218357901969535</v>
      </c>
      <c r="C229" s="32">
        <f>'Hourly Loads p.u. of Peak'!C229^2</f>
        <v>0.27751985602136964</v>
      </c>
      <c r="D229" s="32">
        <f>'Hourly Loads p.u. of Peak'!D229^2</f>
        <v>0.24951070809585996</v>
      </c>
      <c r="E229" s="32">
        <f>'Hourly Loads p.u. of Peak'!E229^2</f>
        <v>0.2317193937964851</v>
      </c>
      <c r="F229" s="32">
        <f>'Hourly Loads p.u. of Peak'!F229^2</f>
        <v>0.22533685456216151</v>
      </c>
      <c r="G229" s="32">
        <f>'Hourly Loads p.u. of Peak'!G229^2</f>
        <v>0.23749487072038686</v>
      </c>
      <c r="H229" s="32">
        <f>'Hourly Loads p.u. of Peak'!H229^2</f>
        <v>0.2690913670471945</v>
      </c>
      <c r="I229" s="32">
        <f>'Hourly Loads p.u. of Peak'!I229^2</f>
        <v>0.29819596659345982</v>
      </c>
      <c r="J229" s="32">
        <f>'Hourly Loads p.u. of Peak'!J229^2</f>
        <v>0.37079166190163193</v>
      </c>
      <c r="K229" s="32">
        <f>'Hourly Loads p.u. of Peak'!K229^2</f>
        <v>0.4659025387813408</v>
      </c>
      <c r="L229" s="32">
        <f>'Hourly Loads p.u. of Peak'!L229^2</f>
        <v>0.55935612929549638</v>
      </c>
      <c r="M229" s="32">
        <f>'Hourly Loads p.u. of Peak'!M229^2</f>
        <v>0.65507821998691507</v>
      </c>
      <c r="N229" s="32">
        <f>'Hourly Loads p.u. of Peak'!N229^2</f>
        <v>0.73405741528023927</v>
      </c>
      <c r="O229" s="32">
        <f>'Hourly Loads p.u. of Peak'!O229^2</f>
        <v>0.79064977826138005</v>
      </c>
      <c r="P229" s="32">
        <f>'Hourly Loads p.u. of Peak'!P229^2</f>
        <v>0.80256641150310259</v>
      </c>
      <c r="Q229" s="32">
        <f>'Hourly Loads p.u. of Peak'!Q229^2</f>
        <v>0.79558548492134606</v>
      </c>
      <c r="R229" s="32">
        <f>'Hourly Loads p.u. of Peak'!R229^2</f>
        <v>0.78416708471955077</v>
      </c>
      <c r="S229" s="32">
        <f>'Hourly Loads p.u. of Peak'!S229^2</f>
        <v>0.76443854241723996</v>
      </c>
      <c r="T229" s="32">
        <f>'Hourly Loads p.u. of Peak'!T229^2</f>
        <v>0.71305788424793526</v>
      </c>
      <c r="U229" s="32">
        <f>'Hourly Loads p.u. of Peak'!U229^2</f>
        <v>0.65616610723738322</v>
      </c>
      <c r="V229" s="32">
        <f>'Hourly Loads p.u. of Peak'!V229^2</f>
        <v>0.60594572404567637</v>
      </c>
      <c r="W229" s="32">
        <f>'Hourly Loads p.u. of Peak'!W229^2</f>
        <v>0.53925463233565041</v>
      </c>
      <c r="X229" s="32">
        <f>'Hourly Loads p.u. of Peak'!X229^2</f>
        <v>0.44482450471066831</v>
      </c>
      <c r="Y229" s="32">
        <f>'Hourly Loads p.u. of Peak'!Y229^2</f>
        <v>0.36574676282498647</v>
      </c>
    </row>
    <row r="230" spans="1:25" x14ac:dyDescent="0.25">
      <c r="A230" s="29">
        <f>IF('2017 Hourly Load - RC2016'!A231="","",'2017 Hourly Load - RC2016'!A231)</f>
        <v>42955</v>
      </c>
      <c r="B230" s="32">
        <f>'Hourly Loads p.u. of Peak'!B230^2</f>
        <v>0.30099968959898404</v>
      </c>
      <c r="C230" s="32">
        <f>'Hourly Loads p.u. of Peak'!C230^2</f>
        <v>0.25605455827577167</v>
      </c>
      <c r="D230" s="32">
        <f>'Hourly Loads p.u. of Peak'!D230^2</f>
        <v>0.2307502800283015</v>
      </c>
      <c r="E230" s="32">
        <f>'Hourly Loads p.u. of Peak'!E230^2</f>
        <v>0.21606676372751621</v>
      </c>
      <c r="F230" s="32">
        <f>'Hourly Loads p.u. of Peak'!F230^2</f>
        <v>0.20963587492808597</v>
      </c>
      <c r="G230" s="32">
        <f>'Hourly Loads p.u. of Peak'!G230^2</f>
        <v>0.23329853498131825</v>
      </c>
      <c r="H230" s="32">
        <f>'Hourly Loads p.u. of Peak'!H230^2</f>
        <v>0.25283537664347455</v>
      </c>
      <c r="I230" s="32">
        <f>'Hourly Loads p.u. of Peak'!I230^2</f>
        <v>0.28049163814527611</v>
      </c>
      <c r="J230" s="32">
        <f>'Hourly Loads p.u. of Peak'!J230^2</f>
        <v>0.3280248030315111</v>
      </c>
      <c r="K230" s="32">
        <f>'Hourly Loads p.u. of Peak'!K230^2</f>
        <v>0.40434569244935281</v>
      </c>
      <c r="L230" s="32">
        <f>'Hourly Loads p.u. of Peak'!L230^2</f>
        <v>0.4813318921205284</v>
      </c>
      <c r="M230" s="32">
        <f>'Hourly Loads p.u. of Peak'!M230^2</f>
        <v>0.57046408710607266</v>
      </c>
      <c r="N230" s="32">
        <f>'Hourly Loads p.u. of Peak'!N230^2</f>
        <v>0.65630215660613189</v>
      </c>
      <c r="O230" s="32">
        <f>'Hourly Loads p.u. of Peak'!O230^2</f>
        <v>0.73125423170545589</v>
      </c>
      <c r="P230" s="32">
        <f>'Hourly Loads p.u. of Peak'!P230^2</f>
        <v>0.77120801038583298</v>
      </c>
      <c r="Q230" s="32">
        <f>'Hourly Loads p.u. of Peak'!Q230^2</f>
        <v>0.77364346085162283</v>
      </c>
      <c r="R230" s="38">
        <f>'Hourly Loads p.u. of Peak'!R230^2</f>
        <v>0.76040583047713073</v>
      </c>
      <c r="S230" s="32">
        <f>'Hourly Loads p.u. of Peak'!S230^2</f>
        <v>0.7047152035441191</v>
      </c>
      <c r="T230" s="32">
        <f>'Hourly Loads p.u. of Peak'!T230^2</f>
        <v>0.63886822046094571</v>
      </c>
      <c r="U230" s="32">
        <f>'Hourly Loads p.u. of Peak'!U230^2</f>
        <v>0.58014521182514134</v>
      </c>
      <c r="V230" s="32">
        <f>'Hourly Loads p.u. of Peak'!V230^2</f>
        <v>0.55967018904579946</v>
      </c>
      <c r="W230" s="32">
        <f>'Hourly Loads p.u. of Peak'!W230^2</f>
        <v>0.51312506736334507</v>
      </c>
      <c r="X230" s="32">
        <f>'Hourly Loads p.u. of Peak'!X230^2</f>
        <v>0.44555287547528655</v>
      </c>
      <c r="Y230" s="32">
        <f>'Hourly Loads p.u. of Peak'!Y230^2</f>
        <v>0.38686455964005456</v>
      </c>
    </row>
    <row r="231" spans="1:25" x14ac:dyDescent="0.25">
      <c r="A231" s="29">
        <f>IF('2017 Hourly Load - RC2016'!A232="","",'2017 Hourly Load - RC2016'!A232)</f>
        <v>42956</v>
      </c>
      <c r="B231" s="32">
        <f>'Hourly Loads p.u. of Peak'!B231^2</f>
        <v>0.31885574968999614</v>
      </c>
      <c r="C231" s="32">
        <f>'Hourly Loads p.u. of Peak'!C231^2</f>
        <v>0.27562093112670782</v>
      </c>
      <c r="D231" s="32">
        <f>'Hourly Loads p.u. of Peak'!D231^2</f>
        <v>0.24525064372704075</v>
      </c>
      <c r="E231" s="32">
        <f>'Hourly Loads p.u. of Peak'!E231^2</f>
        <v>0.22661422655591854</v>
      </c>
      <c r="F231" s="32">
        <f>'Hourly Loads p.u. of Peak'!F231^2</f>
        <v>0.21774843906135807</v>
      </c>
      <c r="G231" s="32">
        <f>'Hourly Loads p.u. of Peak'!G231^2</f>
        <v>0.21774843906135807</v>
      </c>
      <c r="H231" s="32">
        <f>'Hourly Loads p.u. of Peak'!H231^2</f>
        <v>0.22366578274434823</v>
      </c>
      <c r="I231" s="32">
        <f>'Hourly Loads p.u. of Peak'!I231^2</f>
        <v>0.24205901008227135</v>
      </c>
      <c r="J231" s="32">
        <f>'Hourly Loads p.u. of Peak'!J231^2</f>
        <v>0.31767142597330261</v>
      </c>
      <c r="K231" s="32">
        <f>'Hourly Loads p.u. of Peak'!K231^2</f>
        <v>0.4195981125056214</v>
      </c>
      <c r="L231" s="32">
        <f>'Hourly Loads p.u. of Peak'!L231^2</f>
        <v>0.51601641613299798</v>
      </c>
      <c r="M231" s="32">
        <f>'Hourly Loads p.u. of Peak'!M231^2</f>
        <v>0.6072537554493701</v>
      </c>
      <c r="N231" s="32">
        <f>'Hourly Loads p.u. of Peak'!N231^2</f>
        <v>0.67949708613611925</v>
      </c>
      <c r="O231" s="32">
        <f>'Hourly Loads p.u. of Peak'!O231^2</f>
        <v>0.72938842186459263</v>
      </c>
      <c r="P231" s="32">
        <f>'Hourly Loads p.u. of Peak'!P231^2</f>
        <v>0.76473224658989025</v>
      </c>
      <c r="Q231" s="32">
        <f>'Hourly Loads p.u. of Peak'!Q231^2</f>
        <v>0.78595274854998631</v>
      </c>
      <c r="R231" s="32">
        <f>'Hourly Loads p.u. of Peak'!R231^2</f>
        <v>0.78297777038708383</v>
      </c>
      <c r="S231" s="32">
        <f>'Hourly Loads p.u. of Peak'!S231^2</f>
        <v>0.73816402218042942</v>
      </c>
      <c r="T231" s="32">
        <f>'Hourly Loads p.u. of Peak'!T231^2</f>
        <v>0.66695745798582562</v>
      </c>
      <c r="U231" s="32">
        <f>'Hourly Loads p.u. of Peak'!U231^2</f>
        <v>0.60092296983492477</v>
      </c>
      <c r="V231" s="32">
        <f>'Hourly Loads p.u. of Peak'!V231^2</f>
        <v>0.5766327684944289</v>
      </c>
      <c r="W231" s="32">
        <f>'Hourly Loads p.u. of Peak'!W231^2</f>
        <v>0.52620010696637409</v>
      </c>
      <c r="X231" s="32">
        <f>'Hourly Loads p.u. of Peak'!X231^2</f>
        <v>0.45672017066732962</v>
      </c>
      <c r="Y231" s="32">
        <f>'Hourly Loads p.u. of Peak'!Y231^2</f>
        <v>0.39648161021164352</v>
      </c>
    </row>
    <row r="232" spans="1:25" x14ac:dyDescent="0.25">
      <c r="A232" s="29">
        <f>IF('2017 Hourly Load - RC2016'!A233="","",'2017 Hourly Load - RC2016'!A233)</f>
        <v>42957</v>
      </c>
      <c r="B232" s="32">
        <f>'Hourly Loads p.u. of Peak'!B232^2</f>
        <v>0.33522993888834896</v>
      </c>
      <c r="C232" s="32">
        <f>'Hourly Loads p.u. of Peak'!C232^2</f>
        <v>0.29194689944767988</v>
      </c>
      <c r="D232" s="32">
        <f>'Hourly Loads p.u. of Peak'!D232^2</f>
        <v>0.25873852765688105</v>
      </c>
      <c r="E232" s="32">
        <f>'Hourly Loads p.u. of Peak'!E232^2</f>
        <v>0.23843702529145896</v>
      </c>
      <c r="F232" s="32">
        <f>'Hourly Loads p.u. of Peak'!F232^2</f>
        <v>0.22653428503557527</v>
      </c>
      <c r="G232" s="32">
        <f>'Hourly Loads p.u. of Peak'!G232^2</f>
        <v>0.22235716078739282</v>
      </c>
      <c r="H232" s="32">
        <f>'Hourly Loads p.u. of Peak'!H232^2</f>
        <v>0.22426188015540219</v>
      </c>
      <c r="I232" s="32">
        <f>'Hourly Loads p.u. of Peak'!I232^2</f>
        <v>0.23520872798478387</v>
      </c>
      <c r="J232" s="32">
        <f>'Hourly Loads p.u. of Peak'!J232^2</f>
        <v>0.30632107689856486</v>
      </c>
      <c r="K232" s="32">
        <f>'Hourly Loads p.u. of Peak'!K232^2</f>
        <v>0.40669855536361749</v>
      </c>
      <c r="L232" s="32">
        <f>'Hourly Loads p.u. of Peak'!L232^2</f>
        <v>0.50426121194751572</v>
      </c>
      <c r="M232" s="32">
        <f>'Hourly Loads p.u. of Peak'!M232^2</f>
        <v>0.60784282968372294</v>
      </c>
      <c r="N232" s="32">
        <f>'Hourly Loads p.u. of Peak'!N232^2</f>
        <v>0.68483746985942795</v>
      </c>
      <c r="O232" s="32">
        <f>'Hourly Loads p.u. of Peak'!O232^2</f>
        <v>0.74532377534123384</v>
      </c>
      <c r="P232" s="32">
        <f>'Hourly Loads p.u. of Peak'!P232^2</f>
        <v>0.77512136005324106</v>
      </c>
      <c r="Q232" s="32">
        <f>'Hourly Loads p.u. of Peak'!Q232^2</f>
        <v>0.78104705962417409</v>
      </c>
      <c r="R232" s="32">
        <f>'Hourly Loads p.u. of Peak'!R232^2</f>
        <v>0.77578687479665975</v>
      </c>
      <c r="S232" s="32">
        <f>'Hourly Loads p.u. of Peak'!S232^2</f>
        <v>0.75514276339712982</v>
      </c>
      <c r="T232" s="32">
        <f>'Hourly Loads p.u. of Peak'!T232^2</f>
        <v>0.70077314241111544</v>
      </c>
      <c r="U232" s="32">
        <f>'Hourly Loads p.u. of Peak'!U232^2</f>
        <v>0.63364369623621486</v>
      </c>
      <c r="V232" s="32">
        <f>'Hourly Loads p.u. of Peak'!V232^2</f>
        <v>0.60366006256691074</v>
      </c>
      <c r="W232" s="32">
        <f>'Hourly Loads p.u. of Peak'!W232^2</f>
        <v>0.54240409871468331</v>
      </c>
      <c r="X232" s="32">
        <f>'Hourly Loads p.u. of Peak'!X232^2</f>
        <v>0.45853796059520568</v>
      </c>
      <c r="Y232" s="32">
        <f>'Hourly Loads p.u. of Peak'!Y232^2</f>
        <v>0.37943177695929842</v>
      </c>
    </row>
    <row r="233" spans="1:25" x14ac:dyDescent="0.25">
      <c r="A233" s="29">
        <f>IF('2017 Hourly Load - RC2016'!A234="","",'2017 Hourly Load - RC2016'!A234)</f>
        <v>42958</v>
      </c>
      <c r="B233" s="32">
        <f>'Hourly Loads p.u. of Peak'!B233^2</f>
        <v>0.31234577258747265</v>
      </c>
      <c r="C233" s="32">
        <f>'Hourly Loads p.u. of Peak'!C233^2</f>
        <v>0.26748206357487181</v>
      </c>
      <c r="D233" s="32">
        <f>'Hourly Loads p.u. of Peak'!D233^2</f>
        <v>0.23856005252007403</v>
      </c>
      <c r="E233" s="32">
        <f>'Hourly Loads p.u. of Peak'!E233^2</f>
        <v>0.22172405948524054</v>
      </c>
      <c r="F233" s="32">
        <f>'Hourly Loads p.u. of Peak'!F233^2</f>
        <v>0.21641820285502159</v>
      </c>
      <c r="G233" s="32">
        <f>'Hourly Loads p.u. of Peak'!G233^2</f>
        <v>0.2308713081900543</v>
      </c>
      <c r="H233" s="32">
        <f>'Hourly Loads p.u. of Peak'!H233^2</f>
        <v>0.26220990726317628</v>
      </c>
      <c r="I233" s="32">
        <f>'Hourly Loads p.u. of Peak'!I233^2</f>
        <v>0.28675241939978613</v>
      </c>
      <c r="J233" s="32">
        <f>'Hourly Loads p.u. of Peak'!J233^2</f>
        <v>0.34784152815714675</v>
      </c>
      <c r="K233" s="32">
        <f>'Hourly Loads p.u. of Peak'!K233^2</f>
        <v>0.44247537902898565</v>
      </c>
      <c r="L233" s="32">
        <f>'Hourly Loads p.u. of Peak'!L233^2</f>
        <v>0.53974805985858776</v>
      </c>
      <c r="M233" s="32">
        <f>'Hourly Loads p.u. of Peak'!M233^2</f>
        <v>0.64553023770427043</v>
      </c>
      <c r="N233" s="32">
        <f>'Hourly Loads p.u. of Peak'!N233^2</f>
        <v>0.73139785425871973</v>
      </c>
      <c r="O233" s="32">
        <f>'Hourly Loads p.u. of Peak'!O233^2</f>
        <v>0.78833679267647272</v>
      </c>
      <c r="P233" s="32">
        <f>'Hourly Loads p.u. of Peak'!P233^2</f>
        <v>0.80316834569579754</v>
      </c>
      <c r="Q233" s="32">
        <f>'Hourly Loads p.u. of Peak'!Q233^2</f>
        <v>0.79903460507678625</v>
      </c>
      <c r="R233" s="32">
        <f>'Hourly Loads p.u. of Peak'!R233^2</f>
        <v>0.80121288458126005</v>
      </c>
      <c r="S233" s="32">
        <f>'Hourly Loads p.u. of Peak'!S233^2</f>
        <v>0.78714431932476669</v>
      </c>
      <c r="T233" s="32">
        <f>'Hourly Loads p.u. of Peak'!T233^2</f>
        <v>0.74546877291403257</v>
      </c>
      <c r="U233" s="32">
        <f>'Hourly Loads p.u. of Peak'!U233^2</f>
        <v>0.68324010085152986</v>
      </c>
      <c r="V233" s="32">
        <f>'Hourly Loads p.u. of Peak'!V233^2</f>
        <v>0.65888977413760297</v>
      </c>
      <c r="W233" s="32">
        <f>'Hourly Loads p.u. of Peak'!W233^2</f>
        <v>0.58424584444173666</v>
      </c>
      <c r="X233" s="32">
        <f>'Hourly Loads p.u. of Peak'!X233^2</f>
        <v>0.49843440096097835</v>
      </c>
      <c r="Y233" s="32">
        <f>'Hourly Loads p.u. of Peak'!Y233^2</f>
        <v>0.40728783761374593</v>
      </c>
    </row>
    <row r="234" spans="1:25" x14ac:dyDescent="0.25">
      <c r="A234" s="29">
        <f>IF('2017 Hourly Load - RC2016'!A235="","",'2017 Hourly Load - RC2016'!A235)</f>
        <v>42959</v>
      </c>
      <c r="B234" s="32">
        <f>'Hourly Loads p.u. of Peak'!B234^2</f>
        <v>0.33503548997197019</v>
      </c>
      <c r="C234" s="32">
        <f>'Hourly Loads p.u. of Peak'!C234^2</f>
        <v>0.28945676551269511</v>
      </c>
      <c r="D234" s="32">
        <f>'Hourly Loads p.u. of Peak'!D234^2</f>
        <v>0.25541758047623847</v>
      </c>
      <c r="E234" s="32">
        <f>'Hourly Loads p.u. of Peak'!E234^2</f>
        <v>0.23557539809790634</v>
      </c>
      <c r="F234" s="32">
        <f>'Hourly Loads p.u. of Peak'!F234^2</f>
        <v>0.22922000315947777</v>
      </c>
      <c r="G234" s="32">
        <f>'Hourly Loads p.u. of Peak'!G234^2</f>
        <v>0.24160476885323254</v>
      </c>
      <c r="H234" s="32">
        <f>'Hourly Loads p.u. of Peak'!H234^2</f>
        <v>0.27359674018957297</v>
      </c>
      <c r="I234" s="32">
        <f>'Hourly Loads p.u. of Peak'!I234^2</f>
        <v>0.30090755623876481</v>
      </c>
      <c r="J234" s="32">
        <f>'Hourly Loads p.u. of Peak'!J234^2</f>
        <v>0.36427550778827467</v>
      </c>
      <c r="K234" s="32">
        <f>'Hourly Loads p.u. of Peak'!K234^2</f>
        <v>0.45518921862865735</v>
      </c>
      <c r="L234" s="32">
        <f>'Hourly Loads p.u. of Peak'!L234^2</f>
        <v>0.54506665657365116</v>
      </c>
      <c r="M234" s="32">
        <f>'Hourly Loads p.u. of Peak'!M234^2</f>
        <v>0.63297543674226309</v>
      </c>
      <c r="N234" s="32">
        <f>'Hourly Loads p.u. of Peak'!N234^2</f>
        <v>0.7000001081914512</v>
      </c>
      <c r="O234" s="32">
        <f>'Hourly Loads p.u. of Peak'!O234^2</f>
        <v>0.75382985243693301</v>
      </c>
      <c r="P234" s="32">
        <f>'Hourly Loads p.u. of Peak'!P234^2</f>
        <v>0.77393892786983087</v>
      </c>
      <c r="Q234" s="32">
        <f>'Hourly Loads p.u. of Peak'!Q234^2</f>
        <v>0.77238835536010297</v>
      </c>
      <c r="R234" s="32">
        <f>'Hourly Loads p.u. of Peak'!R234^2</f>
        <v>0.78446455433031204</v>
      </c>
      <c r="S234" s="32">
        <f>'Hourly Loads p.u. of Peak'!S234^2</f>
        <v>0.77637868320447201</v>
      </c>
      <c r="T234" s="32">
        <f>'Hourly Loads p.u. of Peak'!T234^2</f>
        <v>0.74837168595054271</v>
      </c>
      <c r="U234" s="32">
        <f>'Hourly Loads p.u. of Peak'!U234^2</f>
        <v>0.68880420554170041</v>
      </c>
      <c r="V234" s="32">
        <f>'Hourly Loads p.u. of Peak'!V234^2</f>
        <v>0.65304086411915629</v>
      </c>
      <c r="W234" s="32">
        <f>'Hourly Loads p.u. of Peak'!W234^2</f>
        <v>0.58392496247912573</v>
      </c>
      <c r="X234" s="32">
        <f>'Hourly Loads p.u. of Peak'!X234^2</f>
        <v>0.49370292348454448</v>
      </c>
      <c r="Y234" s="32">
        <f>'Hourly Loads p.u. of Peak'!Y234^2</f>
        <v>0.41164023454433241</v>
      </c>
    </row>
    <row r="235" spans="1:25" x14ac:dyDescent="0.25">
      <c r="A235" s="29">
        <f>IF('2017 Hourly Load - RC2016'!A236="","",'2017 Hourly Load - RC2016'!A236)</f>
        <v>42960</v>
      </c>
      <c r="B235" s="32">
        <f>'Hourly Loads p.u. of Peak'!B235^2</f>
        <v>0.3380069653607497</v>
      </c>
      <c r="C235" s="32">
        <f>'Hourly Loads p.u. of Peak'!C235^2</f>
        <v>0.29535972437593577</v>
      </c>
      <c r="D235" s="32">
        <f>'Hourly Loads p.u. of Peak'!D235^2</f>
        <v>0.26414844682320715</v>
      </c>
      <c r="E235" s="32">
        <f>'Hourly Loads p.u. of Peak'!E235^2</f>
        <v>0.23962761768695504</v>
      </c>
      <c r="F235" s="32">
        <f>'Hourly Loads p.u. of Peak'!F235^2</f>
        <v>0.23342022949869182</v>
      </c>
      <c r="G235" s="32">
        <f>'Hourly Loads p.u. of Peak'!G235^2</f>
        <v>0.24658318573536653</v>
      </c>
      <c r="H235" s="32">
        <f>'Hourly Loads p.u. of Peak'!H235^2</f>
        <v>0.28026931687778717</v>
      </c>
      <c r="I235" s="32">
        <f>'Hourly Loads p.u. of Peak'!I235^2</f>
        <v>0.30874257796745791</v>
      </c>
      <c r="J235" s="32">
        <f>'Hourly Loads p.u. of Peak'!J235^2</f>
        <v>0.37881132583686716</v>
      </c>
      <c r="K235" s="32">
        <f>'Hourly Loads p.u. of Peak'!K235^2</f>
        <v>0.47280598301230703</v>
      </c>
      <c r="L235" s="32">
        <f>'Hourly Loads p.u. of Peak'!L235^2</f>
        <v>0.56672822778077969</v>
      </c>
      <c r="M235" s="32">
        <f>'Hourly Loads p.u. of Peak'!M235^2</f>
        <v>0.67224843267384771</v>
      </c>
      <c r="N235" s="32">
        <f>'Hourly Loads p.u. of Peak'!N235^2</f>
        <v>0.75331958445038461</v>
      </c>
      <c r="O235" s="32">
        <f>'Hourly Loads p.u. of Peak'!O235^2</f>
        <v>0.81192174826037389</v>
      </c>
      <c r="P235" s="32">
        <f>'Hourly Loads p.u. of Peak'!P235^2</f>
        <v>0.84223853682306093</v>
      </c>
      <c r="Q235" s="32">
        <f>'Hourly Loads p.u. of Peak'!Q235^2</f>
        <v>0.85811085446825586</v>
      </c>
      <c r="R235" s="32">
        <f>'Hourly Loads p.u. of Peak'!R235^2</f>
        <v>0.85803306890802933</v>
      </c>
      <c r="S235" s="32">
        <f>'Hourly Loads p.u. of Peak'!S235^2</f>
        <v>0.82102691607888367</v>
      </c>
      <c r="T235" s="32">
        <f>'Hourly Loads p.u. of Peak'!T235^2</f>
        <v>0.76546675381989437</v>
      </c>
      <c r="U235" s="32">
        <f>'Hourly Loads p.u. of Peak'!U235^2</f>
        <v>0.6959311644865982</v>
      </c>
      <c r="V235" s="32">
        <f>'Hourly Loads p.u. of Peak'!V235^2</f>
        <v>0.66784927273915651</v>
      </c>
      <c r="W235" s="32">
        <f>'Hourly Loads p.u. of Peak'!W235^2</f>
        <v>0.60444323138568512</v>
      </c>
      <c r="X235" s="32">
        <f>'Hourly Loads p.u. of Peak'!X235^2</f>
        <v>0.51132209944091689</v>
      </c>
      <c r="Y235" s="32">
        <f>'Hourly Loads p.u. of Peak'!Y235^2</f>
        <v>0.42642495228288474</v>
      </c>
    </row>
    <row r="236" spans="1:25" x14ac:dyDescent="0.25">
      <c r="A236" s="29">
        <f>IF('2017 Hourly Load - RC2016'!A237="","",'2017 Hourly Load - RC2016'!A237)</f>
        <v>42961</v>
      </c>
      <c r="B236" s="32">
        <f>'Hourly Loads p.u. of Peak'!B236^2</f>
        <v>0.35666274915316709</v>
      </c>
      <c r="C236" s="32">
        <f>'Hourly Loads p.u. of Peak'!C236^2</f>
        <v>0.31220499702978421</v>
      </c>
      <c r="D236" s="32">
        <f>'Hourly Loads p.u. of Peak'!D236^2</f>
        <v>0.28258576645421535</v>
      </c>
      <c r="E236" s="32">
        <f>'Hourly Loads p.u. of Peak'!E236^2</f>
        <v>0.26406213790471006</v>
      </c>
      <c r="F236" s="32">
        <f>'Hourly Loads p.u. of Peak'!F236^2</f>
        <v>0.25596958206851605</v>
      </c>
      <c r="G236" s="32">
        <f>'Hourly Loads p.u. of Peak'!G236^2</f>
        <v>0.26635408921642506</v>
      </c>
      <c r="H236" s="32">
        <f>'Hourly Loads p.u. of Peak'!H236^2</f>
        <v>0.29998699828861808</v>
      </c>
      <c r="I236" s="32">
        <f>'Hourly Loads p.u. of Peak'!I236^2</f>
        <v>0.32672755142840171</v>
      </c>
      <c r="J236" s="32">
        <f>'Hourly Loads p.u. of Peak'!J236^2</f>
        <v>0.39568888500710175</v>
      </c>
      <c r="K236" s="32">
        <f>'Hourly Loads p.u. of Peak'!K236^2</f>
        <v>0.49405700159184951</v>
      </c>
      <c r="L236" s="32">
        <f>'Hourly Loads p.u. of Peak'!L236^2</f>
        <v>0.59242579863498246</v>
      </c>
      <c r="M236" s="32">
        <f>'Hourly Loads p.u. of Peak'!M236^2</f>
        <v>0.67541924887542826</v>
      </c>
      <c r="N236" s="32">
        <f>'Hourly Loads p.u. of Peak'!N236^2</f>
        <v>0.75069807797591548</v>
      </c>
      <c r="O236" s="32">
        <f>'Hourly Loads p.u. of Peak'!O236^2</f>
        <v>0.79199435697917275</v>
      </c>
      <c r="P236" s="32">
        <f>'Hourly Loads p.u. of Peak'!P236^2</f>
        <v>0.79783406494380915</v>
      </c>
      <c r="Q236" s="32">
        <f>'Hourly Loads p.u. of Peak'!Q236^2</f>
        <v>0.74496134310883155</v>
      </c>
      <c r="R236" s="32">
        <f>'Hourly Loads p.u. of Peak'!R236^2</f>
        <v>0.66963468977121399</v>
      </c>
      <c r="S236" s="32">
        <f>'Hourly Loads p.u. of Peak'!S236^2</f>
        <v>0.61440731397088555</v>
      </c>
      <c r="T236" s="32">
        <f>'Hourly Loads p.u. of Peak'!T236^2</f>
        <v>0.56989341697934059</v>
      </c>
      <c r="U236" s="32">
        <f>'Hourly Loads p.u. of Peak'!U236^2</f>
        <v>0.53328977820203893</v>
      </c>
      <c r="V236" s="32">
        <f>'Hourly Loads p.u. of Peak'!V236^2</f>
        <v>0.52595648171032239</v>
      </c>
      <c r="W236" s="32">
        <f>'Hourly Loads p.u. of Peak'!W236^2</f>
        <v>0.47813300612913517</v>
      </c>
      <c r="X236" s="32">
        <f>'Hourly Loads p.u. of Peak'!X236^2</f>
        <v>0.41650336132700311</v>
      </c>
      <c r="Y236" s="32">
        <f>'Hourly Loads p.u. of Peak'!Y236^2</f>
        <v>0.34472842575627466</v>
      </c>
    </row>
    <row r="237" spans="1:25" x14ac:dyDescent="0.25">
      <c r="A237" s="29">
        <f>IF('2017 Hourly Load - RC2016'!A238="","",'2017 Hourly Load - RC2016'!A238)</f>
        <v>42962</v>
      </c>
      <c r="B237" s="32">
        <f>'Hourly Loads p.u. of Peak'!B237^2</f>
        <v>0.28805793522286927</v>
      </c>
      <c r="C237" s="32">
        <f>'Hourly Loads p.u. of Peak'!C237^2</f>
        <v>0.25237112950305124</v>
      </c>
      <c r="D237" s="32">
        <f>'Hourly Loads p.u. of Peak'!D237^2</f>
        <v>0.22625460077364393</v>
      </c>
      <c r="E237" s="32">
        <f>'Hourly Loads p.u. of Peak'!E237^2</f>
        <v>0.21474168208158995</v>
      </c>
      <c r="F237" s="32">
        <f>'Hourly Loads p.u. of Peak'!F237^2</f>
        <v>0.21175582892444314</v>
      </c>
      <c r="G237" s="32">
        <f>'Hourly Loads p.u. of Peak'!G237^2</f>
        <v>0.22713419019303344</v>
      </c>
      <c r="H237" s="32">
        <f>'Hourly Loads p.u. of Peak'!H237^2</f>
        <v>0.26298446634424766</v>
      </c>
      <c r="I237" s="32">
        <f>'Hourly Loads p.u. of Peak'!I237^2</f>
        <v>0.29494913825428387</v>
      </c>
      <c r="J237" s="32">
        <f>'Hourly Loads p.u. of Peak'!J237^2</f>
        <v>0.36250380393180931</v>
      </c>
      <c r="K237" s="32">
        <f>'Hourly Loads p.u. of Peak'!K237^2</f>
        <v>0.44314592317078</v>
      </c>
      <c r="L237" s="32">
        <f>'Hourly Loads p.u. of Peak'!L237^2</f>
        <v>0.52748006505456413</v>
      </c>
      <c r="M237" s="32">
        <f>'Hourly Loads p.u. of Peak'!M237^2</f>
        <v>0.59249043336734952</v>
      </c>
      <c r="N237" s="32">
        <f>'Hourly Loads p.u. of Peak'!N237^2</f>
        <v>0.64404680316760177</v>
      </c>
      <c r="O237" s="32">
        <f>'Hourly Loads p.u. of Peak'!O237^2</f>
        <v>0.63304224682604837</v>
      </c>
      <c r="P237" s="32">
        <f>'Hourly Loads p.u. of Peak'!P237^2</f>
        <v>0.54407517582103349</v>
      </c>
      <c r="Q237" s="32">
        <f>'Hourly Loads p.u. of Peak'!Q237^2</f>
        <v>0.49058074595474216</v>
      </c>
      <c r="R237" s="32">
        <f>'Hourly Loads p.u. of Peak'!R237^2</f>
        <v>0.45626628729593899</v>
      </c>
      <c r="S237" s="32">
        <f>'Hourly Loads p.u. of Peak'!S237^2</f>
        <v>0.43325160696136461</v>
      </c>
      <c r="T237" s="32">
        <f>'Hourly Loads p.u. of Peak'!T237^2</f>
        <v>0.4052539439746623</v>
      </c>
      <c r="U237" s="32">
        <f>'Hourly Loads p.u. of Peak'!U237^2</f>
        <v>0.37927661658186057</v>
      </c>
      <c r="V237" s="32">
        <f>'Hourly Loads p.u. of Peak'!V237^2</f>
        <v>0.38274942409305734</v>
      </c>
      <c r="W237" s="32">
        <f>'Hourly Loads p.u. of Peak'!W237^2</f>
        <v>0.35626166653191588</v>
      </c>
      <c r="X237" s="32">
        <f>'Hourly Loads p.u. of Peak'!X237^2</f>
        <v>0.32051750486903785</v>
      </c>
      <c r="Y237" s="32">
        <f>'Hourly Loads p.u. of Peak'!Y237^2</f>
        <v>0.27743138937991013</v>
      </c>
    </row>
    <row r="238" spans="1:25" x14ac:dyDescent="0.25">
      <c r="A238" s="29">
        <f>IF('2017 Hourly Load - RC2016'!A239="","",'2017 Hourly Load - RC2016'!A239)</f>
        <v>42963</v>
      </c>
      <c r="B238" s="32">
        <f>'Hourly Loads p.u. of Peak'!B238^2</f>
        <v>0.23606473581915019</v>
      </c>
      <c r="C238" s="32">
        <f>'Hourly Loads p.u. of Peak'!C238^2</f>
        <v>0.21040553329850742</v>
      </c>
      <c r="D238" s="32">
        <f>'Hourly Loads p.u. of Peak'!D238^2</f>
        <v>0.19376185789977363</v>
      </c>
      <c r="E238" s="32">
        <f>'Hourly Loads p.u. of Peak'!E238^2</f>
        <v>0.18301108256752924</v>
      </c>
      <c r="F238" s="32">
        <f>'Hourly Loads p.u. of Peak'!F238^2</f>
        <v>0.17762686392658653</v>
      </c>
      <c r="G238" s="32">
        <f>'Hourly Loads p.u. of Peak'!G238^2</f>
        <v>0.17957869534212118</v>
      </c>
      <c r="H238" s="32">
        <f>'Hourly Loads p.u. of Peak'!H238^2</f>
        <v>0.18957094643648564</v>
      </c>
      <c r="I238" s="32">
        <f>'Hourly Loads p.u. of Peak'!I238^2</f>
        <v>0.20645686325750864</v>
      </c>
      <c r="J238" s="32">
        <f>'Hourly Loads p.u. of Peak'!J238^2</f>
        <v>0.27079288497063203</v>
      </c>
      <c r="K238" s="32">
        <f>'Hourly Loads p.u. of Peak'!K238^2</f>
        <v>0.37484217858187185</v>
      </c>
      <c r="L238" s="32">
        <f>'Hourly Loads p.u. of Peak'!L238^2</f>
        <v>0.4731524879350969</v>
      </c>
      <c r="M238" s="32">
        <f>'Hourly Loads p.u. of Peak'!M238^2</f>
        <v>0.55165801367849254</v>
      </c>
      <c r="N238" s="32">
        <f>'Hourly Loads p.u. of Peak'!N238^2</f>
        <v>0.62983933978393847</v>
      </c>
      <c r="O238" s="32">
        <f>'Hourly Loads p.u. of Peak'!O238^2</f>
        <v>0.64418159033893096</v>
      </c>
      <c r="P238" s="32">
        <f>'Hourly Loads p.u. of Peak'!P238^2</f>
        <v>0.68518497078995766</v>
      </c>
      <c r="Q238" s="32">
        <f>'Hourly Loads p.u. of Peak'!Q238^2</f>
        <v>0.6540591454127852</v>
      </c>
      <c r="R238" s="32">
        <f>'Hourly Loads p.u. of Peak'!R238^2</f>
        <v>0.5993617091925818</v>
      </c>
      <c r="S238" s="32">
        <f>'Hourly Loads p.u. of Peak'!S238^2</f>
        <v>0.5448806851815583</v>
      </c>
      <c r="T238" s="32">
        <f>'Hourly Loads p.u. of Peak'!T238^2</f>
        <v>0.49541547682117221</v>
      </c>
      <c r="U238" s="32">
        <f>'Hourly Loads p.u. of Peak'!U238^2</f>
        <v>0.45501927150268273</v>
      </c>
      <c r="V238" s="32">
        <f>'Hourly Loads p.u. of Peak'!V238^2</f>
        <v>0.44415269132007251</v>
      </c>
      <c r="W238" s="32">
        <f>'Hourly Loads p.u. of Peak'!W238^2</f>
        <v>0.41315014702127539</v>
      </c>
      <c r="X238" s="32">
        <f>'Hourly Loads p.u. of Peak'!X238^2</f>
        <v>0.36920822995071167</v>
      </c>
      <c r="Y238" s="32">
        <f>'Hourly Loads p.u. of Peak'!Y238^2</f>
        <v>0.31333208996545209</v>
      </c>
    </row>
    <row r="239" spans="1:25" x14ac:dyDescent="0.25">
      <c r="A239" s="29">
        <f>IF('2017 Hourly Load - RC2016'!A240="","",'2017 Hourly Load - RC2016'!A240)</f>
        <v>42964</v>
      </c>
      <c r="B239" s="32">
        <f>'Hourly Loads p.u. of Peak'!B239^2</f>
        <v>0.26635408921642506</v>
      </c>
      <c r="C239" s="32">
        <f>'Hourly Loads p.u. of Peak'!C239^2</f>
        <v>0.23390732488038649</v>
      </c>
      <c r="D239" s="32">
        <f>'Hourly Loads p.u. of Peak'!D239^2</f>
        <v>0.21098370257024116</v>
      </c>
      <c r="E239" s="32">
        <f>'Hourly Loads p.u. of Peak'!E239^2</f>
        <v>0.19561443229619105</v>
      </c>
      <c r="F239" s="32">
        <f>'Hourly Loads p.u. of Peak'!F239^2</f>
        <v>0.18931510289787448</v>
      </c>
      <c r="G239" s="32">
        <f>'Hourly Loads p.u. of Peak'!G239^2</f>
        <v>0.18960750961619455</v>
      </c>
      <c r="H239" s="32">
        <f>'Hourly Loads p.u. of Peak'!H239^2</f>
        <v>0.19643235737797787</v>
      </c>
      <c r="I239" s="32">
        <f>'Hourly Loads p.u. of Peak'!I239^2</f>
        <v>0.20978969378005458</v>
      </c>
      <c r="J239" s="32">
        <f>'Hourly Loads p.u. of Peak'!J239^2</f>
        <v>0.27088028685337479</v>
      </c>
      <c r="K239" s="32">
        <f>'Hourly Loads p.u. of Peak'!K239^2</f>
        <v>0.36966758695755841</v>
      </c>
      <c r="L239" s="32">
        <f>'Hourly Loads p.u. of Peak'!L239^2</f>
        <v>0.47142123256994917</v>
      </c>
      <c r="M239" s="32">
        <f>'Hourly Loads p.u. of Peak'!M239^2</f>
        <v>0.56136763479599927</v>
      </c>
      <c r="N239" s="32">
        <f>'Hourly Loads p.u. of Peak'!N239^2</f>
        <v>0.64108505339776301</v>
      </c>
      <c r="O239" s="32">
        <f>'Hourly Loads p.u. of Peak'!O239^2</f>
        <v>0.71135709085402199</v>
      </c>
      <c r="P239" s="32">
        <f>'Hourly Loads p.u. of Peak'!P239^2</f>
        <v>0.72330529137114341</v>
      </c>
      <c r="Q239" s="32">
        <f>'Hourly Loads p.u. of Peak'!Q239^2</f>
        <v>0.70979981424263905</v>
      </c>
      <c r="R239" s="32">
        <f>'Hourly Loads p.u. of Peak'!R239^2</f>
        <v>0.71667881309425896</v>
      </c>
      <c r="S239" s="32">
        <f>'Hourly Loads p.u. of Peak'!S239^2</f>
        <v>0.71405095156155463</v>
      </c>
      <c r="T239" s="32">
        <f>'Hourly Loads p.u. of Peak'!T239^2</f>
        <v>0.68282370262807468</v>
      </c>
      <c r="U239" s="32">
        <f>'Hourly Loads p.u. of Peak'!U239^2</f>
        <v>0.6329086301841691</v>
      </c>
      <c r="V239" s="32">
        <f>'Hourly Loads p.u. of Peak'!V239^2</f>
        <v>0.61750480108580896</v>
      </c>
      <c r="W239" s="32">
        <f>'Hourly Loads p.u. of Peak'!W239^2</f>
        <v>0.56331972358698512</v>
      </c>
      <c r="X239" s="32">
        <f>'Hourly Loads p.u. of Peak'!X239^2</f>
        <v>0.47662451803140271</v>
      </c>
      <c r="Y239" s="32">
        <f>'Hourly Loads p.u. of Peak'!Y239^2</f>
        <v>0.38425748734501058</v>
      </c>
    </row>
    <row r="240" spans="1:25" x14ac:dyDescent="0.25">
      <c r="A240" s="29">
        <f>IF('2017 Hourly Load - RC2016'!A241="","",'2017 Hourly Load - RC2016'!A241)</f>
        <v>42965</v>
      </c>
      <c r="B240" s="32">
        <f>'Hourly Loads p.u. of Peak'!B240^2</f>
        <v>0.32118341625270691</v>
      </c>
      <c r="C240" s="32">
        <f>'Hourly Loads p.u. of Peak'!C240^2</f>
        <v>0.27509216207603304</v>
      </c>
      <c r="D240" s="32">
        <f>'Hourly Loads p.u. of Peak'!D240^2</f>
        <v>0.2460414051216315</v>
      </c>
      <c r="E240" s="32">
        <f>'Hourly Loads p.u. of Peak'!E240^2</f>
        <v>0.22934062939244348</v>
      </c>
      <c r="F240" s="32">
        <f>'Hourly Loads p.u. of Peak'!F240^2</f>
        <v>0.2257755439676917</v>
      </c>
      <c r="G240" s="32">
        <f>'Hourly Loads p.u. of Peak'!G240^2</f>
        <v>0.24879815005589281</v>
      </c>
      <c r="H240" s="32">
        <f>'Hourly Loads p.u. of Peak'!H240^2</f>
        <v>0.29072313735017302</v>
      </c>
      <c r="I240" s="32">
        <f>'Hourly Loads p.u. of Peak'!I240^2</f>
        <v>0.3103778023208586</v>
      </c>
      <c r="J240" s="32">
        <f>'Hourly Loads p.u. of Peak'!J240^2</f>
        <v>0.36008106181964378</v>
      </c>
      <c r="K240" s="32">
        <f>'Hourly Loads p.u. of Peak'!K240^2</f>
        <v>0.45496262951207356</v>
      </c>
      <c r="L240" s="32">
        <f>'Hourly Loads p.u. of Peak'!L240^2</f>
        <v>0.55471835058613672</v>
      </c>
      <c r="M240" s="32">
        <f>'Hourly Loads p.u. of Peak'!M240^2</f>
        <v>0.65270161330583587</v>
      </c>
      <c r="N240" s="32">
        <f>'Hourly Loads p.u. of Peak'!N240^2</f>
        <v>0.73067988252004534</v>
      </c>
      <c r="O240" s="32">
        <f>'Hourly Loads p.u. of Peak'!O240^2</f>
        <v>0.79625972575027471</v>
      </c>
      <c r="P240" s="32">
        <f>'Hourly Loads p.u. of Peak'!P240^2</f>
        <v>0.82666707697778885</v>
      </c>
      <c r="Q240" s="32">
        <f>'Hourly Loads p.u. of Peak'!Q240^2</f>
        <v>0.85174414734988468</v>
      </c>
      <c r="R240" s="32">
        <f>'Hourly Loads p.u. of Peak'!R240^2</f>
        <v>0.85577882133709915</v>
      </c>
      <c r="S240" s="32">
        <f>'Hourly Loads p.u. of Peak'!S240^2</f>
        <v>0.83931262922909811</v>
      </c>
      <c r="T240" s="32">
        <f>'Hourly Loads p.u. of Peak'!T240^2</f>
        <v>0.80414697001576418</v>
      </c>
      <c r="U240" s="32">
        <f>'Hourly Loads p.u. of Peak'!U240^2</f>
        <v>0.7429333514766745</v>
      </c>
      <c r="V240" s="32">
        <f>'Hourly Loads p.u. of Peak'!V240^2</f>
        <v>0.7193115012980994</v>
      </c>
      <c r="W240" s="32">
        <f>'Hourly Loads p.u. of Peak'!W240^2</f>
        <v>0.63504818878597169</v>
      </c>
      <c r="X240" s="32">
        <f>'Hourly Loads p.u. of Peak'!X240^2</f>
        <v>0.52328032702356941</v>
      </c>
      <c r="Y240" s="32">
        <f>'Hourly Loads p.u. of Peak'!Y240^2</f>
        <v>0.43391512792645776</v>
      </c>
    </row>
    <row r="241" spans="1:25" x14ac:dyDescent="0.25">
      <c r="A241" s="29">
        <f>IF('2017 Hourly Load - RC2016'!A242="","",'2017 Hourly Load - RC2016'!A242)</f>
        <v>42966</v>
      </c>
      <c r="B241" s="32">
        <f>'Hourly Loads p.u. of Peak'!B241^2</f>
        <v>0.35515985280154294</v>
      </c>
      <c r="C241" s="32">
        <f>'Hourly Loads p.u. of Peak'!C241^2</f>
        <v>0.30669299500291219</v>
      </c>
      <c r="D241" s="32">
        <f>'Hourly Loads p.u. of Peak'!D241^2</f>
        <v>0.27399219051926782</v>
      </c>
      <c r="E241" s="32">
        <f>'Hourly Loads p.u. of Peak'!E241^2</f>
        <v>0.25406134582361933</v>
      </c>
      <c r="F241" s="32">
        <f>'Hourly Loads p.u. of Peak'!F241^2</f>
        <v>0.24817026853943641</v>
      </c>
      <c r="G241" s="32">
        <f>'Hourly Loads p.u. of Peak'!G241^2</f>
        <v>0.26778615619639273</v>
      </c>
      <c r="H241" s="32">
        <f>'Hourly Loads p.u. of Peak'!H241^2</f>
        <v>0.31234577258747265</v>
      </c>
      <c r="I241" s="32">
        <f>'Hourly Loads p.u. of Peak'!I241^2</f>
        <v>0.33067530302686515</v>
      </c>
      <c r="J241" s="32">
        <f>'Hourly Loads p.u. of Peak'!J241^2</f>
        <v>0.38477819666579638</v>
      </c>
      <c r="K241" s="32">
        <f>'Hourly Loads p.u. of Peak'!K241^2</f>
        <v>0.47883003526258605</v>
      </c>
      <c r="L241" s="32">
        <f>'Hourly Loads p.u. of Peak'!L241^2</f>
        <v>0.57084469251332759</v>
      </c>
      <c r="M241" s="32">
        <f>'Hourly Loads p.u. of Peak'!M241^2</f>
        <v>0.66826108051277977</v>
      </c>
      <c r="N241" s="32">
        <f>'Hourly Loads p.u. of Peak'!N241^2</f>
        <v>0.75062532357691003</v>
      </c>
      <c r="O241" s="32">
        <f>'Hourly Loads p.u. of Peak'!O241^2</f>
        <v>0.80882245246590856</v>
      </c>
      <c r="P241" s="32">
        <f>'Hourly Loads p.u. of Peak'!P241^2</f>
        <v>0.84385766992221256</v>
      </c>
      <c r="Q241" s="32">
        <f>'Hourly Loads p.u. of Peak'!Q241^2</f>
        <v>0.88673808248892205</v>
      </c>
      <c r="R241" s="32">
        <f>'Hourly Loads p.u. of Peak'!R241^2</f>
        <v>0.90901706567274076</v>
      </c>
      <c r="S241" s="32">
        <f>'Hourly Loads p.u. of Peak'!S241^2</f>
        <v>0.88626370074938832</v>
      </c>
      <c r="T241" s="32">
        <f>'Hourly Loads p.u. of Peak'!T241^2</f>
        <v>0.84416625251136845</v>
      </c>
      <c r="U241" s="32">
        <f>'Hourly Loads p.u. of Peak'!U241^2</f>
        <v>0.77297886631358503</v>
      </c>
      <c r="V241" s="32">
        <f>'Hourly Loads p.u. of Peak'!V241^2</f>
        <v>0.74496134310883155</v>
      </c>
      <c r="W241" s="32">
        <f>'Hourly Loads p.u. of Peak'!W241^2</f>
        <v>0.66435403125539449</v>
      </c>
      <c r="X241" s="32">
        <f>'Hourly Loads p.u. of Peak'!X241^2</f>
        <v>0.55090983381834435</v>
      </c>
      <c r="Y241" s="32">
        <f>'Hourly Loads p.u. of Peak'!Y241^2</f>
        <v>0.45462285160793126</v>
      </c>
    </row>
    <row r="242" spans="1:25" x14ac:dyDescent="0.25">
      <c r="A242" s="29">
        <f>IF('2017 Hourly Load - RC2016'!A243="","",'2017 Hourly Load - RC2016'!A243)</f>
        <v>42967</v>
      </c>
      <c r="B242" s="32">
        <f>'Hourly Loads p.u. of Peak'!B242^2</f>
        <v>0.37530502602292265</v>
      </c>
      <c r="C242" s="32">
        <f>'Hourly Loads p.u. of Peak'!C242^2</f>
        <v>0.32476256565931677</v>
      </c>
      <c r="D242" s="32">
        <f>'Hourly Loads p.u. of Peak'!D242^2</f>
        <v>0.29176543917736908</v>
      </c>
      <c r="E242" s="32">
        <f>'Hourly Loads p.u. of Peak'!E242^2</f>
        <v>0.26809042157677848</v>
      </c>
      <c r="F242" s="32">
        <f>'Hourly Loads p.u. of Peak'!F242^2</f>
        <v>0.26062134543168358</v>
      </c>
      <c r="G242" s="32">
        <f>'Hourly Loads p.u. of Peak'!G242^2</f>
        <v>0.27827239187289066</v>
      </c>
      <c r="H242" s="32">
        <f>'Hourly Loads p.u. of Peak'!H242^2</f>
        <v>0.32118341625270691</v>
      </c>
      <c r="I242" s="32">
        <f>'Hourly Loads p.u. of Peak'!I242^2</f>
        <v>0.2729382909311488</v>
      </c>
      <c r="J242" s="32">
        <f>'Hourly Loads p.u. of Peak'!J242^2</f>
        <v>0.39016202042933423</v>
      </c>
      <c r="K242" s="32">
        <f>'Hourly Loads p.u. of Peak'!K242^2</f>
        <v>0.48547713354395722</v>
      </c>
      <c r="L242" s="32">
        <f>'Hourly Loads p.u. of Peak'!L242^2</f>
        <v>0.57707921442041221</v>
      </c>
      <c r="M242" s="32">
        <f>'Hourly Loads p.u. of Peak'!M242^2</f>
        <v>0.68095148131791849</v>
      </c>
      <c r="N242" s="32">
        <f>'Hourly Loads p.u. of Peak'!N242^2</f>
        <v>0.75149860906058585</v>
      </c>
      <c r="O242" s="32">
        <f>'Hourly Loads p.u. of Peak'!O242^2</f>
        <v>0.8224732233252654</v>
      </c>
      <c r="P242" s="32">
        <f>'Hourly Loads p.u. of Peak'!P242^2</f>
        <v>0.85213168250302607</v>
      </c>
      <c r="Q242" s="32">
        <f>'Hourly Loads p.u. of Peak'!Q242^2</f>
        <v>0.85803306890802933</v>
      </c>
      <c r="R242" s="32">
        <f>'Hourly Loads p.u. of Peak'!R242^2</f>
        <v>0.85570114154760613</v>
      </c>
      <c r="S242" s="32">
        <f>'Hourly Loads p.u. of Peak'!S242^2</f>
        <v>0.8327862664771174</v>
      </c>
      <c r="T242" s="32">
        <f>'Hourly Loads p.u. of Peak'!T242^2</f>
        <v>0.78416708471955077</v>
      </c>
      <c r="U242" s="32">
        <f>'Hourly Loads p.u. of Peak'!U242^2</f>
        <v>0.72595011147811106</v>
      </c>
      <c r="V242" s="32">
        <f>'Hourly Loads p.u. of Peak'!V242^2</f>
        <v>0.70042171033499201</v>
      </c>
      <c r="W242" s="32">
        <f>'Hourly Loads p.u. of Peak'!W242^2</f>
        <v>0.63143977790595229</v>
      </c>
      <c r="X242" s="32">
        <f>'Hourly Loads p.u. of Peak'!X242^2</f>
        <v>0.53102326475171902</v>
      </c>
      <c r="Y242" s="32">
        <f>'Hourly Loads p.u. of Peak'!Y242^2</f>
        <v>0.43640785324441211</v>
      </c>
    </row>
    <row r="243" spans="1:25" x14ac:dyDescent="0.25">
      <c r="A243" s="29">
        <f>IF('2017 Hourly Load - RC2016'!A244="","",'2017 Hourly Load - RC2016'!A244)</f>
        <v>42968</v>
      </c>
      <c r="B243" s="32">
        <f>'Hourly Loads p.u. of Peak'!B243^2</f>
        <v>0.36869816821709339</v>
      </c>
      <c r="C243" s="32">
        <f>'Hourly Loads p.u. of Peak'!C243^2</f>
        <v>0.31923519867056516</v>
      </c>
      <c r="D243" s="32">
        <f>'Hourly Loads p.u. of Peak'!D243^2</f>
        <v>0.28634786220994102</v>
      </c>
      <c r="E243" s="32">
        <f>'Hourly Loads p.u. of Peak'!E243^2</f>
        <v>0.26613744431163139</v>
      </c>
      <c r="F243" s="32">
        <f>'Hourly Loads p.u. of Peak'!F243^2</f>
        <v>0.25814088070458202</v>
      </c>
      <c r="G243" s="32">
        <f>'Hourly Loads p.u. of Peak'!G243^2</f>
        <v>0.27685669996530698</v>
      </c>
      <c r="H243" s="32">
        <f>'Hourly Loads p.u. of Peak'!H243^2</f>
        <v>0.32227891370744705</v>
      </c>
      <c r="I243" s="32">
        <f>'Hourly Loads p.u. of Peak'!I243^2</f>
        <v>0.34359538321684985</v>
      </c>
      <c r="J243" s="32">
        <f>'Hourly Loads p.u. of Peak'!J243^2</f>
        <v>0.399713531928785</v>
      </c>
      <c r="K243" s="32">
        <f>'Hourly Loads p.u. of Peak'!K243^2</f>
        <v>0.48740984513657498</v>
      </c>
      <c r="L243" s="32">
        <f>'Hourly Loads p.u. of Peak'!L243^2</f>
        <v>0.58437422190661892</v>
      </c>
      <c r="M243" s="32">
        <f>'Hourly Loads p.u. of Peak'!M243^2</f>
        <v>0.68469849416705386</v>
      </c>
      <c r="N243" s="32">
        <f>'Hourly Loads p.u. of Peak'!N243^2</f>
        <v>0.76025938737097487</v>
      </c>
      <c r="O243" s="32">
        <f>'Hourly Loads p.u. of Peak'!O243^2</f>
        <v>0.82842403286832</v>
      </c>
      <c r="P243" s="32">
        <f>'Hourly Loads p.u. of Peak'!P243^2</f>
        <v>0.86778358804247069</v>
      </c>
      <c r="Q243" s="32">
        <f>'Hourly Loads p.u. of Peak'!Q243^2</f>
        <v>0.90853676077213374</v>
      </c>
      <c r="R243" s="32">
        <f>'Hourly Loads p.u. of Peak'!R243^2</f>
        <v>0.90997805624859529</v>
      </c>
      <c r="S243" s="32">
        <f>'Hourly Loads p.u. of Peak'!S243^2</f>
        <v>0.85065951783800664</v>
      </c>
      <c r="T243" s="32">
        <f>'Hourly Loads p.u. of Peak'!T243^2</f>
        <v>0.7902764869003438</v>
      </c>
      <c r="U243" s="32">
        <f>'Hourly Loads p.u. of Peak'!U243^2</f>
        <v>0.7105074557063461</v>
      </c>
      <c r="V243" s="32">
        <f>'Hourly Loads p.u. of Peak'!V243^2</f>
        <v>0.69285229125791659</v>
      </c>
      <c r="W243" s="32">
        <f>'Hourly Loads p.u. of Peak'!W243^2</f>
        <v>0.6173068564466897</v>
      </c>
      <c r="X243" s="32">
        <f>'Hourly Loads p.u. of Peak'!X243^2</f>
        <v>0.5229766504336002</v>
      </c>
      <c r="Y243" s="32">
        <f>'Hourly Loads p.u. of Peak'!Y243^2</f>
        <v>0.42950124470566997</v>
      </c>
    </row>
    <row r="244" spans="1:25" x14ac:dyDescent="0.25">
      <c r="A244" s="29">
        <f>IF('2017 Hourly Load - RC2016'!A245="","",'2017 Hourly Load - RC2016'!A245)</f>
        <v>42969</v>
      </c>
      <c r="B244" s="32">
        <f>'Hourly Loads p.u. of Peak'!B244^2</f>
        <v>0.35256234923218527</v>
      </c>
      <c r="C244" s="32">
        <f>'Hourly Loads p.u. of Peak'!C244^2</f>
        <v>0.30655349927109865</v>
      </c>
      <c r="D244" s="32">
        <f>'Hourly Loads p.u. of Peak'!D244^2</f>
        <v>0.27531242081421969</v>
      </c>
      <c r="E244" s="32">
        <f>'Hourly Loads p.u. of Peak'!E244^2</f>
        <v>0.2563946041324387</v>
      </c>
      <c r="F244" s="32">
        <f>'Hourly Loads p.u. of Peak'!F244^2</f>
        <v>0.24888192752816923</v>
      </c>
      <c r="G244" s="32">
        <f>'Hourly Loads p.u. of Peak'!G244^2</f>
        <v>0.26622409169647548</v>
      </c>
      <c r="H244" s="32">
        <f>'Hourly Loads p.u. of Peak'!H244^2</f>
        <v>0.31103310137427143</v>
      </c>
      <c r="I244" s="32">
        <f>'Hourly Loads p.u. of Peak'!I244^2</f>
        <v>0.33125501126277068</v>
      </c>
      <c r="J244" s="32">
        <f>'Hourly Loads p.u. of Peak'!J244^2</f>
        <v>0.38545564587363956</v>
      </c>
      <c r="K244" s="32">
        <f>'Hourly Loads p.u. of Peak'!K244^2</f>
        <v>0.4804002070892226</v>
      </c>
      <c r="L244" s="32">
        <f>'Hourly Loads p.u. of Peak'!L244^2</f>
        <v>0.57268607460330001</v>
      </c>
      <c r="M244" s="32">
        <f>'Hourly Loads p.u. of Peak'!M244^2</f>
        <v>0.66750619655097632</v>
      </c>
      <c r="N244" s="32">
        <f>'Hourly Loads p.u. of Peak'!N244^2</f>
        <v>0.74670182168193622</v>
      </c>
      <c r="O244" s="32">
        <f>'Hourly Loads p.u. of Peak'!O244^2</f>
        <v>0.80587984191028805</v>
      </c>
      <c r="P244" s="32">
        <f>'Hourly Loads p.u. of Peak'!P244^2</f>
        <v>0.82834760469917279</v>
      </c>
      <c r="Q244" s="32">
        <f>'Hourly Loads p.u. of Peak'!Q244^2</f>
        <v>0.87743187271164824</v>
      </c>
      <c r="R244" s="32">
        <f>'Hourly Loads p.u. of Peak'!R244^2</f>
        <v>0.89029999126597903</v>
      </c>
      <c r="S244" s="32">
        <f>'Hourly Loads p.u. of Peak'!S244^2</f>
        <v>0.85507983015654265</v>
      </c>
      <c r="T244" s="32">
        <f>'Hourly Loads p.u. of Peak'!T244^2</f>
        <v>0.79933488113767515</v>
      </c>
      <c r="U244" s="32">
        <f>'Hourly Loads p.u. of Peak'!U244^2</f>
        <v>0.71895545056661558</v>
      </c>
      <c r="V244" s="32">
        <f>'Hourly Loads p.u. of Peak'!V244^2</f>
        <v>0.67707654934374595</v>
      </c>
      <c r="W244" s="32">
        <f>'Hourly Loads p.u. of Peak'!W244^2</f>
        <v>0.59916669440277892</v>
      </c>
      <c r="X244" s="32">
        <f>'Hourly Loads p.u. of Peak'!X244^2</f>
        <v>0.51462996454467691</v>
      </c>
      <c r="Y244" s="32">
        <f>'Hourly Loads p.u. of Peak'!Y244^2</f>
        <v>0.43590873701886063</v>
      </c>
    </row>
    <row r="245" spans="1:25" x14ac:dyDescent="0.25">
      <c r="A245" s="29">
        <f>IF('2017 Hourly Load - RC2016'!A246="","",'2017 Hourly Load - RC2016'!A246)</f>
        <v>42970</v>
      </c>
      <c r="B245" s="32">
        <f>'Hourly Loads p.u. of Peak'!B245^2</f>
        <v>0.36341442648439376</v>
      </c>
      <c r="C245" s="32">
        <f>'Hourly Loads p.u. of Peak'!C245^2</f>
        <v>0.31611149275366446</v>
      </c>
      <c r="D245" s="32">
        <f>'Hourly Loads p.u. of Peak'!D245^2</f>
        <v>0.28022486320136269</v>
      </c>
      <c r="E245" s="32">
        <f>'Hourly Loads p.u. of Peak'!E245^2</f>
        <v>0.25673487563333708</v>
      </c>
      <c r="F245" s="32">
        <f>'Hourly Loads p.u. of Peak'!F245^2</f>
        <v>0.24267911744981893</v>
      </c>
      <c r="G245" s="32">
        <f>'Hourly Loads p.u. of Peak'!G245^2</f>
        <v>0.24143969599522461</v>
      </c>
      <c r="H245" s="32">
        <f>'Hourly Loads p.u. of Peak'!H245^2</f>
        <v>0.24787752864330598</v>
      </c>
      <c r="I245" s="32">
        <f>'Hourly Loads p.u. of Peak'!I245^2</f>
        <v>0.26195197475257942</v>
      </c>
      <c r="J245" s="32">
        <f>'Hourly Loads p.u. of Peak'!J245^2</f>
        <v>0.33227072232757648</v>
      </c>
      <c r="K245" s="32">
        <f>'Hourly Loads p.u. of Peak'!K245^2</f>
        <v>0.44314592317078</v>
      </c>
      <c r="L245" s="32">
        <f>'Hourly Loads p.u. of Peak'!L245^2</f>
        <v>0.54779788255562112</v>
      </c>
      <c r="M245" s="32">
        <f>'Hourly Loads p.u. of Peak'!M245^2</f>
        <v>0.64836698762131506</v>
      </c>
      <c r="N245" s="32">
        <f>'Hourly Loads p.u. of Peak'!N245^2</f>
        <v>0.72938842186459263</v>
      </c>
      <c r="O245" s="32">
        <f>'Hourly Loads p.u. of Peak'!O245^2</f>
        <v>0.78625055662709453</v>
      </c>
      <c r="P245" s="32">
        <f>'Hourly Loads p.u. of Peak'!P245^2</f>
        <v>0.8123758008649381</v>
      </c>
      <c r="Q245" s="32">
        <f>'Hourly Loads p.u. of Peak'!Q245^2</f>
        <v>0.83378276605103718</v>
      </c>
      <c r="R245" s="32">
        <f>'Hourly Loads p.u. of Peak'!R245^2</f>
        <v>0.84609617175662288</v>
      </c>
      <c r="S245" s="32">
        <f>'Hourly Loads p.u. of Peak'!S245^2</f>
        <v>0.82888267592271603</v>
      </c>
      <c r="T245" s="32">
        <f>'Hourly Loads p.u. of Peak'!T245^2</f>
        <v>0.77534316656982716</v>
      </c>
      <c r="U245" s="32">
        <f>'Hourly Loads p.u. of Peak'!U245^2</f>
        <v>0.69950839944293264</v>
      </c>
      <c r="V245" s="32">
        <f>'Hourly Loads p.u. of Peak'!V245^2</f>
        <v>0.66455937984585545</v>
      </c>
      <c r="W245" s="32">
        <f>'Hourly Loads p.u. of Peak'!W245^2</f>
        <v>0.60209524802792358</v>
      </c>
      <c r="X245" s="32">
        <f>'Hourly Loads p.u. of Peak'!X245^2</f>
        <v>0.52925018235002774</v>
      </c>
      <c r="Y245" s="32">
        <f>'Hourly Loads p.u. of Peak'!Y245^2</f>
        <v>0.44869728425041522</v>
      </c>
    </row>
    <row r="246" spans="1:25" x14ac:dyDescent="0.25">
      <c r="A246" s="29">
        <f>IF('2017 Hourly Load - RC2016'!A247="","",'2017 Hourly Load - RC2016'!A247)</f>
        <v>42971</v>
      </c>
      <c r="B246" s="32">
        <f>'Hourly Loads p.u. of Peak'!B246^2</f>
        <v>0.37381465116329377</v>
      </c>
      <c r="C246" s="32">
        <f>'Hourly Loads p.u. of Peak'!C246^2</f>
        <v>0.32242194218175801</v>
      </c>
      <c r="D246" s="32">
        <f>'Hourly Loads p.u. of Peak'!D246^2</f>
        <v>0.28491174949941872</v>
      </c>
      <c r="E246" s="32">
        <f>'Hourly Loads p.u. of Peak'!E246^2</f>
        <v>0.26027850722765344</v>
      </c>
      <c r="F246" s="32">
        <f>'Hourly Loads p.u. of Peak'!F246^2</f>
        <v>0.2457915534950704</v>
      </c>
      <c r="G246" s="32">
        <f>'Hourly Loads p.u. of Peak'!G246^2</f>
        <v>0.24032692970540279</v>
      </c>
      <c r="H246" s="32">
        <f>'Hourly Loads p.u. of Peak'!H246^2</f>
        <v>0.24098603650521985</v>
      </c>
      <c r="I246" s="32">
        <f>'Hourly Loads p.u. of Peak'!I246^2</f>
        <v>0.24972047790297927</v>
      </c>
      <c r="J246" s="32">
        <f>'Hourly Loads p.u. of Peak'!J246^2</f>
        <v>0.32366285147800283</v>
      </c>
      <c r="K246" s="32">
        <f>'Hourly Loads p.u. of Peak'!K246^2</f>
        <v>0.43159502573403441</v>
      </c>
      <c r="L246" s="32">
        <f>'Hourly Loads p.u. of Peak'!L246^2</f>
        <v>0.52961678371217347</v>
      </c>
      <c r="M246" s="32">
        <f>'Hourly Loads p.u. of Peak'!M246^2</f>
        <v>0.63906959207182912</v>
      </c>
      <c r="N246" s="32">
        <f>'Hourly Loads p.u. of Peak'!N246^2</f>
        <v>0.73111062325495657</v>
      </c>
      <c r="O246" s="32">
        <f>'Hourly Loads p.u. of Peak'!O246^2</f>
        <v>0.79986049998333864</v>
      </c>
      <c r="P246" s="32">
        <f>'Hourly Loads p.u. of Peak'!P246^2</f>
        <v>0.8425468232541633</v>
      </c>
      <c r="Q246" s="32">
        <f>'Hourly Loads p.u. of Peak'!Q246^2</f>
        <v>0.86520409899186568</v>
      </c>
      <c r="R246" s="32">
        <f>'Hourly Loads p.u. of Peak'!R246^2</f>
        <v>0.86754893038177017</v>
      </c>
      <c r="S246" s="32">
        <f>'Hourly Loads p.u. of Peak'!S246^2</f>
        <v>0.85476925907759771</v>
      </c>
      <c r="T246" s="32">
        <f>'Hourly Loads p.u. of Peak'!T246^2</f>
        <v>0.80429758048881805</v>
      </c>
      <c r="U246" s="32">
        <f>'Hourly Loads p.u. of Peak'!U246^2</f>
        <v>0.7375869652642425</v>
      </c>
      <c r="V246" s="32">
        <f>'Hourly Loads p.u. of Peak'!V246^2</f>
        <v>0.70937539859758847</v>
      </c>
      <c r="W246" s="32">
        <f>'Hourly Loads p.u. of Peak'!W246^2</f>
        <v>0.62697696690671501</v>
      </c>
      <c r="X246" s="32">
        <f>'Hourly Loads p.u. of Peak'!X246^2</f>
        <v>0.52827319923927529</v>
      </c>
      <c r="Y246" s="32">
        <f>'Hourly Loads p.u. of Peak'!Y246^2</f>
        <v>0.43885208796961495</v>
      </c>
    </row>
    <row r="247" spans="1:25" x14ac:dyDescent="0.25">
      <c r="A247" s="29">
        <f>IF('2017 Hourly Load - RC2016'!A248="","",'2017 Hourly Load - RC2016'!A248)</f>
        <v>42972</v>
      </c>
      <c r="B247" s="32">
        <f>'Hourly Loads p.u. of Peak'!B247^2</f>
        <v>0.37402004382489373</v>
      </c>
      <c r="C247" s="32">
        <f>'Hourly Loads p.u. of Peak'!C247^2</f>
        <v>0.32251731212642087</v>
      </c>
      <c r="D247" s="32">
        <f>'Hourly Loads p.u. of Peak'!D247^2</f>
        <v>0.2943565735857272</v>
      </c>
      <c r="E247" s="32">
        <f>'Hourly Loads p.u. of Peak'!E247^2</f>
        <v>0.27809523294574023</v>
      </c>
      <c r="F247" s="32">
        <f>'Hourly Loads p.u. of Peak'!F247^2</f>
        <v>0.2771660740721183</v>
      </c>
      <c r="G247" s="32">
        <f>'Hourly Loads p.u. of Peak'!G247^2</f>
        <v>0.30215254652247542</v>
      </c>
      <c r="H247" s="32">
        <f>'Hourly Loads p.u. of Peak'!H247^2</f>
        <v>0.35131694291692322</v>
      </c>
      <c r="I247" s="32">
        <f>'Hourly Loads p.u. of Peak'!I247^2</f>
        <v>0.37155905501551184</v>
      </c>
      <c r="J247" s="32">
        <f>'Hourly Loads p.u. of Peak'!J247^2</f>
        <v>0.41067103615956202</v>
      </c>
      <c r="K247" s="32">
        <f>'Hourly Loads p.u. of Peak'!K247^2</f>
        <v>0.49452930317362531</v>
      </c>
      <c r="L247" s="32">
        <f>'Hourly Loads p.u. of Peak'!L247^2</f>
        <v>0.5825782207498339</v>
      </c>
      <c r="M247" s="32">
        <f>'Hourly Loads p.u. of Peak'!M247^2</f>
        <v>0.66339615739048596</v>
      </c>
      <c r="N247" s="32">
        <f>'Hourly Loads p.u. of Peak'!N247^2</f>
        <v>0.71611021783674811</v>
      </c>
      <c r="O247" s="32">
        <f>'Hourly Loads p.u. of Peak'!O247^2</f>
        <v>0.73722641927658672</v>
      </c>
      <c r="P247" s="32">
        <f>'Hourly Loads p.u. of Peak'!P247^2</f>
        <v>0.74192039221378381</v>
      </c>
      <c r="Q247" s="32">
        <f>'Hourly Loads p.u. of Peak'!Q247^2</f>
        <v>0.74061903141767993</v>
      </c>
      <c r="R247" s="32">
        <f>'Hourly Loads p.u. of Peak'!R247^2</f>
        <v>0.7448888672394246</v>
      </c>
      <c r="S247" s="32">
        <f>'Hourly Loads p.u. of Peak'!S247^2</f>
        <v>0.72824141582550661</v>
      </c>
      <c r="T247" s="32">
        <f>'Hourly Loads p.u. of Peak'!T247^2</f>
        <v>0.6797047616827161</v>
      </c>
      <c r="U247" s="32">
        <f>'Hourly Loads p.u. of Peak'!U247^2</f>
        <v>0.63611932195226106</v>
      </c>
      <c r="V247" s="32">
        <f>'Hourly Loads p.u. of Peak'!V247^2</f>
        <v>0.62524939236309163</v>
      </c>
      <c r="W247" s="32">
        <f>'Hourly Loads p.u. of Peak'!W247^2</f>
        <v>0.55334327464019861</v>
      </c>
      <c r="X247" s="32">
        <f>'Hourly Loads p.u. of Peak'!X247^2</f>
        <v>0.4706143993124105</v>
      </c>
      <c r="Y247" s="32">
        <f>'Hourly Loads p.u. of Peak'!Y247^2</f>
        <v>0.38456987062918868</v>
      </c>
    </row>
    <row r="248" spans="1:25" x14ac:dyDescent="0.25">
      <c r="A248" s="29">
        <f>IF('2017 Hourly Load - RC2016'!A249="","",'2017 Hourly Load - RC2016'!A249)</f>
        <v>42973</v>
      </c>
      <c r="B248" s="32">
        <f>'Hourly Loads p.u. of Peak'!B248^2</f>
        <v>0.32773630277894666</v>
      </c>
      <c r="C248" s="32">
        <f>'Hourly Loads p.u. of Peak'!C248^2</f>
        <v>0.28963750654201847</v>
      </c>
      <c r="D248" s="32">
        <f>'Hourly Loads p.u. of Peak'!D248^2</f>
        <v>0.2642347698444687</v>
      </c>
      <c r="E248" s="32">
        <f>'Hourly Loads p.u. of Peak'!E248^2</f>
        <v>0.24967851689017317</v>
      </c>
      <c r="F248" s="32">
        <f>'Hourly Loads p.u. of Peak'!F248^2</f>
        <v>0.24708381977094307</v>
      </c>
      <c r="G248" s="32">
        <f>'Hourly Loads p.u. of Peak'!G248^2</f>
        <v>0.26922206265398479</v>
      </c>
      <c r="H248" s="32">
        <f>'Hourly Loads p.u. of Peak'!H248^2</f>
        <v>0.31672555356094972</v>
      </c>
      <c r="I248" s="32">
        <f>'Hourly Loads p.u. of Peak'!I248^2</f>
        <v>0.33493828666792752</v>
      </c>
      <c r="J248" s="32">
        <f>'Hourly Loads p.u. of Peak'!J248^2</f>
        <v>0.37638611397807548</v>
      </c>
      <c r="K248" s="32">
        <f>'Hourly Loads p.u. of Peak'!K248^2</f>
        <v>0.45910676034280112</v>
      </c>
      <c r="L248" s="32">
        <f>'Hourly Loads p.u. of Peak'!L248^2</f>
        <v>0.53777570363222671</v>
      </c>
      <c r="M248" s="32">
        <f>'Hourly Loads p.u. of Peak'!M248^2</f>
        <v>0.61420986645421338</v>
      </c>
      <c r="N248" s="32">
        <f>'Hourly Loads p.u. of Peak'!N248^2</f>
        <v>0.6704595322589687</v>
      </c>
      <c r="O248" s="32">
        <f>'Hourly Loads p.u. of Peak'!O248^2</f>
        <v>0.72216308027197396</v>
      </c>
      <c r="P248" s="32">
        <f>'Hourly Loads p.u. of Peak'!P248^2</f>
        <v>0.75784511220602235</v>
      </c>
      <c r="Q248" s="32">
        <f>'Hourly Loads p.u. of Peak'!Q248^2</f>
        <v>0.78699532361824354</v>
      </c>
      <c r="R248" s="32">
        <f>'Hourly Loads p.u. of Peak'!R248^2</f>
        <v>0.8021151089376084</v>
      </c>
      <c r="S248" s="32">
        <f>'Hourly Loads p.u. of Peak'!S248^2</f>
        <v>0.78915714167090101</v>
      </c>
      <c r="T248" s="32">
        <f>'Hourly Loads p.u. of Peak'!T248^2</f>
        <v>0.74554127698896844</v>
      </c>
      <c r="U248" s="32">
        <f>'Hourly Loads p.u. of Peak'!U248^2</f>
        <v>0.68150594560544009</v>
      </c>
      <c r="V248" s="32">
        <f>'Hourly Loads p.u. of Peak'!V248^2</f>
        <v>0.65882161371412062</v>
      </c>
      <c r="W248" s="32">
        <f>'Hourly Loads p.u. of Peak'!W248^2</f>
        <v>0.58469522726841905</v>
      </c>
      <c r="X248" s="32">
        <f>'Hourly Loads p.u. of Peak'!X248^2</f>
        <v>0.48010924061572297</v>
      </c>
      <c r="Y248" s="32">
        <f>'Hourly Loads p.u. of Peak'!Y248^2</f>
        <v>0.39547762559548633</v>
      </c>
    </row>
    <row r="249" spans="1:25" x14ac:dyDescent="0.25">
      <c r="A249" s="29">
        <f>IF('2017 Hourly Load - RC2016'!A250="","",'2017 Hourly Load - RC2016'!A250)</f>
        <v>42974</v>
      </c>
      <c r="B249" s="32">
        <f>'Hourly Loads p.u. of Peak'!B249^2</f>
        <v>0.32127860286143173</v>
      </c>
      <c r="C249" s="32">
        <f>'Hourly Loads p.u. of Peak'!C249^2</f>
        <v>0.27592961419806056</v>
      </c>
      <c r="D249" s="32">
        <f>'Hourly Loads p.u. of Peak'!D249^2</f>
        <v>0.245042760164668</v>
      </c>
      <c r="E249" s="32">
        <f>'Hourly Loads p.u. of Peak'!E249^2</f>
        <v>0.22725426641818519</v>
      </c>
      <c r="F249" s="32">
        <f>'Hourly Loads p.u. of Peak'!F249^2</f>
        <v>0.22081555763586186</v>
      </c>
      <c r="G249" s="32">
        <f>'Hourly Loads p.u. of Peak'!G249^2</f>
        <v>0.23901142383654517</v>
      </c>
      <c r="H249" s="32">
        <f>'Hourly Loads p.u. of Peak'!H249^2</f>
        <v>0.28289832426010358</v>
      </c>
      <c r="I249" s="32">
        <f>'Hourly Loads p.u. of Peak'!I249^2</f>
        <v>0.29865469426444258</v>
      </c>
      <c r="J249" s="32">
        <f>'Hourly Loads p.u. of Peak'!J249^2</f>
        <v>0.34433411246196438</v>
      </c>
      <c r="K249" s="32">
        <f>'Hourly Loads p.u. of Peak'!K249^2</f>
        <v>0.43159502573403441</v>
      </c>
      <c r="L249" s="32">
        <f>'Hourly Loads p.u. of Peak'!L249^2</f>
        <v>0.51456972634913034</v>
      </c>
      <c r="M249" s="32">
        <f>'Hourly Loads p.u. of Peak'!M249^2</f>
        <v>0.60001198766184671</v>
      </c>
      <c r="N249" s="32">
        <f>'Hourly Loads p.u. of Peak'!N249^2</f>
        <v>0.67245499762774352</v>
      </c>
      <c r="O249" s="32">
        <f>'Hourly Loads p.u. of Peak'!O249^2</f>
        <v>0.73384159538716676</v>
      </c>
      <c r="P249" s="32">
        <f>'Hourly Loads p.u. of Peak'!P249^2</f>
        <v>0.78260629475697141</v>
      </c>
      <c r="Q249" s="32">
        <f>'Hourly Loads p.u. of Peak'!Q249^2</f>
        <v>0.81821407563613613</v>
      </c>
      <c r="R249" s="32">
        <f>'Hourly Loads p.u. of Peak'!R249^2</f>
        <v>0.83946649744074231</v>
      </c>
      <c r="S249" s="32">
        <f>'Hourly Loads p.u. of Peak'!S249^2</f>
        <v>0.82620904739364687</v>
      </c>
      <c r="T249" s="32">
        <f>'Hourly Loads p.u. of Peak'!T249^2</f>
        <v>0.78238345168719747</v>
      </c>
      <c r="U249" s="32">
        <f>'Hourly Loads p.u. of Peak'!U249^2</f>
        <v>0.71227810185547713</v>
      </c>
      <c r="V249" s="32">
        <f>'Hourly Loads p.u. of Peak'!V249^2</f>
        <v>0.69005923875655228</v>
      </c>
      <c r="W249" s="32">
        <f>'Hourly Loads p.u. of Peak'!W249^2</f>
        <v>0.61355193723522872</v>
      </c>
      <c r="X249" s="32">
        <f>'Hourly Loads p.u. of Peak'!X249^2</f>
        <v>0.51054179877186445</v>
      </c>
      <c r="Y249" s="32">
        <f>'Hourly Loads p.u. of Peak'!Y249^2</f>
        <v>0.42505517721353825</v>
      </c>
    </row>
    <row r="250" spans="1:25" x14ac:dyDescent="0.25">
      <c r="A250" s="29">
        <f>IF('2017 Hourly Load - RC2016'!A251="","",'2017 Hourly Load - RC2016'!A251)</f>
        <v>42975</v>
      </c>
      <c r="B250" s="32">
        <f>'Hourly Loads p.u. of Peak'!B250^2</f>
        <v>0.35281169492207143</v>
      </c>
      <c r="C250" s="32">
        <f>'Hourly Loads p.u. of Peak'!C250^2</f>
        <v>0.30664649289994994</v>
      </c>
      <c r="D250" s="32">
        <f>'Hourly Loads p.u. of Peak'!D250^2</f>
        <v>0.27434394167043691</v>
      </c>
      <c r="E250" s="32">
        <f>'Hourly Loads p.u. of Peak'!E250^2</f>
        <v>0.25372285127104294</v>
      </c>
      <c r="F250" s="32">
        <f>'Hourly Loads p.u. of Peak'!F250^2</f>
        <v>0.24541701403937904</v>
      </c>
      <c r="G250" s="32">
        <f>'Hourly Loads p.u. of Peak'!G250^2</f>
        <v>0.26462339796185586</v>
      </c>
      <c r="H250" s="32">
        <f>'Hourly Loads p.u. of Peak'!H250^2</f>
        <v>0.31262741889650936</v>
      </c>
      <c r="I250" s="32">
        <f>'Hourly Loads p.u. of Peak'!I250^2</f>
        <v>0.33115835796654192</v>
      </c>
      <c r="J250" s="32">
        <f>'Hourly Loads p.u. of Peak'!J250^2</f>
        <v>0.37746875676301006</v>
      </c>
      <c r="K250" s="32">
        <f>'Hourly Loads p.u. of Peak'!K250^2</f>
        <v>0.44942881755996372</v>
      </c>
      <c r="L250" s="32">
        <f>'Hourly Loads p.u. of Peak'!L250^2</f>
        <v>0.50988200975081677</v>
      </c>
      <c r="M250" s="32">
        <f>'Hourly Loads p.u. of Peak'!M250^2</f>
        <v>0.56407628048922298</v>
      </c>
      <c r="N250" s="32">
        <f>'Hourly Loads p.u. of Peak'!N250^2</f>
        <v>0.62903988227221241</v>
      </c>
      <c r="O250" s="32">
        <f>'Hourly Loads p.u. of Peak'!O250^2</f>
        <v>0.69796415378591081</v>
      </c>
      <c r="P250" s="32">
        <f>'Hourly Loads p.u. of Peak'!P250^2</f>
        <v>0.76289752100474284</v>
      </c>
      <c r="Q250" s="32">
        <f>'Hourly Loads p.u. of Peak'!Q250^2</f>
        <v>0.80467416837104722</v>
      </c>
      <c r="R250" s="32">
        <f>'Hourly Loads p.u. of Peak'!R250^2</f>
        <v>0.82323494889067794</v>
      </c>
      <c r="S250" s="32">
        <f>'Hourly Loads p.u. of Peak'!S250^2</f>
        <v>0.79162074830593587</v>
      </c>
      <c r="T250" s="32">
        <f>'Hourly Loads p.u. of Peak'!T250^2</f>
        <v>0.72859975825621526</v>
      </c>
      <c r="U250" s="32">
        <f>'Hourly Loads p.u. of Peak'!U250^2</f>
        <v>0.67887424988364842</v>
      </c>
      <c r="V250" s="32">
        <f>'Hourly Loads p.u. of Peak'!V250^2</f>
        <v>0.64924628969687859</v>
      </c>
      <c r="W250" s="32">
        <f>'Hourly Loads p.u. of Peak'!W250^2</f>
        <v>0.57052751252638711</v>
      </c>
      <c r="X250" s="32">
        <f>'Hourly Loads p.u. of Peak'!X250^2</f>
        <v>0.48127363536338835</v>
      </c>
      <c r="Y250" s="32">
        <f>'Hourly Loads p.u. of Peak'!Y250^2</f>
        <v>0.40120142999040548</v>
      </c>
    </row>
    <row r="251" spans="1:25" x14ac:dyDescent="0.25">
      <c r="A251" s="29">
        <f>IF('2017 Hourly Load - RC2016'!A252="","",'2017 Hourly Load - RC2016'!A252)</f>
        <v>42976</v>
      </c>
      <c r="B251" s="32">
        <f>'Hourly Loads p.u. of Peak'!B251^2</f>
        <v>0.32995138168443411</v>
      </c>
      <c r="C251" s="32">
        <f>'Hourly Loads p.u. of Peak'!C251^2</f>
        <v>0.28787768779030204</v>
      </c>
      <c r="D251" s="32">
        <f>'Hourly Loads p.u. of Peak'!D251^2</f>
        <v>0.26079284915028544</v>
      </c>
      <c r="E251" s="32">
        <f>'Hourly Loads p.u. of Peak'!E251^2</f>
        <v>0.24284461339076069</v>
      </c>
      <c r="F251" s="32">
        <f>'Hourly Loads p.u. of Peak'!F251^2</f>
        <v>0.23815008515721281</v>
      </c>
      <c r="G251" s="32">
        <f>'Hourly Loads p.u. of Peak'!G251^2</f>
        <v>0.25754392478774152</v>
      </c>
      <c r="H251" s="32">
        <f>'Hourly Loads p.u. of Peak'!H251^2</f>
        <v>0.30520667645091126</v>
      </c>
      <c r="I251" s="32">
        <f>'Hourly Loads p.u. of Peak'!I251^2</f>
        <v>0.32975846996938152</v>
      </c>
      <c r="J251" s="32">
        <f>'Hourly Loads p.u. of Peak'!J251^2</f>
        <v>0.38280137691448368</v>
      </c>
      <c r="K251" s="32">
        <f>'Hourly Loads p.u. of Peak'!K251^2</f>
        <v>0.47790077590676727</v>
      </c>
      <c r="L251" s="32">
        <f>'Hourly Loads p.u. of Peak'!L251^2</f>
        <v>0.5741485894517373</v>
      </c>
      <c r="M251" s="32">
        <f>'Hourly Loads p.u. of Peak'!M251^2</f>
        <v>0.65120995685748673</v>
      </c>
      <c r="N251" s="32">
        <f>'Hourly Loads p.u. of Peak'!N251^2</f>
        <v>0.70965832825819097</v>
      </c>
      <c r="O251" s="32">
        <f>'Hourly Loads p.u. of Peak'!O251^2</f>
        <v>0.76701036661536082</v>
      </c>
      <c r="P251" s="32">
        <f>'Hourly Loads p.u. of Peak'!P251^2</f>
        <v>0.8085959074204635</v>
      </c>
      <c r="Q251" s="32">
        <f>'Hourly Loads p.u. of Peak'!Q251^2</f>
        <v>0.83247977109710147</v>
      </c>
      <c r="R251" s="32">
        <f>'Hourly Loads p.u. of Peak'!R251^2</f>
        <v>0.82445444313908989</v>
      </c>
      <c r="S251" s="32">
        <f>'Hourly Loads p.u. of Peak'!S251^2</f>
        <v>0.77246215688936959</v>
      </c>
      <c r="T251" s="32">
        <f>'Hourly Loads p.u. of Peak'!T251^2</f>
        <v>0.70817357687589066</v>
      </c>
      <c r="U251" s="32">
        <f>'Hourly Loads p.u. of Peak'!U251^2</f>
        <v>0.64661017099558316</v>
      </c>
      <c r="V251" s="32">
        <f>'Hourly Loads p.u. of Peak'!V251^2</f>
        <v>0.62378946008339597</v>
      </c>
      <c r="W251" s="32">
        <f>'Hourly Loads p.u. of Peak'!W251^2</f>
        <v>0.55640827603718768</v>
      </c>
      <c r="X251" s="32">
        <f>'Hourly Loads p.u. of Peak'!X251^2</f>
        <v>0.48220616656056192</v>
      </c>
      <c r="Y251" s="32">
        <f>'Hourly Loads p.u. of Peak'!Y251^2</f>
        <v>0.41715393595432171</v>
      </c>
    </row>
    <row r="252" spans="1:25" x14ac:dyDescent="0.25">
      <c r="A252" s="29">
        <f>IF('2017 Hourly Load - RC2016'!A253="","",'2017 Hourly Load - RC2016'!A253)</f>
        <v>42977</v>
      </c>
      <c r="B252" s="32">
        <f>'Hourly Loads p.u. of Peak'!B252^2</f>
        <v>0.35676305506539108</v>
      </c>
      <c r="C252" s="32">
        <f>'Hourly Loads p.u. of Peak'!C252^2</f>
        <v>0.31286222111054568</v>
      </c>
      <c r="D252" s="32">
        <f>'Hourly Loads p.u. of Peak'!D252^2</f>
        <v>0.28254112944185289</v>
      </c>
      <c r="E252" s="32">
        <f>'Hourly Loads p.u. of Peak'!E252^2</f>
        <v>0.26139355640247236</v>
      </c>
      <c r="F252" s="32">
        <f>'Hourly Loads p.u. of Peak'!F252^2</f>
        <v>0.25241331616008861</v>
      </c>
      <c r="G252" s="32">
        <f>'Hourly Loads p.u. of Peak'!G252^2</f>
        <v>0.26096440927994513</v>
      </c>
      <c r="H252" s="32">
        <f>'Hourly Loads p.u. of Peak'!H252^2</f>
        <v>0.26406213790471006</v>
      </c>
      <c r="I252" s="32">
        <f>'Hourly Loads p.u. of Peak'!I252^2</f>
        <v>0.27500408326059617</v>
      </c>
      <c r="J252" s="32">
        <f>'Hourly Loads p.u. of Peak'!J252^2</f>
        <v>0.33479250815454681</v>
      </c>
      <c r="K252" s="32">
        <f>'Hourly Loads p.u. of Peak'!K252^2</f>
        <v>0.43807363652555265</v>
      </c>
      <c r="L252" s="32">
        <f>'Hourly Loads p.u. of Peak'!L252^2</f>
        <v>0.53537677580069776</v>
      </c>
      <c r="M252" s="32">
        <f>'Hourly Loads p.u. of Peak'!M252^2</f>
        <v>0.63424543122736188</v>
      </c>
      <c r="N252" s="32">
        <f>'Hourly Loads p.u. of Peak'!N252^2</f>
        <v>0.7041513750209959</v>
      </c>
      <c r="O252" s="32">
        <f>'Hourly Loads p.u. of Peak'!O252^2</f>
        <v>0.76018617110643372</v>
      </c>
      <c r="P252" s="32">
        <f>'Hourly Loads p.u. of Peak'!P252^2</f>
        <v>0.80286735039392121</v>
      </c>
      <c r="Q252" s="32">
        <f>'Hourly Loads p.u. of Peak'!Q252^2</f>
        <v>0.82155961803799782</v>
      </c>
      <c r="R252" s="32">
        <f>'Hourly Loads p.u. of Peak'!R252^2</f>
        <v>0.81897382681452424</v>
      </c>
      <c r="S252" s="32">
        <f>'Hourly Loads p.u. of Peak'!S252^2</f>
        <v>0.77445613089080256</v>
      </c>
      <c r="T252" s="32">
        <f>'Hourly Loads p.u. of Peak'!T252^2</f>
        <v>0.69873606331010918</v>
      </c>
      <c r="U252" s="32">
        <f>'Hourly Loads p.u. of Peak'!U252^2</f>
        <v>0.63652122958523316</v>
      </c>
      <c r="V252" s="32">
        <f>'Hourly Loads p.u. of Peak'!V252^2</f>
        <v>0.61407825240488756</v>
      </c>
      <c r="W252" s="32">
        <f>'Hourly Loads p.u. of Peak'!W252^2</f>
        <v>0.55028673842757669</v>
      </c>
      <c r="X252" s="32">
        <f>'Hourly Loads p.u. of Peak'!X252^2</f>
        <v>0.48261443277746019</v>
      </c>
      <c r="Y252" s="32">
        <f>'Hourly Loads p.u. of Peak'!Y252^2</f>
        <v>0.42123152994232554</v>
      </c>
    </row>
    <row r="253" spans="1:25" x14ac:dyDescent="0.25">
      <c r="A253" s="29">
        <f>IF('2017 Hourly Load - RC2016'!A254="","",'2017 Hourly Load - RC2016'!A254)</f>
        <v>42978</v>
      </c>
      <c r="B253" s="32">
        <f>'Hourly Loads p.u. of Peak'!B253^2</f>
        <v>0.35877213489040677</v>
      </c>
      <c r="C253" s="32">
        <f>'Hourly Loads p.u. of Peak'!C253^2</f>
        <v>0.31131415536720092</v>
      </c>
      <c r="D253" s="32">
        <f>'Hourly Loads p.u. of Peak'!D253^2</f>
        <v>0.27756409463063603</v>
      </c>
      <c r="E253" s="32">
        <f>'Hourly Loads p.u. of Peak'!E253^2</f>
        <v>0.25797025135737672</v>
      </c>
      <c r="F253" s="32">
        <f>'Hourly Loads p.u. of Peak'!F253^2</f>
        <v>0.24450267540835932</v>
      </c>
      <c r="G253" s="32">
        <f>'Hourly Loads p.u. of Peak'!G253^2</f>
        <v>0.23872413818456975</v>
      </c>
      <c r="H253" s="32">
        <f>'Hourly Loads p.u. of Peak'!H253^2</f>
        <v>0.24222429448174621</v>
      </c>
      <c r="I253" s="32">
        <f>'Hourly Loads p.u. of Peak'!I253^2</f>
        <v>0.25194945684568792</v>
      </c>
      <c r="J253" s="32">
        <f>'Hourly Loads p.u. of Peak'!J253^2</f>
        <v>0.31985228452082726</v>
      </c>
      <c r="K253" s="32">
        <f>'Hourly Loads p.u. of Peak'!K253^2</f>
        <v>0.42988655867340908</v>
      </c>
      <c r="L253" s="32">
        <f>'Hourly Loads p.u. of Peak'!L253^2</f>
        <v>0.52127769039906657</v>
      </c>
      <c r="M253" s="32">
        <f>'Hourly Loads p.u. of Peak'!M253^2</f>
        <v>0.6084976915514374</v>
      </c>
      <c r="N253" s="32">
        <f>'Hourly Loads p.u. of Peak'!N253^2</f>
        <v>0.68462901160940337</v>
      </c>
      <c r="O253" s="32">
        <f>'Hourly Loads p.u. of Peak'!O253^2</f>
        <v>0.73859696294659649</v>
      </c>
      <c r="P253" s="32">
        <f>'Hourly Loads p.u. of Peak'!P253^2</f>
        <v>0.7631909290193396</v>
      </c>
      <c r="Q253" s="32">
        <f>'Hourly Loads p.u. of Peak'!Q253^2</f>
        <v>0.77120801038583298</v>
      </c>
      <c r="R253" s="32">
        <f>'Hourly Loads p.u. of Peak'!R253^2</f>
        <v>0.75448616512654143</v>
      </c>
      <c r="S253" s="32">
        <f>'Hourly Loads p.u. of Peak'!S253^2</f>
        <v>0.72223444202298881</v>
      </c>
      <c r="T253" s="32">
        <f>'Hourly Loads p.u. of Peak'!T253^2</f>
        <v>0.65616610723738322</v>
      </c>
      <c r="U253" s="32">
        <f>'Hourly Loads p.u. of Peak'!U253^2</f>
        <v>0.59643981912364485</v>
      </c>
      <c r="V253" s="32">
        <f>'Hourly Loads p.u. of Peak'!V253^2</f>
        <v>0.57918621502761247</v>
      </c>
      <c r="W253" s="32">
        <f>'Hourly Loads p.u. of Peak'!W253^2</f>
        <v>0.52067158883947362</v>
      </c>
      <c r="X253" s="32">
        <f>'Hourly Loads p.u. of Peak'!X253^2</f>
        <v>0.45337808520560657</v>
      </c>
      <c r="Y253" s="32">
        <f>'Hourly Loads p.u. of Peak'!Y253^2</f>
        <v>0.3871257516520874</v>
      </c>
    </row>
    <row r="254" spans="1:25" x14ac:dyDescent="0.25">
      <c r="A254" s="29">
        <f>IF('2017 Hourly Load - RC2016'!A255="","",'2017 Hourly Load - RC2016'!A255)</f>
        <v>42979</v>
      </c>
      <c r="B254" s="32">
        <f>'Hourly Loads p.u. of Peak'!B254^2</f>
        <v>0.32908372320377799</v>
      </c>
      <c r="C254" s="32">
        <f>'Hourly Loads p.u. of Peak'!C254^2</f>
        <v>0.29162938099439262</v>
      </c>
      <c r="D254" s="32">
        <f>'Hourly Loads p.u. of Peak'!D254^2</f>
        <v>0.26436428081904434</v>
      </c>
      <c r="E254" s="32">
        <f>'Hourly Loads p.u. of Peak'!E254^2</f>
        <v>0.24483496474457317</v>
      </c>
      <c r="F254" s="32">
        <f>'Hourly Loads p.u. of Peak'!F254^2</f>
        <v>0.23860106864766129</v>
      </c>
      <c r="G254" s="32">
        <f>'Hourly Loads p.u. of Peak'!G254^2</f>
        <v>0.2423069578356303</v>
      </c>
      <c r="H254" s="32">
        <f>'Hourly Loads p.u. of Peak'!H254^2</f>
        <v>0.25376515075019612</v>
      </c>
      <c r="I254" s="32">
        <f>'Hourly Loads p.u. of Peak'!I254^2</f>
        <v>0.25903761027132749</v>
      </c>
      <c r="J254" s="32">
        <f>'Hourly Loads p.u. of Peak'!J254^2</f>
        <v>0.32342402997609537</v>
      </c>
      <c r="K254" s="32">
        <f>'Hourly Loads p.u. of Peak'!K254^2</f>
        <v>0.43253336550732002</v>
      </c>
      <c r="L254" s="32">
        <f>'Hourly Loads p.u. of Peak'!L254^2</f>
        <v>0.53414863655767164</v>
      </c>
      <c r="M254" s="32">
        <f>'Hourly Loads p.u. of Peak'!M254^2</f>
        <v>0.63967389729179869</v>
      </c>
      <c r="N254" s="32">
        <f>'Hourly Loads p.u. of Peak'!N254^2</f>
        <v>0.70147627099019516</v>
      </c>
      <c r="O254" s="32">
        <f>'Hourly Loads p.u. of Peak'!O254^2</f>
        <v>0.7502616044672511</v>
      </c>
      <c r="P254" s="32">
        <f>'Hourly Loads p.u. of Peak'!P254^2</f>
        <v>0.7933400780208868</v>
      </c>
      <c r="Q254" s="32">
        <f>'Hourly Loads p.u. of Peak'!Q254^2</f>
        <v>0.80829389671954599</v>
      </c>
      <c r="R254" s="32">
        <f>'Hourly Loads p.u. of Peak'!R254^2</f>
        <v>0.79625972575027471</v>
      </c>
      <c r="S254" s="32">
        <f>'Hourly Loads p.u. of Peak'!S254^2</f>
        <v>0.76634862788712643</v>
      </c>
      <c r="T254" s="32">
        <f>'Hourly Loads p.u. of Peak'!T254^2</f>
        <v>0.71646556343000889</v>
      </c>
      <c r="U254" s="32">
        <f>'Hourly Loads p.u. of Peak'!U254^2</f>
        <v>0.65698261499134181</v>
      </c>
      <c r="V254" s="32">
        <f>'Hourly Loads p.u. of Peak'!V254^2</f>
        <v>0.63906959207182912</v>
      </c>
      <c r="W254" s="32">
        <f>'Hourly Loads p.u. of Peak'!W254^2</f>
        <v>0.56641219364345219</v>
      </c>
      <c r="X254" s="32">
        <f>'Hourly Loads p.u. of Peak'!X254^2</f>
        <v>0.47534996659053769</v>
      </c>
      <c r="Y254" s="32">
        <f>'Hourly Loads p.u. of Peak'!Y254^2</f>
        <v>0.39748686760229329</v>
      </c>
    </row>
    <row r="255" spans="1:25" x14ac:dyDescent="0.25">
      <c r="A255" s="29">
        <f>IF('2017 Hourly Load - RC2016'!A256="","",'2017 Hourly Load - RC2016'!A256)</f>
        <v>42980</v>
      </c>
      <c r="B255" s="32">
        <f>'Hourly Loads p.u. of Peak'!B255^2</f>
        <v>0.3303856392962326</v>
      </c>
      <c r="C255" s="32">
        <f>'Hourly Loads p.u. of Peak'!C255^2</f>
        <v>0.28679738782711334</v>
      </c>
      <c r="D255" s="32">
        <f>'Hourly Loads p.u. of Peak'!D255^2</f>
        <v>0.25779967842122925</v>
      </c>
      <c r="E255" s="32">
        <f>'Hourly Loads p.u. of Peak'!E255^2</f>
        <v>0.24135718072036733</v>
      </c>
      <c r="F255" s="32">
        <f>'Hourly Loads p.u. of Peak'!F255^2</f>
        <v>0.23590156683434438</v>
      </c>
      <c r="G255" s="32">
        <f>'Hourly Loads p.u. of Peak'!G255^2</f>
        <v>0.2551630114749654</v>
      </c>
      <c r="H255" s="32">
        <f>'Hourly Loads p.u. of Peak'!H255^2</f>
        <v>0.29975707915677613</v>
      </c>
      <c r="I255" s="32">
        <f>'Hourly Loads p.u. of Peak'!I255^2</f>
        <v>0.31842913930222616</v>
      </c>
      <c r="J255" s="32">
        <f>'Hourly Loads p.u. of Peak'!J255^2</f>
        <v>0.36114001196028506</v>
      </c>
      <c r="K255" s="32">
        <f>'Hourly Loads p.u. of Peak'!K255^2</f>
        <v>0.44616965459042163</v>
      </c>
      <c r="L255" s="32">
        <f>'Hourly Loads p.u. of Peak'!L255^2</f>
        <v>0.528334234241014</v>
      </c>
      <c r="M255" s="32">
        <f>'Hourly Loads p.u. of Peak'!M255^2</f>
        <v>0.61875918733634139</v>
      </c>
      <c r="N255" s="32">
        <f>'Hourly Loads p.u. of Peak'!N255^2</f>
        <v>0.68664543721185756</v>
      </c>
      <c r="O255" s="32">
        <f>'Hourly Loads p.u. of Peak'!O255^2</f>
        <v>0.72981878182486337</v>
      </c>
      <c r="P255" s="32">
        <f>'Hourly Loads p.u. of Peak'!P255^2</f>
        <v>0.77748893215083781</v>
      </c>
      <c r="Q255" s="32">
        <f>'Hourly Loads p.u. of Peak'!Q255^2</f>
        <v>0.8056537093707038</v>
      </c>
      <c r="R255" s="32">
        <f>'Hourly Loads p.u. of Peak'!R255^2</f>
        <v>0.8116191170378203</v>
      </c>
      <c r="S255" s="32">
        <f>'Hourly Loads p.u. of Peak'!S255^2</f>
        <v>0.7858038656655788</v>
      </c>
      <c r="T255" s="32">
        <f>'Hourly Loads p.u. of Peak'!T255^2</f>
        <v>0.72946013971040968</v>
      </c>
      <c r="U255" s="32">
        <f>'Hourly Loads p.u. of Peak'!U255^2</f>
        <v>0.66915376611181643</v>
      </c>
      <c r="V255" s="32">
        <f>'Hourly Loads p.u. of Peak'!V255^2</f>
        <v>0.63471364477028969</v>
      </c>
      <c r="W255" s="32">
        <f>'Hourly Loads p.u. of Peak'!W255^2</f>
        <v>0.54463277268511057</v>
      </c>
      <c r="X255" s="32">
        <f>'Hourly Loads p.u. of Peak'!X255^2</f>
        <v>0.44746066219456621</v>
      </c>
      <c r="Y255" s="32">
        <f>'Hourly Loads p.u. of Peak'!Y255^2</f>
        <v>0.36144285472430576</v>
      </c>
    </row>
    <row r="256" spans="1:25" x14ac:dyDescent="0.25">
      <c r="A256" s="29">
        <f>IF('2017 Hourly Load - RC2016'!A257="","",'2017 Hourly Load - RC2016'!A257)</f>
        <v>42981</v>
      </c>
      <c r="B256" s="32">
        <f>'Hourly Loads p.u. of Peak'!B256^2</f>
        <v>0.29636458160064405</v>
      </c>
      <c r="C256" s="32">
        <f>'Hourly Loads p.u. of Peak'!C256^2</f>
        <v>0.25575720324997164</v>
      </c>
      <c r="D256" s="32">
        <f>'Hourly Loads p.u. of Peak'!D256^2</f>
        <v>0.23095201125967843</v>
      </c>
      <c r="E256" s="32">
        <f>'Hourly Loads p.u. of Peak'!E256^2</f>
        <v>0.21536474221544646</v>
      </c>
      <c r="F256" s="32">
        <f>'Hourly Loads p.u. of Peak'!F256^2</f>
        <v>0.21129238387874844</v>
      </c>
      <c r="G256" s="32">
        <f>'Hourly Loads p.u. of Peak'!G256^2</f>
        <v>0.22978319705820022</v>
      </c>
      <c r="H256" s="32">
        <f>'Hourly Loads p.u. of Peak'!H256^2</f>
        <v>0.27575320271742665</v>
      </c>
      <c r="I256" s="32">
        <f>'Hourly Loads p.u. of Peak'!I256^2</f>
        <v>0.29362808118476552</v>
      </c>
      <c r="J256" s="32">
        <f>'Hourly Loads p.u. of Peak'!J256^2</f>
        <v>0.3317868564789434</v>
      </c>
      <c r="K256" s="32">
        <f>'Hourly Loads p.u. of Peak'!K256^2</f>
        <v>0.40285196994601008</v>
      </c>
      <c r="L256" s="32">
        <f>'Hourly Loads p.u. of Peak'!L256^2</f>
        <v>0.45626628729593899</v>
      </c>
      <c r="M256" s="32">
        <f>'Hourly Loads p.u. of Peak'!M256^2</f>
        <v>0.51547366947989726</v>
      </c>
      <c r="N256" s="32">
        <f>'Hourly Loads p.u. of Peak'!N256^2</f>
        <v>0.5745304217995002</v>
      </c>
      <c r="O256" s="32">
        <f>'Hourly Loads p.u. of Peak'!O256^2</f>
        <v>0.63960673816459335</v>
      </c>
      <c r="P256" s="32">
        <f>'Hourly Loads p.u. of Peak'!P256^2</f>
        <v>0.68824677967364212</v>
      </c>
      <c r="Q256" s="32">
        <f>'Hourly Loads p.u. of Peak'!Q256^2</f>
        <v>0.70485619593181104</v>
      </c>
      <c r="R256" s="32">
        <f>'Hourly Loads p.u. of Peak'!R256^2</f>
        <v>0.71497370425442064</v>
      </c>
      <c r="S256" s="32">
        <f>'Hourly Loads p.u. of Peak'!S256^2</f>
        <v>0.69145505986901157</v>
      </c>
      <c r="T256" s="32">
        <f>'Hourly Loads p.u. of Peak'!T256^2</f>
        <v>0.65046476854624946</v>
      </c>
      <c r="U256" s="32">
        <f>'Hourly Loads p.u. of Peak'!U256^2</f>
        <v>0.59871178329242836</v>
      </c>
      <c r="V256" s="32">
        <f>'Hourly Loads p.u. of Peak'!V256^2</f>
        <v>0.58321933242219959</v>
      </c>
      <c r="W256" s="32">
        <f>'Hourly Loads p.u. of Peak'!W256^2</f>
        <v>0.51680088769463917</v>
      </c>
      <c r="X256" s="32">
        <f>'Hourly Loads p.u. of Peak'!X256^2</f>
        <v>0.43264382540995538</v>
      </c>
      <c r="Y256" s="32">
        <f>'Hourly Loads p.u. of Peak'!Y256^2</f>
        <v>0.34957707605122701</v>
      </c>
    </row>
    <row r="257" spans="1:25" x14ac:dyDescent="0.25">
      <c r="A257" s="29">
        <f>IF('2017 Hourly Load - RC2016'!A258="","",'2017 Hourly Load - RC2016'!A258)</f>
        <v>42982</v>
      </c>
      <c r="B257" s="32">
        <f>'Hourly Loads p.u. of Peak'!B257^2</f>
        <v>0.28805793522286927</v>
      </c>
      <c r="C257" s="32">
        <f>'Hourly Loads p.u. of Peak'!C257^2</f>
        <v>0.24837947423597734</v>
      </c>
      <c r="D257" s="32">
        <f>'Hourly Loads p.u. of Peak'!D257^2</f>
        <v>0.22406309287610632</v>
      </c>
      <c r="E257" s="32">
        <f>'Hourly Loads p.u. of Peak'!E257^2</f>
        <v>0.20967432435254146</v>
      </c>
      <c r="F257" s="32">
        <f>'Hourly Loads p.u. of Peak'!F257^2</f>
        <v>0.20580873722266949</v>
      </c>
      <c r="G257" s="32">
        <f>'Hourly Loads p.u. of Peak'!G257^2</f>
        <v>0.22390412651510969</v>
      </c>
      <c r="H257" s="32">
        <f>'Hourly Loads p.u. of Peak'!H257^2</f>
        <v>0.27105513292715361</v>
      </c>
      <c r="I257" s="32">
        <f>'Hourly Loads p.u. of Peak'!I257^2</f>
        <v>0.28805793522286927</v>
      </c>
      <c r="J257" s="32">
        <f>'Hourly Loads p.u. of Peak'!J257^2</f>
        <v>0.31530938921075646</v>
      </c>
      <c r="K257" s="32">
        <f>'Hourly Loads p.u. of Peak'!K257^2</f>
        <v>0.37638611397807548</v>
      </c>
      <c r="L257" s="32">
        <f>'Hourly Loads p.u. of Peak'!L257^2</f>
        <v>0.44600139979618231</v>
      </c>
      <c r="M257" s="32">
        <f>'Hourly Loads p.u. of Peak'!M257^2</f>
        <v>0.507486373151944</v>
      </c>
      <c r="N257" s="32">
        <f>'Hourly Loads p.u. of Peak'!N257^2</f>
        <v>0.5614305525167933</v>
      </c>
      <c r="O257" s="32">
        <f>'Hourly Loads p.u. of Peak'!O257^2</f>
        <v>0.61427567876741307</v>
      </c>
      <c r="P257" s="32">
        <f>'Hourly Loads p.u. of Peak'!P257^2</f>
        <v>0.63705730386789849</v>
      </c>
      <c r="Q257" s="32">
        <f>'Hourly Loads p.u. of Peak'!Q257^2</f>
        <v>0.6467452261194373</v>
      </c>
      <c r="R257" s="32">
        <f>'Hourly Loads p.u. of Peak'!R257^2</f>
        <v>0.65841272521274063</v>
      </c>
      <c r="S257" s="32">
        <f>'Hourly Loads p.u. of Peak'!S257^2</f>
        <v>0.64081614188503377</v>
      </c>
      <c r="T257" s="32">
        <f>'Hourly Loads p.u. of Peak'!T257^2</f>
        <v>0.60948064542009306</v>
      </c>
      <c r="U257" s="32">
        <f>'Hourly Loads p.u. of Peak'!U257^2</f>
        <v>0.58136107990024155</v>
      </c>
      <c r="V257" s="32">
        <f>'Hourly Loads p.u. of Peak'!V257^2</f>
        <v>0.57344889313295822</v>
      </c>
      <c r="W257" s="32">
        <f>'Hourly Loads p.u. of Peak'!W257^2</f>
        <v>0.50736673940102717</v>
      </c>
      <c r="X257" s="32">
        <f>'Hourly Loads p.u. of Peak'!X257^2</f>
        <v>0.42303195407861433</v>
      </c>
      <c r="Y257" s="32">
        <f>'Hourly Loads p.u. of Peak'!Y257^2</f>
        <v>0.34992470390663694</v>
      </c>
    </row>
    <row r="258" spans="1:25" x14ac:dyDescent="0.25">
      <c r="A258" s="29">
        <f>IF('2017 Hourly Load - RC2016'!A259="","",'2017 Hourly Load - RC2016'!A259)</f>
        <v>42983</v>
      </c>
      <c r="B258" s="32">
        <f>'Hourly Loads p.u. of Peak'!B258^2</f>
        <v>0.28923091855409111</v>
      </c>
      <c r="C258" s="32">
        <f>'Hourly Loads p.u. of Peak'!C258^2</f>
        <v>0.25127551393765862</v>
      </c>
      <c r="D258" s="32">
        <f>'Hourly Loads p.u. of Peak'!D258^2</f>
        <v>0.22849691211730427</v>
      </c>
      <c r="E258" s="32">
        <f>'Hourly Loads p.u. of Peak'!E258^2</f>
        <v>0.21478059689727261</v>
      </c>
      <c r="F258" s="32">
        <f>'Hourly Loads p.u. of Peak'!F258^2</f>
        <v>0.21264551768603179</v>
      </c>
      <c r="G258" s="32">
        <f>'Hourly Loads p.u. of Peak'!G258^2</f>
        <v>0.23180024494513607</v>
      </c>
      <c r="H258" s="32">
        <f>'Hourly Loads p.u. of Peak'!H258^2</f>
        <v>0.28196116911903268</v>
      </c>
      <c r="I258" s="32">
        <f>'Hourly Loads p.u. of Peak'!I258^2</f>
        <v>0.30063124077469394</v>
      </c>
      <c r="J258" s="32">
        <f>'Hourly Loads p.u. of Peak'!J258^2</f>
        <v>0.34187476662464211</v>
      </c>
      <c r="K258" s="32">
        <f>'Hourly Loads p.u. of Peak'!K258^2</f>
        <v>0.4239609437190629</v>
      </c>
      <c r="L258" s="32">
        <f>'Hourly Loads p.u. of Peak'!L258^2</f>
        <v>0.5106018007461065</v>
      </c>
      <c r="M258" s="32">
        <f>'Hourly Loads p.u. of Peak'!M258^2</f>
        <v>0.59410744752614086</v>
      </c>
      <c r="N258" s="32">
        <f>'Hourly Loads p.u. of Peak'!N258^2</f>
        <v>0.66881035498297992</v>
      </c>
      <c r="O258" s="32">
        <f>'Hourly Loads p.u. of Peak'!O258^2</f>
        <v>0.72781152125646298</v>
      </c>
      <c r="P258" s="32">
        <f>'Hourly Loads p.u. of Peak'!P258^2</f>
        <v>0.76216424776662905</v>
      </c>
      <c r="Q258" s="32">
        <f>'Hourly Loads p.u. of Peak'!Q258^2</f>
        <v>0.76429171148506148</v>
      </c>
      <c r="R258" s="32">
        <f>'Hourly Loads p.u. of Peak'!R258^2</f>
        <v>0.73103882431824352</v>
      </c>
      <c r="S258" s="32">
        <f>'Hourly Loads p.u. of Peak'!S258^2</f>
        <v>0.66620331089346496</v>
      </c>
      <c r="T258" s="32">
        <f>'Hourly Loads p.u. of Peak'!T258^2</f>
        <v>0.60066261870022308</v>
      </c>
      <c r="U258" s="32">
        <f>'Hourly Loads p.u. of Peak'!U258^2</f>
        <v>0.55791258971664015</v>
      </c>
      <c r="V258" s="32">
        <f>'Hourly Loads p.u. of Peak'!V258^2</f>
        <v>0.53353509578982583</v>
      </c>
      <c r="W258" s="32">
        <f>'Hourly Loads p.u. of Peak'!W258^2</f>
        <v>0.47436625469829219</v>
      </c>
      <c r="X258" s="32">
        <f>'Hourly Loads p.u. of Peak'!X258^2</f>
        <v>0.41315014702127539</v>
      </c>
      <c r="Y258" s="32">
        <f>'Hourly Loads p.u. of Peak'!Y258^2</f>
        <v>0.35686337508037946</v>
      </c>
    </row>
    <row r="259" spans="1:25" x14ac:dyDescent="0.25">
      <c r="A259" s="29">
        <f>IF('2017 Hourly Load - RC2016'!A260="","",'2017 Hourly Load - RC2016'!A260)</f>
        <v>42984</v>
      </c>
      <c r="B259" s="32">
        <f>'Hourly Loads p.u. of Peak'!B259^2</f>
        <v>0.30201408734384955</v>
      </c>
      <c r="C259" s="32">
        <f>'Hourly Loads p.u. of Peak'!C259^2</f>
        <v>0.268307859762073</v>
      </c>
      <c r="D259" s="32">
        <f>'Hourly Loads p.u. of Peak'!D259^2</f>
        <v>0.24346572558027613</v>
      </c>
      <c r="E259" s="32">
        <f>'Hourly Loads p.u. of Peak'!E259^2</f>
        <v>0.22701414569910172</v>
      </c>
      <c r="F259" s="32">
        <f>'Hourly Loads p.u. of Peak'!F259^2</f>
        <v>0.21927931706051693</v>
      </c>
      <c r="G259" s="32">
        <f>'Hourly Loads p.u. of Peak'!G259^2</f>
        <v>0.21916136682710755</v>
      </c>
      <c r="H259" s="32">
        <f>'Hourly Loads p.u. of Peak'!H259^2</f>
        <v>0.22881814488618121</v>
      </c>
      <c r="I259" s="32">
        <f>'Hourly Loads p.u. of Peak'!I259^2</f>
        <v>0.24500119402926684</v>
      </c>
      <c r="J259" s="32">
        <f>'Hourly Loads p.u. of Peak'!J259^2</f>
        <v>0.29961916998596422</v>
      </c>
      <c r="K259" s="32">
        <f>'Hourly Loads p.u. of Peak'!K259^2</f>
        <v>0.37917319395869087</v>
      </c>
      <c r="L259" s="32">
        <f>'Hourly Loads p.u. of Peak'!L259^2</f>
        <v>0.44639404367574964</v>
      </c>
      <c r="M259" s="32">
        <f>'Hourly Loads p.u. of Peak'!M259^2</f>
        <v>0.50068975736176458</v>
      </c>
      <c r="N259" s="32">
        <f>'Hourly Loads p.u. of Peak'!N259^2</f>
        <v>0.5336577757378661</v>
      </c>
      <c r="O259" s="32">
        <f>'Hourly Loads p.u. of Peak'!O259^2</f>
        <v>0.52931127376282427</v>
      </c>
      <c r="P259" s="32">
        <f>'Hourly Loads p.u. of Peak'!P259^2</f>
        <v>0.51885539957536386</v>
      </c>
      <c r="Q259" s="32">
        <f>'Hourly Loads p.u. of Peak'!Q259^2</f>
        <v>0.50527543164497979</v>
      </c>
      <c r="R259" s="32">
        <f>'Hourly Loads p.u. of Peak'!R259^2</f>
        <v>0.47941128069981775</v>
      </c>
      <c r="S259" s="32">
        <f>'Hourly Loads p.u. of Peak'!S259^2</f>
        <v>0.45910676034280112</v>
      </c>
      <c r="T259" s="32">
        <f>'Hourly Loads p.u. of Peak'!T259^2</f>
        <v>0.43590873701886063</v>
      </c>
      <c r="U259" s="32">
        <f>'Hourly Loads p.u. of Peak'!U259^2</f>
        <v>0.42412498883811073</v>
      </c>
      <c r="V259" s="32">
        <f>'Hourly Loads p.u. of Peak'!V259^2</f>
        <v>0.42423436987926488</v>
      </c>
      <c r="W259" s="32">
        <f>'Hourly Loads p.u. of Peak'!W259^2</f>
        <v>0.39189484648987366</v>
      </c>
      <c r="X259" s="32">
        <f>'Hourly Loads p.u. of Peak'!X259^2</f>
        <v>0.353710069223722</v>
      </c>
      <c r="Y259" s="32">
        <f>'Hourly Loads p.u. of Peak'!Y259^2</f>
        <v>0.31272132920505058</v>
      </c>
    </row>
    <row r="260" spans="1:25" x14ac:dyDescent="0.25">
      <c r="A260" s="29">
        <f>IF('2017 Hourly Load - RC2016'!A261="","",'2017 Hourly Load - RC2016'!A261)</f>
        <v>42985</v>
      </c>
      <c r="B260" s="32">
        <f>'Hourly Loads p.u. of Peak'!B260^2</f>
        <v>0.26987601665623712</v>
      </c>
      <c r="C260" s="32">
        <f>'Hourly Loads p.u. of Peak'!C260^2</f>
        <v>0.23415106295855403</v>
      </c>
      <c r="D260" s="32">
        <f>'Hourly Loads p.u. of Peak'!D260^2</f>
        <v>0.21117660194537483</v>
      </c>
      <c r="E260" s="32">
        <f>'Hourly Loads p.u. of Peak'!E260^2</f>
        <v>0.19591166215995656</v>
      </c>
      <c r="F260" s="32">
        <f>'Hourly Loads p.u. of Peak'!F260^2</f>
        <v>0.19026624974413561</v>
      </c>
      <c r="G260" s="32">
        <f>'Hourly Loads p.u. of Peak'!G260^2</f>
        <v>0.19125650179339962</v>
      </c>
      <c r="H260" s="32">
        <f>'Hourly Loads p.u. of Peak'!H260^2</f>
        <v>0.19900873676901959</v>
      </c>
      <c r="I260" s="32">
        <f>'Hourly Loads p.u. of Peak'!I260^2</f>
        <v>0.20925157459654256</v>
      </c>
      <c r="J260" s="32">
        <f>'Hourly Loads p.u. of Peak'!J260^2</f>
        <v>0.25750131152207922</v>
      </c>
      <c r="K260" s="32">
        <f>'Hourly Loads p.u. of Peak'!K260^2</f>
        <v>0.32715968304845794</v>
      </c>
      <c r="L260" s="32">
        <f>'Hourly Loads p.u. of Peak'!L260^2</f>
        <v>0.39637586768372013</v>
      </c>
      <c r="M260" s="32">
        <f>'Hourly Loads p.u. of Peak'!M260^2</f>
        <v>0.4711906382682588</v>
      </c>
      <c r="N260" s="32">
        <f>'Hourly Loads p.u. of Peak'!N260^2</f>
        <v>0.53648330690578261</v>
      </c>
      <c r="O260" s="32">
        <f>'Hourly Loads p.u. of Peak'!O260^2</f>
        <v>0.58334759706496619</v>
      </c>
      <c r="P260" s="32">
        <f>'Hourly Loads p.u. of Peak'!P260^2</f>
        <v>0.60574964097146577</v>
      </c>
      <c r="Q260" s="32">
        <f>'Hourly Loads p.u. of Peak'!Q260^2</f>
        <v>0.5904238706743935</v>
      </c>
      <c r="R260" s="32">
        <f>'Hourly Loads p.u. of Peak'!R260^2</f>
        <v>0.56388709366683354</v>
      </c>
      <c r="S260" s="32">
        <f>'Hourly Loads p.u. of Peak'!S260^2</f>
        <v>0.52809011538820605</v>
      </c>
      <c r="T260" s="32">
        <f>'Hourly Loads p.u. of Peak'!T260^2</f>
        <v>0.47668249273325353</v>
      </c>
      <c r="U260" s="32">
        <f>'Hourly Loads p.u. of Peak'!U260^2</f>
        <v>0.46041633776204899</v>
      </c>
      <c r="V260" s="32">
        <f>'Hourly Loads p.u. of Peak'!V260^2</f>
        <v>0.45967591265950813</v>
      </c>
      <c r="W260" s="32">
        <f>'Hourly Loads p.u. of Peak'!W260^2</f>
        <v>0.41336607444792722</v>
      </c>
      <c r="X260" s="32">
        <f>'Hourly Loads p.u. of Peak'!X260^2</f>
        <v>0.35206392227924677</v>
      </c>
      <c r="Y260" s="32">
        <f>'Hourly Loads p.u. of Peak'!Y260^2</f>
        <v>0.29244620606055155</v>
      </c>
    </row>
    <row r="261" spans="1:25" x14ac:dyDescent="0.25">
      <c r="A261" s="29">
        <f>IF('2017 Hourly Load - RC2016'!A262="","",'2017 Hourly Load - RC2016'!A262)</f>
        <v>42986</v>
      </c>
      <c r="B261" s="32">
        <f>'Hourly Loads p.u. of Peak'!B261^2</f>
        <v>0.24750140262661288</v>
      </c>
      <c r="C261" s="32">
        <f>'Hourly Loads p.u. of Peak'!C261^2</f>
        <v>0.21904344832491823</v>
      </c>
      <c r="D261" s="32">
        <f>'Hourly Loads p.u. of Peak'!D261^2</f>
        <v>0.19811070093371599</v>
      </c>
      <c r="E261" s="32">
        <f>'Hourly Loads p.u. of Peak'!E261^2</f>
        <v>0.18600485795261162</v>
      </c>
      <c r="F261" s="32">
        <f>'Hourly Loads p.u. of Peak'!F261^2</f>
        <v>0.18524510148568693</v>
      </c>
      <c r="G261" s="32">
        <f>'Hourly Loads p.u. of Peak'!G261^2</f>
        <v>0.20710600821708</v>
      </c>
      <c r="H261" s="32">
        <f>'Hourly Loads p.u. of Peak'!H261^2</f>
        <v>0.25232894637170483</v>
      </c>
      <c r="I261" s="32">
        <f>'Hourly Loads p.u. of Peak'!I261^2</f>
        <v>0.27022511648768766</v>
      </c>
      <c r="J261" s="32">
        <f>'Hourly Loads p.u. of Peak'!J261^2</f>
        <v>0.30053916382553258</v>
      </c>
      <c r="K261" s="32">
        <f>'Hourly Loads p.u. of Peak'!K261^2</f>
        <v>0.37788160108982122</v>
      </c>
      <c r="L261" s="32">
        <f>'Hourly Loads p.u. of Peak'!L261^2</f>
        <v>0.4642990403594392</v>
      </c>
      <c r="M261" s="32">
        <f>'Hourly Loads p.u. of Peak'!M261^2</f>
        <v>0.54643141634738635</v>
      </c>
      <c r="N261" s="32">
        <f>'Hourly Loads p.u. of Peak'!N261^2</f>
        <v>0.61559266542653912</v>
      </c>
      <c r="O261" s="32">
        <f>'Hourly Loads p.u. of Peak'!O261^2</f>
        <v>0.67039077599368802</v>
      </c>
      <c r="P261" s="32">
        <f>'Hourly Loads p.u. of Peak'!P261^2</f>
        <v>0.71178209881518006</v>
      </c>
      <c r="Q261" s="32">
        <f>'Hourly Loads p.u. of Peak'!Q261^2</f>
        <v>0.72946013971040968</v>
      </c>
      <c r="R261" s="32">
        <f>'Hourly Loads p.u. of Peak'!R261^2</f>
        <v>0.72752499539092286</v>
      </c>
      <c r="S261" s="32">
        <f>'Hourly Loads p.u. of Peak'!S261^2</f>
        <v>0.7116404153920296</v>
      </c>
      <c r="T261" s="32">
        <f>'Hourly Loads p.u. of Peak'!T261^2</f>
        <v>0.65460255313296989</v>
      </c>
      <c r="U261" s="32">
        <f>'Hourly Loads p.u. of Peak'!U261^2</f>
        <v>0.62312641861229445</v>
      </c>
      <c r="V261" s="32">
        <f>'Hourly Loads p.u. of Peak'!V261^2</f>
        <v>0.60163922632487155</v>
      </c>
      <c r="W261" s="32">
        <f>'Hourly Loads p.u. of Peak'!W261^2</f>
        <v>0.52668752671165131</v>
      </c>
      <c r="X261" s="32">
        <f>'Hourly Loads p.u. of Peak'!X261^2</f>
        <v>0.44052252516302759</v>
      </c>
      <c r="Y261" s="32">
        <f>'Hourly Loads p.u. of Peak'!Y261^2</f>
        <v>0.36189735685448704</v>
      </c>
    </row>
    <row r="262" spans="1:25" x14ac:dyDescent="0.25">
      <c r="A262" s="29">
        <f>IF('2017 Hourly Load - RC2016'!A263="","",'2017 Hourly Load - RC2016'!A263)</f>
        <v>42987</v>
      </c>
      <c r="B262" s="32">
        <f>'Hourly Loads p.u. of Peak'!B262^2</f>
        <v>0.29961916998596422</v>
      </c>
      <c r="C262" s="32">
        <f>'Hourly Loads p.u. of Peak'!C262^2</f>
        <v>0.25826888973474266</v>
      </c>
      <c r="D262" s="32">
        <f>'Hourly Loads p.u. of Peak'!D262^2</f>
        <v>0.23374490334209708</v>
      </c>
      <c r="E262" s="32">
        <f>'Hourly Loads p.u. of Peak'!E262^2</f>
        <v>0.21872915411615582</v>
      </c>
      <c r="F262" s="32">
        <f>'Hourly Loads p.u. of Peak'!F262^2</f>
        <v>0.21268424211439427</v>
      </c>
      <c r="G262" s="32">
        <f>'Hourly Loads p.u. of Peak'!G262^2</f>
        <v>0.23050831889845599</v>
      </c>
      <c r="H262" s="32">
        <f>'Hourly Loads p.u. of Peak'!H262^2</f>
        <v>0.27676833909458087</v>
      </c>
      <c r="I262" s="32">
        <f>'Hourly Loads p.u. of Peak'!I262^2</f>
        <v>0.2943565735857272</v>
      </c>
      <c r="J262" s="32">
        <f>'Hourly Loads p.u. of Peak'!J262^2</f>
        <v>0.32619977838546693</v>
      </c>
      <c r="K262" s="32">
        <f>'Hourly Loads p.u. of Peak'!K262^2</f>
        <v>0.39806944046222992</v>
      </c>
      <c r="L262" s="32">
        <f>'Hourly Loads p.u. of Peak'!L262^2</f>
        <v>0.47993470303991664</v>
      </c>
      <c r="M262" s="32">
        <f>'Hourly Loads p.u. of Peak'!M262^2</f>
        <v>0.55891659372409852</v>
      </c>
      <c r="N262" s="32">
        <f>'Hourly Loads p.u. of Peak'!N262^2</f>
        <v>0.62917308993392229</v>
      </c>
      <c r="O262" s="32">
        <f>'Hourly Loads p.u. of Peak'!O262^2</f>
        <v>0.6932018194608377</v>
      </c>
      <c r="P262" s="32">
        <f>'Hourly Loads p.u. of Peak'!P262^2</f>
        <v>0.72323387673476203</v>
      </c>
      <c r="Q262" s="32">
        <f>'Hourly Loads p.u. of Peak'!Q262^2</f>
        <v>0.75558065423362253</v>
      </c>
      <c r="R262" s="32">
        <f>'Hourly Loads p.u. of Peak'!R262^2</f>
        <v>0.74764542883774787</v>
      </c>
      <c r="S262" s="32">
        <f>'Hourly Loads p.u. of Peak'!S262^2</f>
        <v>0.71355433152531267</v>
      </c>
      <c r="T262" s="32">
        <f>'Hourly Loads p.u. of Peak'!T262^2</f>
        <v>0.65957157228543672</v>
      </c>
      <c r="U262" s="32">
        <f>'Hourly Loads p.u. of Peak'!U262^2</f>
        <v>0.61724088195169868</v>
      </c>
      <c r="V262" s="32">
        <f>'Hourly Loads p.u. of Peak'!V262^2</f>
        <v>0.58848974704248436</v>
      </c>
      <c r="W262" s="32">
        <f>'Hourly Loads p.u. of Peak'!W262^2</f>
        <v>0.50664923305357989</v>
      </c>
      <c r="X262" s="32">
        <f>'Hourly Loads p.u. of Peak'!X262^2</f>
        <v>0.41910870603340089</v>
      </c>
      <c r="Y262" s="32">
        <f>'Hourly Loads p.u. of Peak'!Y262^2</f>
        <v>0.3433493164197009</v>
      </c>
    </row>
    <row r="263" spans="1:25" x14ac:dyDescent="0.25">
      <c r="A263" s="29">
        <f>IF('2017 Hourly Load - RC2016'!A264="","",'2017 Hourly Load - RC2016'!A264)</f>
        <v>42988</v>
      </c>
      <c r="B263" s="32">
        <f>'Hourly Loads p.u. of Peak'!B263^2</f>
        <v>0.28666249312220493</v>
      </c>
      <c r="C263" s="32">
        <f>'Hourly Loads p.u. of Peak'!C263^2</f>
        <v>0.25203376317163168</v>
      </c>
      <c r="D263" s="32">
        <f>'Hourly Loads p.u. of Peak'!D263^2</f>
        <v>0.22998450520664335</v>
      </c>
      <c r="E263" s="32">
        <f>'Hourly Loads p.u. of Peak'!E263^2</f>
        <v>0.2148973624984673</v>
      </c>
      <c r="F263" s="32">
        <f>'Hourly Loads p.u. of Peak'!F263^2</f>
        <v>0.21171718911266746</v>
      </c>
      <c r="G263" s="32">
        <f>'Hourly Loads p.u. of Peak'!G263^2</f>
        <v>0.23220471222985772</v>
      </c>
      <c r="H263" s="32">
        <f>'Hourly Loads p.u. of Peak'!H263^2</f>
        <v>0.27955848113792969</v>
      </c>
      <c r="I263" s="32">
        <f>'Hourly Loads p.u. of Peak'!I263^2</f>
        <v>0.29595329739215126</v>
      </c>
      <c r="J263" s="32">
        <f>'Hourly Loads p.u. of Peak'!J263^2</f>
        <v>0.32735183321422967</v>
      </c>
      <c r="K263" s="32">
        <f>'Hourly Loads p.u. of Peak'!K263^2</f>
        <v>0.39079169475972264</v>
      </c>
      <c r="L263" s="32">
        <f>'Hourly Loads p.u. of Peak'!L263^2</f>
        <v>0.46980825709033025</v>
      </c>
      <c r="M263" s="32">
        <f>'Hourly Loads p.u. of Peak'!M263^2</f>
        <v>0.53857653792633298</v>
      </c>
      <c r="N263" s="32">
        <f>'Hourly Loads p.u. of Peak'!N263^2</f>
        <v>0.6024862612753501</v>
      </c>
      <c r="O263" s="32">
        <f>'Hourly Loads p.u. of Peak'!O263^2</f>
        <v>0.66004904076754134</v>
      </c>
      <c r="P263" s="32">
        <f>'Hourly Loads p.u. of Peak'!P263^2</f>
        <v>0.69446085080941411</v>
      </c>
      <c r="Q263" s="32">
        <f>'Hourly Loads p.u. of Peak'!Q263^2</f>
        <v>0.71064902630738092</v>
      </c>
      <c r="R263" s="32">
        <f>'Hourly Loads p.u. of Peak'!R263^2</f>
        <v>0.70429231099763001</v>
      </c>
      <c r="S263" s="32">
        <f>'Hourly Loads p.u. of Peak'!S263^2</f>
        <v>0.67548826251616045</v>
      </c>
      <c r="T263" s="32">
        <f>'Hourly Loads p.u. of Peak'!T263^2</f>
        <v>0.62870692481753221</v>
      </c>
      <c r="U263" s="32">
        <f>'Hourly Loads p.u. of Peak'!U263^2</f>
        <v>0.59443111478473265</v>
      </c>
      <c r="V263" s="32">
        <f>'Hourly Loads p.u. of Peak'!V263^2</f>
        <v>0.57427585279822724</v>
      </c>
      <c r="W263" s="32">
        <f>'Hourly Loads p.u. of Peak'!W263^2</f>
        <v>0.49458835673695739</v>
      </c>
      <c r="X263" s="32">
        <f>'Hourly Loads p.u. of Peak'!X263^2</f>
        <v>0.41174799376757365</v>
      </c>
      <c r="Y263" s="32">
        <f>'Hourly Loads p.u. of Peak'!Y263^2</f>
        <v>0.33547307936187243</v>
      </c>
    </row>
    <row r="264" spans="1:25" x14ac:dyDescent="0.25">
      <c r="A264" s="29">
        <f>IF('2017 Hourly Load - RC2016'!A265="","",'2017 Hourly Load - RC2016'!A265)</f>
        <v>42989</v>
      </c>
      <c r="B264" s="32">
        <f>'Hourly Loads p.u. of Peak'!B264^2</f>
        <v>0.27743138937991013</v>
      </c>
      <c r="C264" s="32">
        <f>'Hourly Loads p.u. of Peak'!C264^2</f>
        <v>0.24243097930913984</v>
      </c>
      <c r="D264" s="32">
        <f>'Hourly Loads p.u. of Peak'!D264^2</f>
        <v>0.21880770651419973</v>
      </c>
      <c r="E264" s="32">
        <f>'Hourly Loads p.u. of Peak'!E264^2</f>
        <v>0.20455351890903403</v>
      </c>
      <c r="F264" s="32">
        <f>'Hourly Loads p.u. of Peak'!F264^2</f>
        <v>0.20137574299319244</v>
      </c>
      <c r="G264" s="32">
        <f>'Hourly Loads p.u. of Peak'!G264^2</f>
        <v>0.22030288160228173</v>
      </c>
      <c r="H264" s="32">
        <f>'Hourly Loads p.u. of Peak'!H264^2</f>
        <v>0.26730837392777862</v>
      </c>
      <c r="I264" s="32">
        <f>'Hourly Loads p.u. of Peak'!I264^2</f>
        <v>0.28522559065687286</v>
      </c>
      <c r="J264" s="32">
        <f>'Hourly Loads p.u. of Peak'!J264^2</f>
        <v>0.31347311937290068</v>
      </c>
      <c r="K264" s="32">
        <f>'Hourly Loads p.u. of Peak'!K264^2</f>
        <v>0.38088147063199601</v>
      </c>
      <c r="L264" s="32">
        <f>'Hourly Loads p.u. of Peak'!L264^2</f>
        <v>0.44757301186763926</v>
      </c>
      <c r="M264" s="32">
        <f>'Hourly Loads p.u. of Peak'!M264^2</f>
        <v>0.50844395085879901</v>
      </c>
      <c r="N264" s="32">
        <f>'Hourly Loads p.u. of Peak'!N264^2</f>
        <v>0.55528137348883988</v>
      </c>
      <c r="O264" s="32">
        <f>'Hourly Loads p.u. of Peak'!O264^2</f>
        <v>0.58964984044698932</v>
      </c>
      <c r="P264" s="32">
        <f>'Hourly Loads p.u. of Peak'!P264^2</f>
        <v>0.60163922632487155</v>
      </c>
      <c r="Q264" s="32">
        <f>'Hourly Loads p.u. of Peak'!Q264^2</f>
        <v>0.60535757001670476</v>
      </c>
      <c r="R264" s="32">
        <f>'Hourly Loads p.u. of Peak'!R264^2</f>
        <v>0.58289873251487789</v>
      </c>
      <c r="S264" s="32">
        <f>'Hourly Loads p.u. of Peak'!S264^2</f>
        <v>0.53968636907830159</v>
      </c>
      <c r="T264" s="32">
        <f>'Hourly Loads p.u. of Peak'!T264^2</f>
        <v>0.50140303287987364</v>
      </c>
      <c r="U264" s="32">
        <f>'Hourly Loads p.u. of Peak'!U264^2</f>
        <v>0.48034200674314037</v>
      </c>
      <c r="V264" s="32">
        <f>'Hourly Loads p.u. of Peak'!V264^2</f>
        <v>0.46992337795661976</v>
      </c>
      <c r="W264" s="32">
        <f>'Hourly Loads p.u. of Peak'!W264^2</f>
        <v>0.4167201631250515</v>
      </c>
      <c r="X264" s="32">
        <f>'Hourly Loads p.u. of Peak'!X264^2</f>
        <v>0.36013145275990593</v>
      </c>
      <c r="Y264" s="32">
        <f>'Hourly Loads p.u. of Peak'!Y264^2</f>
        <v>0.29741693869890012</v>
      </c>
    </row>
    <row r="265" spans="1:25" x14ac:dyDescent="0.25">
      <c r="A265" s="29">
        <f>IF('2017 Hourly Load - RC2016'!A266="","",'2017 Hourly Load - RC2016'!A266)</f>
        <v>42990</v>
      </c>
      <c r="B265" s="32">
        <f>'Hourly Loads p.u. of Peak'!B265^2</f>
        <v>0.23987431734565923</v>
      </c>
      <c r="C265" s="32">
        <f>'Hourly Loads p.u. of Peak'!C265^2</f>
        <v>0.21299416446617403</v>
      </c>
      <c r="D265" s="32">
        <f>'Hourly Loads p.u. of Peak'!D265^2</f>
        <v>0.19472409657028278</v>
      </c>
      <c r="E265" s="32">
        <f>'Hourly Loads p.u. of Peak'!E265^2</f>
        <v>0.18571524358165467</v>
      </c>
      <c r="F265" s="32">
        <f>'Hourly Loads p.u. of Peak'!F265^2</f>
        <v>0.18571524358165467</v>
      </c>
      <c r="G265" s="32">
        <f>'Hourly Loads p.u. of Peak'!G265^2</f>
        <v>0.20634241403537654</v>
      </c>
      <c r="H265" s="32">
        <f>'Hourly Loads p.u. of Peak'!H265^2</f>
        <v>0.25609705166793612</v>
      </c>
      <c r="I265" s="32">
        <f>'Hourly Loads p.u. of Peak'!I265^2</f>
        <v>0.2713612492953747</v>
      </c>
      <c r="J265" s="32">
        <f>'Hourly Loads p.u. of Peak'!J265^2</f>
        <v>0.3040017009985112</v>
      </c>
      <c r="K265" s="32">
        <f>'Hourly Loads p.u. of Peak'!K265^2</f>
        <v>0.36184684251503579</v>
      </c>
      <c r="L265" s="32">
        <f>'Hourly Loads p.u. of Peak'!L265^2</f>
        <v>0.41883693694802282</v>
      </c>
      <c r="M265" s="32">
        <f>'Hourly Loads p.u. of Peak'!M265^2</f>
        <v>0.46952051662420086</v>
      </c>
      <c r="N265" s="32">
        <f>'Hourly Loads p.u. of Peak'!N265^2</f>
        <v>0.52182348324929062</v>
      </c>
      <c r="O265" s="32">
        <f>'Hourly Loads p.u. of Peak'!O265^2</f>
        <v>0.57357607891424356</v>
      </c>
      <c r="P265" s="32">
        <f>'Hourly Loads p.u. of Peak'!P265^2</f>
        <v>0.58675174879307912</v>
      </c>
      <c r="Q265" s="32">
        <f>'Hourly Loads p.u. of Peak'!Q265^2</f>
        <v>0.58168125672462923</v>
      </c>
      <c r="R265" s="32">
        <f>'Hourly Loads p.u. of Peak'!R265^2</f>
        <v>0.58533750241885274</v>
      </c>
      <c r="S265" s="32">
        <f>'Hourly Loads p.u. of Peak'!S265^2</f>
        <v>0.58971432357463882</v>
      </c>
      <c r="T265" s="32">
        <f>'Hourly Loads p.u. of Peak'!T265^2</f>
        <v>0.54985078143266075</v>
      </c>
      <c r="U265" s="32">
        <f>'Hourly Loads p.u. of Peak'!U265^2</f>
        <v>0.50641017709321323</v>
      </c>
      <c r="V265" s="32">
        <f>'Hourly Loads p.u. of Peak'!V265^2</f>
        <v>0.48934639620681675</v>
      </c>
      <c r="W265" s="32">
        <f>'Hourly Loads p.u. of Peak'!W265^2</f>
        <v>0.44024389860843088</v>
      </c>
      <c r="X265" s="32">
        <f>'Hourly Loads p.u. of Peak'!X265^2</f>
        <v>0.38817140112299708</v>
      </c>
      <c r="Y265" s="32">
        <f>'Hourly Loads p.u. of Peak'!Y265^2</f>
        <v>0.32889106533848567</v>
      </c>
    </row>
    <row r="266" spans="1:25" x14ac:dyDescent="0.25">
      <c r="A266" s="29">
        <f>IF('2017 Hourly Load - RC2016'!A267="","",'2017 Hourly Load - RC2016'!A267)</f>
        <v>42991</v>
      </c>
      <c r="B266" s="32">
        <f>'Hourly Loads p.u. of Peak'!B266^2</f>
        <v>0.26961433986167621</v>
      </c>
      <c r="C266" s="32">
        <f>'Hourly Loads p.u. of Peak'!C266^2</f>
        <v>0.23329853498131825</v>
      </c>
      <c r="D266" s="32">
        <f>'Hourly Loads p.u. of Peak'!D266^2</f>
        <v>0.20913635324805627</v>
      </c>
      <c r="E266" s="32">
        <f>'Hourly Loads p.u. of Peak'!E266^2</f>
        <v>0.19055938980620762</v>
      </c>
      <c r="F266" s="32">
        <f>'Hourly Loads p.u. of Peak'!F266^2</f>
        <v>0.18322668563059846</v>
      </c>
      <c r="G266" s="32">
        <f>'Hourly Loads p.u. of Peak'!G266^2</f>
        <v>0.18254437802039863</v>
      </c>
      <c r="H266" s="32">
        <f>'Hourly Loads p.u. of Peak'!H266^2</f>
        <v>0.19250714199712207</v>
      </c>
      <c r="I266" s="32">
        <f>'Hourly Loads p.u. of Peak'!I266^2</f>
        <v>0.20645686325750864</v>
      </c>
      <c r="J266" s="32">
        <f>'Hourly Loads p.u. of Peak'!J266^2</f>
        <v>0.25119133453659503</v>
      </c>
      <c r="K266" s="32">
        <f>'Hourly Loads p.u. of Peak'!K266^2</f>
        <v>0.32256500238728891</v>
      </c>
      <c r="L266" s="32">
        <f>'Hourly Loads p.u. of Peak'!L266^2</f>
        <v>0.40627025440695785</v>
      </c>
      <c r="M266" s="32">
        <f>'Hourly Loads p.u. of Peak'!M266^2</f>
        <v>0.48828961965474788</v>
      </c>
      <c r="N266" s="32">
        <f>'Hourly Loads p.u. of Peak'!N266^2</f>
        <v>0.55546911125218135</v>
      </c>
      <c r="O266" s="32">
        <f>'Hourly Loads p.u. of Peak'!O266^2</f>
        <v>0.59890672404271772</v>
      </c>
      <c r="P266" s="32">
        <f>'Hourly Loads p.u. of Peak'!P266^2</f>
        <v>0.61677915920611381</v>
      </c>
      <c r="Q266" s="32">
        <f>'Hourly Loads p.u. of Peak'!Q266^2</f>
        <v>0.61473646367916135</v>
      </c>
      <c r="R266" s="32">
        <f>'Hourly Loads p.u. of Peak'!R266^2</f>
        <v>0.58945641221818867</v>
      </c>
      <c r="S266" s="32">
        <f>'Hourly Loads p.u. of Peak'!S266^2</f>
        <v>0.55421812553072958</v>
      </c>
      <c r="T266" s="32">
        <f>'Hourly Loads p.u. of Peak'!T266^2</f>
        <v>0.4968941957459746</v>
      </c>
      <c r="U266" s="32">
        <f>'Hourly Loads p.u. of Peak'!U266^2</f>
        <v>0.46871531223595725</v>
      </c>
      <c r="V266" s="32">
        <f>'Hourly Loads p.u. of Peak'!V266^2</f>
        <v>0.45140129189697714</v>
      </c>
      <c r="W266" s="32">
        <f>'Hourly Loads p.u. of Peak'!W266^2</f>
        <v>0.39891758071687283</v>
      </c>
      <c r="X266" s="32">
        <f>'Hourly Loads p.u. of Peak'!X266^2</f>
        <v>0.34045238471816736</v>
      </c>
      <c r="Y266" s="32">
        <f>'Hourly Loads p.u. of Peak'!Y266^2</f>
        <v>0.28459808110082924</v>
      </c>
    </row>
    <row r="267" spans="1:25" x14ac:dyDescent="0.25">
      <c r="A267" s="29">
        <f>IF('2017 Hourly Load - RC2016'!A268="","",'2017 Hourly Load - RC2016'!A268)</f>
        <v>42992</v>
      </c>
      <c r="B267" s="32">
        <f>'Hourly Loads p.u. of Peak'!B267^2</f>
        <v>0.24305156264498795</v>
      </c>
      <c r="C267" s="32">
        <f>'Hourly Loads p.u. of Peak'!C267^2</f>
        <v>0.21163992006618942</v>
      </c>
      <c r="D267" s="32">
        <f>'Hourly Loads p.u. of Peak'!D267^2</f>
        <v>0.19033951360550691</v>
      </c>
      <c r="E267" s="32">
        <f>'Hourly Loads p.u. of Peak'!E267^2</f>
        <v>0.17656672386519393</v>
      </c>
      <c r="F267" s="32">
        <f>'Hourly Loads p.u. of Peak'!F267^2</f>
        <v>0.16861335702568656</v>
      </c>
      <c r="G267" s="32">
        <f>'Hourly Loads p.u. of Peak'!G267^2</f>
        <v>0.16730561472866423</v>
      </c>
      <c r="H267" s="32">
        <f>'Hourly Loads p.u. of Peak'!H267^2</f>
        <v>0.17267179593386223</v>
      </c>
      <c r="I267" s="32">
        <f>'Hourly Loads p.u. of Peak'!I267^2</f>
        <v>0.18025544293743248</v>
      </c>
      <c r="J267" s="32">
        <f>'Hourly Loads p.u. of Peak'!J267^2</f>
        <v>0.23163855675059861</v>
      </c>
      <c r="K267" s="32">
        <f>'Hourly Loads p.u. of Peak'!K267^2</f>
        <v>0.30967646303001967</v>
      </c>
      <c r="L267" s="32">
        <f>'Hourly Loads p.u. of Peak'!L267^2</f>
        <v>0.39184228019819334</v>
      </c>
      <c r="M267" s="32">
        <f>'Hourly Loads p.u. of Peak'!M267^2</f>
        <v>0.47558157629126935</v>
      </c>
      <c r="N267" s="32">
        <f>'Hourly Loads p.u. of Peak'!N267^2</f>
        <v>0.54240409871468331</v>
      </c>
      <c r="O267" s="32">
        <f>'Hourly Loads p.u. of Peak'!O267^2</f>
        <v>0.58894075873846186</v>
      </c>
      <c r="P267" s="32">
        <f>'Hourly Loads p.u. of Peak'!P267^2</f>
        <v>0.61309159656056089</v>
      </c>
      <c r="Q267" s="32">
        <f>'Hourly Loads p.u. of Peak'!Q267^2</f>
        <v>0.62127177816088353</v>
      </c>
      <c r="R267" s="32">
        <f>'Hourly Loads p.u. of Peak'!R267^2</f>
        <v>0.62252998273489335</v>
      </c>
      <c r="S267" s="32">
        <f>'Hourly Loads p.u. of Peak'!S267^2</f>
        <v>0.59100472652275704</v>
      </c>
      <c r="T267" s="32">
        <f>'Hourly Loads p.u. of Peak'!T267^2</f>
        <v>0.53672935783732167</v>
      </c>
      <c r="U267" s="32">
        <f>'Hourly Loads p.u. of Peak'!U267^2</f>
        <v>0.50593223440565327</v>
      </c>
      <c r="V267" s="32">
        <f>'Hourly Loads p.u. of Peak'!V267^2</f>
        <v>0.48975767336392734</v>
      </c>
      <c r="W267" s="32">
        <f>'Hourly Loads p.u. of Peak'!W267^2</f>
        <v>0.4317605410662772</v>
      </c>
      <c r="X267" s="32">
        <f>'Hourly Loads p.u. of Peak'!X267^2</f>
        <v>0.36635642533260571</v>
      </c>
      <c r="Y267" s="32">
        <f>'Hourly Loads p.u. of Peak'!Y267^2</f>
        <v>0.29773759149158857</v>
      </c>
    </row>
    <row r="268" spans="1:25" x14ac:dyDescent="0.25">
      <c r="A268" s="29">
        <f>IF('2017 Hourly Load - RC2016'!A269="","",'2017 Hourly Load - RC2016'!A269)</f>
        <v>42993</v>
      </c>
      <c r="B268" s="32">
        <f>'Hourly Loads p.u. of Peak'!B268^2</f>
        <v>0.25022428506055938</v>
      </c>
      <c r="C268" s="32">
        <f>'Hourly Loads p.u. of Peak'!C268^2</f>
        <v>0.21778762535525661</v>
      </c>
      <c r="D268" s="32">
        <f>'Hourly Loads p.u. of Peak'!D268^2</f>
        <v>0.19874659987176801</v>
      </c>
      <c r="E268" s="32">
        <f>'Hourly Loads p.u. of Peak'!E268^2</f>
        <v>0.18840278625070925</v>
      </c>
      <c r="F268" s="32">
        <f>'Hourly Loads p.u. of Peak'!F268^2</f>
        <v>0.18800206501279731</v>
      </c>
      <c r="G268" s="32">
        <f>'Hourly Loads p.u. of Peak'!G268^2</f>
        <v>0.20813909741339215</v>
      </c>
      <c r="H268" s="32">
        <f>'Hourly Loads p.u. of Peak'!H268^2</f>
        <v>0.25321553252511231</v>
      </c>
      <c r="I268" s="32">
        <f>'Hourly Loads p.u. of Peak'!I268^2</f>
        <v>0.2722368194268931</v>
      </c>
      <c r="J268" s="32">
        <f>'Hourly Loads p.u. of Peak'!J268^2</f>
        <v>0.30604228639933123</v>
      </c>
      <c r="K268" s="32">
        <f>'Hourly Loads p.u. of Peak'!K268^2</f>
        <v>0.3811406353716375</v>
      </c>
      <c r="L268" s="32">
        <f>'Hourly Loads p.u. of Peak'!L268^2</f>
        <v>0.48086593678275991</v>
      </c>
      <c r="M268" s="32">
        <f>'Hourly Loads p.u. of Peak'!M268^2</f>
        <v>0.56231177080547801</v>
      </c>
      <c r="N268" s="32">
        <f>'Hourly Loads p.u. of Peak'!N268^2</f>
        <v>0.63377739044329862</v>
      </c>
      <c r="O268" s="32">
        <f>'Hourly Loads p.u. of Peak'!O268^2</f>
        <v>0.69873606331010918</v>
      </c>
      <c r="P268" s="32">
        <f>'Hourly Loads p.u. of Peak'!P268^2</f>
        <v>0.74583132854562373</v>
      </c>
      <c r="Q268" s="32">
        <f>'Hourly Loads p.u. of Peak'!Q268^2</f>
        <v>0.77793325384792433</v>
      </c>
      <c r="R268" s="32">
        <f>'Hourly Loads p.u. of Peak'!R268^2</f>
        <v>0.7837209860741422</v>
      </c>
      <c r="S268" s="32">
        <f>'Hourly Loads p.u. of Peak'!S268^2</f>
        <v>0.76245751475358114</v>
      </c>
      <c r="T268" s="32">
        <f>'Hourly Loads p.u. of Peak'!T268^2</f>
        <v>0.70958759055450349</v>
      </c>
      <c r="U268" s="32">
        <f>'Hourly Loads p.u. of Peak'!U268^2</f>
        <v>0.6704595322589687</v>
      </c>
      <c r="V268" s="32">
        <f>'Hourly Loads p.u. of Peak'!V268^2</f>
        <v>0.64202668792939566</v>
      </c>
      <c r="W268" s="32">
        <f>'Hourly Loads p.u. of Peak'!W268^2</f>
        <v>0.55603251492952499</v>
      </c>
      <c r="X268" s="32">
        <f>'Hourly Loads p.u. of Peak'!X268^2</f>
        <v>0.46693481883154214</v>
      </c>
      <c r="Y268" s="32">
        <f>'Hourly Loads p.u. of Peak'!Y268^2</f>
        <v>0.37094507706196778</v>
      </c>
    </row>
    <row r="269" spans="1:25" x14ac:dyDescent="0.25">
      <c r="A269" s="29">
        <f>IF('2017 Hourly Load - RC2016'!A270="","",'2017 Hourly Load - RC2016'!A270)</f>
        <v>42994</v>
      </c>
      <c r="B269" s="32">
        <f>'Hourly Loads p.u. of Peak'!B269^2</f>
        <v>0.30335385525611569</v>
      </c>
      <c r="C269" s="32">
        <f>'Hourly Loads p.u. of Peak'!C269^2</f>
        <v>0.26410529060111299</v>
      </c>
      <c r="D269" s="32">
        <f>'Hourly Loads p.u. of Peak'!D269^2</f>
        <v>0.23553464287146159</v>
      </c>
      <c r="E269" s="32">
        <f>'Hourly Loads p.u. of Peak'!E269^2</f>
        <v>0.2181796822072532</v>
      </c>
      <c r="F269" s="32">
        <f>'Hourly Loads p.u. of Peak'!F269^2</f>
        <v>0.2134206761345927</v>
      </c>
      <c r="G269" s="32">
        <f>'Hourly Loads p.u. of Peak'!G269^2</f>
        <v>0.23079061922319466</v>
      </c>
      <c r="H269" s="32">
        <f>'Hourly Loads p.u. of Peak'!H269^2</f>
        <v>0.27743138937991013</v>
      </c>
      <c r="I269" s="32">
        <f>'Hourly Loads p.u. of Peak'!I269^2</f>
        <v>0.29517720639829043</v>
      </c>
      <c r="J269" s="32">
        <f>'Hourly Loads p.u. of Peak'!J269^2</f>
        <v>0.32831343020895581</v>
      </c>
      <c r="K269" s="32">
        <f>'Hourly Loads p.u. of Peak'!K269^2</f>
        <v>0.39928892589641402</v>
      </c>
      <c r="L269" s="32">
        <f>'Hourly Loads p.u. of Peak'!L269^2</f>
        <v>0.48384026798134255</v>
      </c>
      <c r="M269" s="32">
        <f>'Hourly Loads p.u. of Peak'!M269^2</f>
        <v>0.56723406573644208</v>
      </c>
      <c r="N269" s="32">
        <f>'Hourly Loads p.u. of Peak'!N269^2</f>
        <v>0.63411168766060255</v>
      </c>
      <c r="O269" s="32">
        <f>'Hourly Loads p.u. of Peak'!O269^2</f>
        <v>0.68574115561474347</v>
      </c>
      <c r="P269" s="32">
        <f>'Hourly Loads p.u. of Peak'!P269^2</f>
        <v>0.67645482368397658</v>
      </c>
      <c r="Q269" s="32">
        <f>'Hourly Loads p.u. of Peak'!Q269^2</f>
        <v>0.64816415637431013</v>
      </c>
      <c r="R269" s="32">
        <f>'Hourly Loads p.u. of Peak'!R269^2</f>
        <v>0.62538219809601436</v>
      </c>
      <c r="S269" s="32">
        <f>'Hourly Loads p.u. of Peak'!S269^2</f>
        <v>0.59916669440277892</v>
      </c>
      <c r="T269" s="32">
        <f>'Hourly Loads p.u. of Peak'!T269^2</f>
        <v>0.570083608623698</v>
      </c>
      <c r="U269" s="32">
        <f>'Hourly Loads p.u. of Peak'!U269^2</f>
        <v>0.55879104386349066</v>
      </c>
      <c r="V269" s="32">
        <f>'Hourly Loads p.u. of Peak'!V269^2</f>
        <v>0.53679087938443426</v>
      </c>
      <c r="W269" s="32">
        <f>'Hourly Loads p.u. of Peak'!W269^2</f>
        <v>0.46710697656584571</v>
      </c>
      <c r="X269" s="32">
        <f>'Hourly Loads p.u. of Peak'!X269^2</f>
        <v>0.39299955304980638</v>
      </c>
      <c r="Y269" s="32">
        <f>'Hourly Loads p.u. of Peak'!Y269^2</f>
        <v>0.32175474744652299</v>
      </c>
    </row>
    <row r="270" spans="1:25" x14ac:dyDescent="0.25">
      <c r="A270" s="29">
        <f>IF('2017 Hourly Load - RC2016'!A271="","",'2017 Hourly Load - RC2016'!A271)</f>
        <v>42995</v>
      </c>
      <c r="B270" s="32">
        <f>'Hourly Loads p.u. of Peak'!B270^2</f>
        <v>0.26186602545457605</v>
      </c>
      <c r="C270" s="32">
        <f>'Hourly Loads p.u. of Peak'!C270^2</f>
        <v>0.22785512351224452</v>
      </c>
      <c r="D270" s="32">
        <f>'Hourly Loads p.u. of Peak'!D270^2</f>
        <v>0.20519966703115763</v>
      </c>
      <c r="E270" s="32">
        <f>'Hourly Loads p.u. of Peak'!E270^2</f>
        <v>0.19151365336341447</v>
      </c>
      <c r="F270" s="32">
        <f>'Hourly Loads p.u. of Peak'!F270^2</f>
        <v>0.19041279156964269</v>
      </c>
      <c r="G270" s="32">
        <f>'Hourly Loads p.u. of Peak'!G270^2</f>
        <v>0.21121519239747491</v>
      </c>
      <c r="H270" s="32">
        <f>'Hourly Loads p.u. of Peak'!H270^2</f>
        <v>0.25980747313183361</v>
      </c>
      <c r="I270" s="32">
        <f>'Hourly Loads p.u. of Peak'!I270^2</f>
        <v>0.27721028447585577</v>
      </c>
      <c r="J270" s="32">
        <f>'Hourly Loads p.u. of Peak'!J270^2</f>
        <v>0.30432588300800584</v>
      </c>
      <c r="K270" s="32">
        <f>'Hourly Loads p.u. of Peak'!K270^2</f>
        <v>0.35831960009586772</v>
      </c>
      <c r="L270" s="32">
        <f>'Hourly Loads p.u. of Peak'!L270^2</f>
        <v>0.43203647046717103</v>
      </c>
      <c r="M270" s="32">
        <f>'Hourly Loads p.u. of Peak'!M270^2</f>
        <v>0.49211114269706374</v>
      </c>
      <c r="N270" s="32">
        <f>'Hourly Loads p.u. of Peak'!N270^2</f>
        <v>0.53765255124157707</v>
      </c>
      <c r="O270" s="32">
        <f>'Hourly Loads p.u. of Peak'!O270^2</f>
        <v>0.56256367438426813</v>
      </c>
      <c r="P270" s="32">
        <f>'Hourly Loads p.u. of Peak'!P270^2</f>
        <v>0.5904883961103361</v>
      </c>
      <c r="Q270" s="32">
        <f>'Hourly Loads p.u. of Peak'!Q270^2</f>
        <v>0.58881188062544132</v>
      </c>
      <c r="R270" s="32">
        <f>'Hourly Loads p.u. of Peak'!R270^2</f>
        <v>0.54947724151040056</v>
      </c>
      <c r="S270" s="32">
        <f>'Hourly Loads p.u. of Peak'!S270^2</f>
        <v>0.50569334767846008</v>
      </c>
      <c r="T270" s="32">
        <f>'Hourly Loads p.u. of Peak'!T270^2</f>
        <v>0.47645061507999714</v>
      </c>
      <c r="U270" s="32">
        <f>'Hourly Loads p.u. of Peak'!U270^2</f>
        <v>0.4813318921205284</v>
      </c>
      <c r="V270" s="32">
        <f>'Hourly Loads p.u. of Peak'!V270^2</f>
        <v>0.47309472830040405</v>
      </c>
      <c r="W270" s="32">
        <f>'Hourly Loads p.u. of Peak'!W270^2</f>
        <v>0.42226766886145245</v>
      </c>
      <c r="X270" s="32">
        <f>'Hourly Loads p.u. of Peak'!X270^2</f>
        <v>0.35415968474601789</v>
      </c>
      <c r="Y270" s="32">
        <f>'Hourly Loads p.u. of Peak'!Y270^2</f>
        <v>0.28643773912784659</v>
      </c>
    </row>
    <row r="271" spans="1:25" x14ac:dyDescent="0.25">
      <c r="A271" s="29">
        <f>IF('2017 Hourly Load - RC2016'!A272="","",'2017 Hourly Load - RC2016'!A272)</f>
        <v>42996</v>
      </c>
      <c r="B271" s="32">
        <f>'Hourly Loads p.u. of Peak'!B271^2</f>
        <v>0.23909353718261533</v>
      </c>
      <c r="C271" s="32">
        <f>'Hourly Loads p.u. of Peak'!C271^2</f>
        <v>0.20615173584564536</v>
      </c>
      <c r="D271" s="32">
        <f>'Hourly Loads p.u. of Peak'!D271^2</f>
        <v>0.18975379759194136</v>
      </c>
      <c r="E271" s="32">
        <f>'Hourly Loads p.u. of Peak'!E271^2</f>
        <v>0.17883219194809805</v>
      </c>
      <c r="F271" s="32">
        <f>'Hourly Loads p.u. of Peak'!F271^2</f>
        <v>0.1779101038480074</v>
      </c>
      <c r="G271" s="32">
        <f>'Hourly Loads p.u. of Peak'!G271^2</f>
        <v>0.19777446106060773</v>
      </c>
      <c r="H271" s="32">
        <f>'Hourly Loads p.u. of Peak'!H271^2</f>
        <v>0.24541701403937904</v>
      </c>
      <c r="I271" s="32">
        <f>'Hourly Loads p.u. of Peak'!I271^2</f>
        <v>0.26259704401322176</v>
      </c>
      <c r="J271" s="32">
        <f>'Hourly Loads p.u. of Peak'!J271^2</f>
        <v>0.29004438011092615</v>
      </c>
      <c r="K271" s="32">
        <f>'Hourly Loads p.u. of Peak'!K271^2</f>
        <v>0.34714851831156712</v>
      </c>
      <c r="L271" s="32">
        <f>'Hourly Loads p.u. of Peak'!L271^2</f>
        <v>0.40632377968662148</v>
      </c>
      <c r="M271" s="32">
        <f>'Hourly Loads p.u. of Peak'!M271^2</f>
        <v>0.47182490833701546</v>
      </c>
      <c r="N271" s="32">
        <f>'Hourly Loads p.u. of Peak'!N271^2</f>
        <v>0.53826845422246983</v>
      </c>
      <c r="O271" s="32">
        <f>'Hourly Loads p.u. of Peak'!O271^2</f>
        <v>0.60222557167430135</v>
      </c>
      <c r="P271" s="32">
        <f>'Hourly Loads p.u. of Peak'!P271^2</f>
        <v>0.64924628969687859</v>
      </c>
      <c r="Q271" s="32">
        <f>'Hourly Loads p.u. of Peak'!Q271^2</f>
        <v>0.67631670120885246</v>
      </c>
      <c r="R271" s="32">
        <f>'Hourly Loads p.u. of Peak'!R271^2</f>
        <v>0.66716320850507371</v>
      </c>
      <c r="S271" s="32">
        <f>'Hourly Loads p.u. of Peak'!S271^2</f>
        <v>0.67128488244624385</v>
      </c>
      <c r="T271" s="32">
        <f>'Hourly Loads p.u. of Peak'!T271^2</f>
        <v>0.61361771429151724</v>
      </c>
      <c r="U271" s="32">
        <f>'Hourly Loads p.u. of Peak'!U271^2</f>
        <v>0.58046505370887347</v>
      </c>
      <c r="V271" s="32">
        <f>'Hourly Loads p.u. of Peak'!V271^2</f>
        <v>0.55178275968152624</v>
      </c>
      <c r="W271" s="32">
        <f>'Hourly Loads p.u. of Peak'!W271^2</f>
        <v>0.4810988862461153</v>
      </c>
      <c r="X271" s="32">
        <f>'Hourly Loads p.u. of Peak'!X271^2</f>
        <v>0.40136101158450177</v>
      </c>
      <c r="Y271" s="32">
        <f>'Hourly Loads p.u. of Peak'!Y271^2</f>
        <v>0.32514551212547194</v>
      </c>
    </row>
    <row r="272" spans="1:25" x14ac:dyDescent="0.25">
      <c r="A272" s="29">
        <f>IF('2017 Hourly Load - RC2016'!A273="","",'2017 Hourly Load - RC2016'!A273)</f>
        <v>42997</v>
      </c>
      <c r="B272" s="32">
        <f>'Hourly Loads p.u. of Peak'!B272^2</f>
        <v>0.268307859762073</v>
      </c>
      <c r="C272" s="32">
        <f>'Hourly Loads p.u. of Peak'!C272^2</f>
        <v>0.2307502800283015</v>
      </c>
      <c r="D272" s="32">
        <f>'Hourly Loads p.u. of Peak'!D272^2</f>
        <v>0.20925157459654256</v>
      </c>
      <c r="E272" s="32">
        <f>'Hourly Loads p.u. of Peak'!E272^2</f>
        <v>0.1959860048828091</v>
      </c>
      <c r="F272" s="32">
        <f>'Hourly Loads p.u. of Peak'!F272^2</f>
        <v>0.19361403272270064</v>
      </c>
      <c r="G272" s="32">
        <f>'Hourly Loads p.u. of Peak'!G272^2</f>
        <v>0.21272297006844781</v>
      </c>
      <c r="H272" s="32">
        <f>'Hourly Loads p.u. of Peak'!H272^2</f>
        <v>0.26092151395899349</v>
      </c>
      <c r="I272" s="32">
        <f>'Hourly Loads p.u. of Peak'!I272^2</f>
        <v>0.28258576645421535</v>
      </c>
      <c r="J272" s="32">
        <f>'Hourly Loads p.u. of Peak'!J272^2</f>
        <v>0.31112677193581678</v>
      </c>
      <c r="K272" s="32">
        <f>'Hourly Loads p.u. of Peak'!K272^2</f>
        <v>0.37545937196571288</v>
      </c>
      <c r="L272" s="32">
        <f>'Hourly Loads p.u. of Peak'!L272^2</f>
        <v>0.43314106949352471</v>
      </c>
      <c r="M272" s="32">
        <f>'Hourly Loads p.u. of Peak'!M272^2</f>
        <v>0.47084485258645642</v>
      </c>
      <c r="N272" s="32">
        <f>'Hourly Loads p.u. of Peak'!N272^2</f>
        <v>0.48232279642264869</v>
      </c>
      <c r="O272" s="32">
        <f>'Hourly Loads p.u. of Peak'!O272^2</f>
        <v>0.46349832770167615</v>
      </c>
      <c r="P272" s="32">
        <f>'Hourly Loads p.u. of Peak'!P272^2</f>
        <v>0.43231248801034261</v>
      </c>
      <c r="Q272" s="32">
        <f>'Hourly Loads p.u. of Peak'!Q272^2</f>
        <v>0.41807645242588282</v>
      </c>
      <c r="R272" s="32">
        <f>'Hourly Loads p.u. of Peak'!R272^2</f>
        <v>0.4052539439746623</v>
      </c>
      <c r="S272" s="32">
        <f>'Hourly Loads p.u. of Peak'!S272^2</f>
        <v>0.39278901287917845</v>
      </c>
      <c r="T272" s="32">
        <f>'Hourly Loads p.u. of Peak'!T272^2</f>
        <v>0.37819138241395639</v>
      </c>
      <c r="U272" s="32">
        <f>'Hourly Loads p.u. of Peak'!U272^2</f>
        <v>0.38368511430947005</v>
      </c>
      <c r="V272" s="32">
        <f>'Hourly Loads p.u. of Peak'!V272^2</f>
        <v>0.37741716708776862</v>
      </c>
      <c r="W272" s="32">
        <f>'Hourly Loads p.u. of Peak'!W272^2</f>
        <v>0.34606089901362364</v>
      </c>
      <c r="X272" s="32">
        <f>'Hourly Loads p.u. of Peak'!X272^2</f>
        <v>0.3034463623395931</v>
      </c>
      <c r="Y272" s="32">
        <f>'Hourly Loads p.u. of Peak'!Y272^2</f>
        <v>0.25912309417810364</v>
      </c>
    </row>
    <row r="273" spans="1:25" x14ac:dyDescent="0.25">
      <c r="A273" s="29">
        <f>IF('2017 Hourly Load - RC2016'!A274="","",'2017 Hourly Load - RC2016'!A274)</f>
        <v>42998</v>
      </c>
      <c r="B273" s="32">
        <f>'Hourly Loads p.u. of Peak'!B273^2</f>
        <v>0.21782681517484626</v>
      </c>
      <c r="C273" s="32">
        <f>'Hourly Loads p.u. of Peak'!C273^2</f>
        <v>0.1916606746829132</v>
      </c>
      <c r="D273" s="32">
        <f>'Hourly Loads p.u. of Peak'!D273^2</f>
        <v>0.17522843498035059</v>
      </c>
      <c r="E273" s="32">
        <f>'Hourly Loads p.u. of Peak'!E273^2</f>
        <v>0.1664480344360606</v>
      </c>
      <c r="F273" s="32">
        <f>'Hourly Loads p.u. of Peak'!F273^2</f>
        <v>0.16205794081607183</v>
      </c>
      <c r="G273" s="32">
        <f>'Hourly Loads p.u. of Peak'!G273^2</f>
        <v>0.16641377705834093</v>
      </c>
      <c r="H273" s="32">
        <f>'Hourly Loads p.u. of Peak'!H273^2</f>
        <v>0.17997034145110291</v>
      </c>
      <c r="I273" s="32">
        <f>'Hourly Loads p.u. of Peak'!I273^2</f>
        <v>0.19829762426240963</v>
      </c>
      <c r="J273" s="32">
        <f>'Hourly Loads p.u. of Peak'!J273^2</f>
        <v>0.23492373755772436</v>
      </c>
      <c r="K273" s="32">
        <f>'Hourly Loads p.u. of Peak'!K273^2</f>
        <v>0.2963188692524914</v>
      </c>
      <c r="L273" s="32">
        <f>'Hourly Loads p.u. of Peak'!L273^2</f>
        <v>0.35641204607220167</v>
      </c>
      <c r="M273" s="32">
        <f>'Hourly Loads p.u. of Peak'!M273^2</f>
        <v>0.40744862499420353</v>
      </c>
      <c r="N273" s="32">
        <f>'Hourly Loads p.u. of Peak'!N273^2</f>
        <v>0.44712369779193378</v>
      </c>
      <c r="O273" s="32">
        <f>'Hourly Loads p.u. of Peak'!O273^2</f>
        <v>0.47401930553842198</v>
      </c>
      <c r="P273" s="32">
        <f>'Hourly Loads p.u. of Peak'!P273^2</f>
        <v>0.47714641727293994</v>
      </c>
      <c r="Q273" s="32">
        <f>'Hourly Loads p.u. of Peak'!Q273^2</f>
        <v>0.43568699925325116</v>
      </c>
      <c r="R273" s="32">
        <f>'Hourly Loads p.u. of Peak'!R273^2</f>
        <v>0.40247897121733606</v>
      </c>
      <c r="S273" s="32">
        <f>'Hourly Loads p.u. of Peak'!S273^2</f>
        <v>0.38634244004282287</v>
      </c>
      <c r="T273" s="32">
        <f>'Hourly Loads p.u. of Peak'!T273^2</f>
        <v>0.36154383051784156</v>
      </c>
      <c r="U273" s="32">
        <f>'Hourly Loads p.u. of Peak'!U273^2</f>
        <v>0.3669157286311826</v>
      </c>
      <c r="V273" s="32">
        <f>'Hourly Loads p.u. of Peak'!V273^2</f>
        <v>0.36154383051784156</v>
      </c>
      <c r="W273" s="32">
        <f>'Hourly Loads p.u. of Peak'!W273^2</f>
        <v>0.32562451252036639</v>
      </c>
      <c r="X273" s="32">
        <f>'Hourly Loads p.u. of Peak'!X273^2</f>
        <v>0.28441891958112542</v>
      </c>
      <c r="Y273" s="32">
        <f>'Hourly Loads p.u. of Peak'!Y273^2</f>
        <v>0.24367293926133701</v>
      </c>
    </row>
    <row r="274" spans="1:25" x14ac:dyDescent="0.25">
      <c r="A274" s="29">
        <f>IF('2017 Hourly Load - RC2016'!A275="","",'2017 Hourly Load - RC2016'!A275)</f>
        <v>42999</v>
      </c>
      <c r="B274" s="32">
        <f>'Hourly Loads p.u. of Peak'!B274^2</f>
        <v>0.20779444876697442</v>
      </c>
      <c r="C274" s="32">
        <f>'Hourly Loads p.u. of Peak'!C274^2</f>
        <v>0.18018414641170344</v>
      </c>
      <c r="D274" s="32">
        <f>'Hourly Loads p.u. of Peak'!D274^2</f>
        <v>0.16314148441508636</v>
      </c>
      <c r="E274" s="32">
        <f>'Hourly Loads p.u. of Peak'!E274^2</f>
        <v>0.15253409717764657</v>
      </c>
      <c r="F274" s="32">
        <f>'Hourly Loads p.u. of Peak'!F274^2</f>
        <v>0.14807413493683036</v>
      </c>
      <c r="G274" s="32">
        <f>'Hourly Loads p.u. of Peak'!G274^2</f>
        <v>0.14920724799007734</v>
      </c>
      <c r="H274" s="32">
        <f>'Hourly Loads p.u. of Peak'!H274^2</f>
        <v>0.15755981473178043</v>
      </c>
      <c r="I274" s="32">
        <f>'Hourly Loads p.u. of Peak'!I274^2</f>
        <v>0.16733996377435287</v>
      </c>
      <c r="J274" s="32">
        <f>'Hourly Loads p.u. of Peak'!J274^2</f>
        <v>0.20741184076716629</v>
      </c>
      <c r="K274" s="32">
        <f>'Hourly Loads p.u. of Peak'!K274^2</f>
        <v>0.2769450749387975</v>
      </c>
      <c r="L274" s="32">
        <f>'Hourly Loads p.u. of Peak'!L274^2</f>
        <v>0.34888233861700096</v>
      </c>
      <c r="M274" s="32">
        <f>'Hourly Loads p.u. of Peak'!M274^2</f>
        <v>0.4225405485395316</v>
      </c>
      <c r="N274" s="32">
        <f>'Hourly Loads p.u. of Peak'!N274^2</f>
        <v>0.48641372633729535</v>
      </c>
      <c r="O274" s="32">
        <f>'Hourly Loads p.u. of Peak'!O274^2</f>
        <v>0.53353509578982583</v>
      </c>
      <c r="P274" s="32">
        <f>'Hourly Loads p.u. of Peak'!P274^2</f>
        <v>0.56641219364345219</v>
      </c>
      <c r="Q274" s="32">
        <f>'Hourly Loads p.u. of Peak'!Q274^2</f>
        <v>0.57905840872469094</v>
      </c>
      <c r="R274" s="32">
        <f>'Hourly Loads p.u. of Peak'!R274^2</f>
        <v>0.5772706012740576</v>
      </c>
      <c r="S274" s="32">
        <f>'Hourly Loads p.u. of Peak'!S274^2</f>
        <v>0.55384310481820098</v>
      </c>
      <c r="T274" s="32">
        <f>'Hourly Loads p.u. of Peak'!T274^2</f>
        <v>0.50289065417474155</v>
      </c>
      <c r="U274" s="32">
        <f>'Hourly Loads p.u. of Peak'!U274^2</f>
        <v>0.48016742685904074</v>
      </c>
      <c r="V274" s="32">
        <f>'Hourly Loads p.u. of Peak'!V274^2</f>
        <v>0.45575593821849492</v>
      </c>
      <c r="W274" s="32">
        <f>'Hourly Loads p.u. of Peak'!W274^2</f>
        <v>0.3935261502747544</v>
      </c>
      <c r="X274" s="32">
        <f>'Hourly Loads p.u. of Peak'!X274^2</f>
        <v>0.33149670620293697</v>
      </c>
      <c r="Y274" s="32">
        <f>'Hourly Loads p.u. of Peak'!Y274^2</f>
        <v>0.26739521169994301</v>
      </c>
    </row>
    <row r="275" spans="1:25" x14ac:dyDescent="0.25">
      <c r="A275" s="29">
        <f>IF('2017 Hourly Load - RC2016'!A276="","",'2017 Hourly Load - RC2016'!A276)</f>
        <v>43000</v>
      </c>
      <c r="B275" s="32">
        <f>'Hourly Loads p.u. of Peak'!B275^2</f>
        <v>0.22077609986374747</v>
      </c>
      <c r="C275" s="32">
        <f>'Hourly Loads p.u. of Peak'!C275^2</f>
        <v>0.19114634686304569</v>
      </c>
      <c r="D275" s="32">
        <f>'Hourly Loads p.u. of Peak'!D275^2</f>
        <v>0.17267179593386223</v>
      </c>
      <c r="E275" s="32">
        <f>'Hourly Loads p.u. of Peak'!E275^2</f>
        <v>0.1652511240020863</v>
      </c>
      <c r="F275" s="32">
        <f>'Hourly Loads p.u. of Peak'!F275^2</f>
        <v>0.16706527012819494</v>
      </c>
      <c r="G275" s="32">
        <f>'Hourly Loads p.u. of Peak'!G275^2</f>
        <v>0.19041279156964269</v>
      </c>
      <c r="H275" s="32">
        <f>'Hourly Loads p.u. of Peak'!H275^2</f>
        <v>0.23606473581915019</v>
      </c>
      <c r="I275" s="32">
        <f>'Hourly Loads p.u. of Peak'!I275^2</f>
        <v>0.25835424671663865</v>
      </c>
      <c r="J275" s="32">
        <f>'Hourly Loads p.u. of Peak'!J275^2</f>
        <v>0.28846369819907569</v>
      </c>
      <c r="K275" s="32">
        <f>'Hourly Loads p.u. of Peak'!K275^2</f>
        <v>0.34655505988031282</v>
      </c>
      <c r="L275" s="32">
        <f>'Hourly Loads p.u. of Peak'!L275^2</f>
        <v>0.40986424344747108</v>
      </c>
      <c r="M275" s="32">
        <f>'Hourly Loads p.u. of Peak'!M275^2</f>
        <v>0.4696931503268052</v>
      </c>
      <c r="N275" s="32">
        <f>'Hourly Loads p.u. of Peak'!N275^2</f>
        <v>0.51710276618213991</v>
      </c>
      <c r="O275" s="32">
        <f>'Hourly Loads p.u. of Peak'!O275^2</f>
        <v>0.52723614364045857</v>
      </c>
      <c r="P275" s="32">
        <f>'Hourly Loads p.u. of Peak'!P275^2</f>
        <v>0.51444926053511042</v>
      </c>
      <c r="Q275" s="32">
        <f>'Hourly Loads p.u. of Peak'!Q275^2</f>
        <v>0.49837511822772379</v>
      </c>
      <c r="R275" s="32">
        <f>'Hourly Loads p.u. of Peak'!R275^2</f>
        <v>0.48934639620681675</v>
      </c>
      <c r="S275" s="32">
        <f>'Hourly Loads p.u. of Peak'!S275^2</f>
        <v>0.47188259040650377</v>
      </c>
      <c r="T275" s="32">
        <f>'Hourly Loads p.u. of Peak'!T275^2</f>
        <v>0.46115735870638797</v>
      </c>
      <c r="U275" s="32">
        <f>'Hourly Loads p.u. of Peak'!U275^2</f>
        <v>0.46762364015607705</v>
      </c>
      <c r="V275" s="32">
        <f>'Hourly Loads p.u. of Peak'!V275^2</f>
        <v>0.44583317673316308</v>
      </c>
      <c r="W275" s="32">
        <f>'Hourly Loads p.u. of Peak'!W275^2</f>
        <v>0.38817140112299708</v>
      </c>
      <c r="X275" s="32">
        <f>'Hourly Loads p.u. of Peak'!X275^2</f>
        <v>0.32266039348609848</v>
      </c>
      <c r="Y275" s="32">
        <f>'Hourly Loads p.u. of Peak'!Y275^2</f>
        <v>0.26208092514226777</v>
      </c>
    </row>
    <row r="276" spans="1:25" x14ac:dyDescent="0.25">
      <c r="A276" s="29">
        <f>IF('2017 Hourly Load - RC2016'!A277="","",'2017 Hourly Load - RC2016'!A277)</f>
        <v>43001</v>
      </c>
      <c r="B276" s="32">
        <f>'Hourly Loads p.u. of Peak'!B276^2</f>
        <v>0.21579361962260335</v>
      </c>
      <c r="C276" s="32">
        <f>'Hourly Loads p.u. of Peak'!C276^2</f>
        <v>0.18662103770025706</v>
      </c>
      <c r="D276" s="32">
        <f>'Hourly Loads p.u. of Peak'!D276^2</f>
        <v>0.16823427647983896</v>
      </c>
      <c r="E276" s="32">
        <f>'Hourly Loads p.u. of Peak'!E276^2</f>
        <v>0.15902983048806527</v>
      </c>
      <c r="F276" s="32">
        <f>'Hourly Loads p.u. of Peak'!F276^2</f>
        <v>0.16000243645329837</v>
      </c>
      <c r="G276" s="32">
        <f>'Hourly Loads p.u. of Peak'!G276^2</f>
        <v>0.1841984701098017</v>
      </c>
      <c r="H276" s="32">
        <f>'Hourly Loads p.u. of Peak'!H276^2</f>
        <v>0.23500514576557149</v>
      </c>
      <c r="I276" s="32">
        <f>'Hourly Loads p.u. of Peak'!I276^2</f>
        <v>0.25869581567186739</v>
      </c>
      <c r="J276" s="32">
        <f>'Hourly Loads p.u. of Peak'!J276^2</f>
        <v>0.27101141612017227</v>
      </c>
      <c r="K276" s="32">
        <f>'Hourly Loads p.u. of Peak'!K276^2</f>
        <v>0.30781010318134228</v>
      </c>
      <c r="L276" s="32">
        <f>'Hourly Loads p.u. of Peak'!L276^2</f>
        <v>0.33571630797767393</v>
      </c>
      <c r="M276" s="32">
        <f>'Hourly Loads p.u. of Peak'!M276^2</f>
        <v>0.37043381659337038</v>
      </c>
      <c r="N276" s="32">
        <f>'Hourly Loads p.u. of Peak'!N276^2</f>
        <v>0.39658736684233142</v>
      </c>
      <c r="O276" s="32">
        <f>'Hourly Loads p.u. of Peak'!O276^2</f>
        <v>0.40231916750469954</v>
      </c>
      <c r="P276" s="32">
        <f>'Hourly Loads p.u. of Peak'!P276^2</f>
        <v>0.4052539439746623</v>
      </c>
      <c r="Q276" s="32">
        <f>'Hourly Loads p.u. of Peak'!Q276^2</f>
        <v>0.41180187866773083</v>
      </c>
      <c r="R276" s="32">
        <f>'Hourly Loads p.u. of Peak'!R276^2</f>
        <v>0.42074117153350399</v>
      </c>
      <c r="S276" s="32">
        <f>'Hourly Loads p.u. of Peak'!S276^2</f>
        <v>0.43540990637428939</v>
      </c>
      <c r="T276" s="32">
        <f>'Hourly Loads p.u. of Peak'!T276^2</f>
        <v>0.42576718524569157</v>
      </c>
      <c r="U276" s="32">
        <f>'Hourly Loads p.u. of Peak'!U276^2</f>
        <v>0.43857399026868549</v>
      </c>
      <c r="V276" s="32">
        <f>'Hourly Loads p.u. of Peak'!V276^2</f>
        <v>0.42735765800176861</v>
      </c>
      <c r="W276" s="32">
        <f>'Hourly Loads p.u. of Peak'!W276^2</f>
        <v>0.37618007258931035</v>
      </c>
      <c r="X276" s="32">
        <f>'Hourly Loads p.u. of Peak'!X276^2</f>
        <v>0.31682007733974493</v>
      </c>
      <c r="Y276" s="32">
        <f>'Hourly Loads p.u. of Peak'!Y276^2</f>
        <v>0.25609705166793612</v>
      </c>
    </row>
    <row r="277" spans="1:25" x14ac:dyDescent="0.25">
      <c r="A277" s="29">
        <f>IF('2017 Hourly Load - RC2016'!A278="","",'2017 Hourly Load - RC2016'!A278)</f>
        <v>43002</v>
      </c>
      <c r="B277" s="32">
        <f>'Hourly Loads p.u. of Peak'!B277^2</f>
        <v>0.20978969378005458</v>
      </c>
      <c r="C277" s="32">
        <f>'Hourly Loads p.u. of Peak'!C277^2</f>
        <v>0.18193497112538529</v>
      </c>
      <c r="D277" s="32">
        <f>'Hourly Loads p.u. of Peak'!D277^2</f>
        <v>0.1688893199206459</v>
      </c>
      <c r="E277" s="32">
        <f>'Hourly Loads p.u. of Peak'!E277^2</f>
        <v>0.15899634523669987</v>
      </c>
      <c r="F277" s="32">
        <f>'Hourly Loads p.u. of Peak'!F277^2</f>
        <v>0.15799342714210493</v>
      </c>
      <c r="G277" s="32">
        <f>'Hourly Loads p.u. of Peak'!G277^2</f>
        <v>0.18146964159778955</v>
      </c>
      <c r="H277" s="32">
        <f>'Hourly Loads p.u. of Peak'!H277^2</f>
        <v>0.23083096194377892</v>
      </c>
      <c r="I277" s="32">
        <f>'Hourly Loads p.u. of Peak'!I277^2</f>
        <v>0.25384976028557577</v>
      </c>
      <c r="J277" s="32">
        <f>'Hourly Loads p.u. of Peak'!J277^2</f>
        <v>0.27315768587501238</v>
      </c>
      <c r="K277" s="32">
        <f>'Hourly Loads p.u. of Peak'!K277^2</f>
        <v>0.31056496010801138</v>
      </c>
      <c r="L277" s="32">
        <f>'Hourly Loads p.u. of Peak'!L277^2</f>
        <v>0.34843608660402903</v>
      </c>
      <c r="M277" s="32">
        <f>'Hourly Loads p.u. of Peak'!M277^2</f>
        <v>0.38806677271346607</v>
      </c>
      <c r="N277" s="32">
        <f>'Hourly Loads p.u. of Peak'!N277^2</f>
        <v>0.41574499927091452</v>
      </c>
      <c r="O277" s="32">
        <f>'Hourly Loads p.u. of Peak'!O277^2</f>
        <v>0.4506681543979712</v>
      </c>
      <c r="P277" s="32">
        <f>'Hourly Loads p.u. of Peak'!P277^2</f>
        <v>0.49175776267659971</v>
      </c>
      <c r="Q277" s="32">
        <f>'Hourly Loads p.u. of Peak'!Q277^2</f>
        <v>0.5253476653685708</v>
      </c>
      <c r="R277" s="32">
        <f>'Hourly Loads p.u. of Peak'!R277^2</f>
        <v>0.52851736040037656</v>
      </c>
      <c r="S277" s="32">
        <f>'Hourly Loads p.u. of Peak'!S277^2</f>
        <v>0.5147504515128436</v>
      </c>
      <c r="T277" s="32">
        <f>'Hourly Loads p.u. of Peak'!T277^2</f>
        <v>0.4909925413884465</v>
      </c>
      <c r="U277" s="32">
        <f>'Hourly Loads p.u. of Peak'!U277^2</f>
        <v>0.49058074595474216</v>
      </c>
      <c r="V277" s="32">
        <f>'Hourly Loads p.u. of Peak'!V277^2</f>
        <v>0.4773204471492255</v>
      </c>
      <c r="W277" s="32">
        <f>'Hourly Loads p.u. of Peak'!W277^2</f>
        <v>0.42434376502318349</v>
      </c>
      <c r="X277" s="32">
        <f>'Hourly Loads p.u. of Peak'!X277^2</f>
        <v>0.35316092696693868</v>
      </c>
      <c r="Y277" s="32">
        <f>'Hourly Loads p.u. of Peak'!Y277^2</f>
        <v>0.29194689944767988</v>
      </c>
    </row>
    <row r="278" spans="1:25" x14ac:dyDescent="0.25">
      <c r="A278" s="29">
        <f>IF('2017 Hourly Load - RC2016'!A279="","",'2017 Hourly Load - RC2016'!A279)</f>
        <v>43003</v>
      </c>
      <c r="B278" s="32">
        <f>'Hourly Loads p.u. of Peak'!B278^2</f>
        <v>0.24371439257462255</v>
      </c>
      <c r="C278" s="32">
        <f>'Hourly Loads p.u. of Peak'!C278^2</f>
        <v>0.21113801501896587</v>
      </c>
      <c r="D278" s="32">
        <f>'Hourly Loads p.u. of Peak'!D278^2</f>
        <v>0.19114634686304569</v>
      </c>
      <c r="E278" s="32">
        <f>'Hourly Loads p.u. of Peak'!E278^2</f>
        <v>0.1790808536539078</v>
      </c>
      <c r="F278" s="32">
        <f>'Hourly Loads p.u. of Peak'!F278^2</f>
        <v>0.17837084997715347</v>
      </c>
      <c r="G278" s="32">
        <f>'Hourly Loads p.u. of Peak'!G278^2</f>
        <v>0.19464999359442609</v>
      </c>
      <c r="H278" s="32">
        <f>'Hourly Loads p.u. of Peak'!H278^2</f>
        <v>0.23289311575999552</v>
      </c>
      <c r="I278" s="32">
        <f>'Hourly Loads p.u. of Peak'!I278^2</f>
        <v>0.25839693049612339</v>
      </c>
      <c r="J278" s="32">
        <f>'Hourly Loads p.u. of Peak'!J278^2</f>
        <v>0.29040628525250661</v>
      </c>
      <c r="K278" s="32">
        <f>'Hourly Loads p.u. of Peak'!K278^2</f>
        <v>0.35216357946430554</v>
      </c>
      <c r="L278" s="32">
        <f>'Hourly Loads p.u. of Peak'!L278^2</f>
        <v>0.4182936632041005</v>
      </c>
      <c r="M278" s="32">
        <f>'Hourly Loads p.u. of Peak'!M278^2</f>
        <v>0.46475690071040748</v>
      </c>
      <c r="N278" s="32">
        <f>'Hourly Loads p.u. of Peak'!N278^2</f>
        <v>0.49058074595474216</v>
      </c>
      <c r="O278" s="32">
        <f>'Hourly Loads p.u. of Peak'!O278^2</f>
        <v>0.51396753830667508</v>
      </c>
      <c r="P278" s="32">
        <f>'Hourly Loads p.u. of Peak'!P278^2</f>
        <v>0.54593494262732556</v>
      </c>
      <c r="Q278" s="32">
        <f>'Hourly Loads p.u. of Peak'!Q278^2</f>
        <v>0.57268607460330001</v>
      </c>
      <c r="R278" s="32">
        <f>'Hourly Loads p.u. of Peak'!R278^2</f>
        <v>0.55340574107252993</v>
      </c>
      <c r="S278" s="32">
        <f>'Hourly Loads p.u. of Peak'!S278^2</f>
        <v>0.50330758301470957</v>
      </c>
      <c r="T278" s="32">
        <f>'Hourly Loads p.u. of Peak'!T278^2</f>
        <v>0.47044159637663269</v>
      </c>
      <c r="U278" s="32">
        <f>'Hourly Loads p.u. of Peak'!U278^2</f>
        <v>0.46532954346131838</v>
      </c>
      <c r="V278" s="32">
        <f>'Hourly Loads p.u. of Peak'!V278^2</f>
        <v>0.44785394774991638</v>
      </c>
      <c r="W278" s="32">
        <f>'Hourly Loads p.u. of Peak'!W278^2</f>
        <v>0.39458040243198478</v>
      </c>
      <c r="X278" s="32">
        <f>'Hourly Loads p.u. of Peak'!X278^2</f>
        <v>0.33202874533212101</v>
      </c>
      <c r="Y278" s="32">
        <f>'Hourly Loads p.u. of Peak'!Y278^2</f>
        <v>0.27751985602136964</v>
      </c>
    </row>
    <row r="279" spans="1:25" x14ac:dyDescent="0.25">
      <c r="A279" s="29">
        <f>IF('2017 Hourly Load - RC2016'!A280="","",'2017 Hourly Load - RC2016'!A280)</f>
        <v>43004</v>
      </c>
      <c r="B279" s="32">
        <f>'Hourly Loads p.u. of Peak'!B279^2</f>
        <v>0.2317193937964851</v>
      </c>
      <c r="C279" s="32">
        <f>'Hourly Loads p.u. of Peak'!C279^2</f>
        <v>0.20326427943898367</v>
      </c>
      <c r="D279" s="32">
        <f>'Hourly Loads p.u. of Peak'!D279^2</f>
        <v>0.18571524358165467</v>
      </c>
      <c r="E279" s="32">
        <f>'Hourly Loads p.u. of Peak'!E279^2</f>
        <v>0.17565050251511877</v>
      </c>
      <c r="F279" s="32">
        <f>'Hourly Loads p.u. of Peak'!F279^2</f>
        <v>0.17543940528529461</v>
      </c>
      <c r="G279" s="32">
        <f>'Hourly Loads p.u. of Peak'!G279^2</f>
        <v>0.19740119614225449</v>
      </c>
      <c r="H279" s="32">
        <f>'Hourly Loads p.u. of Peak'!H279^2</f>
        <v>0.24508432982576031</v>
      </c>
      <c r="I279" s="32">
        <f>'Hourly Loads p.u. of Peak'!I279^2</f>
        <v>0.27005053836643345</v>
      </c>
      <c r="J279" s="32">
        <f>'Hourly Loads p.u. of Peak'!J279^2</f>
        <v>0.29149335454263631</v>
      </c>
      <c r="K279" s="32">
        <f>'Hourly Loads p.u. of Peak'!K279^2</f>
        <v>0.33416116793510658</v>
      </c>
      <c r="L279" s="32">
        <f>'Hourly Loads p.u. of Peak'!L279^2</f>
        <v>0.39299955304980638</v>
      </c>
      <c r="M279" s="32">
        <f>'Hourly Loads p.u. of Peak'!M279^2</f>
        <v>0.46475690071040748</v>
      </c>
      <c r="N279" s="32">
        <f>'Hourly Loads p.u. of Peak'!N279^2</f>
        <v>0.52255165128666958</v>
      </c>
      <c r="O279" s="32">
        <f>'Hourly Loads p.u. of Peak'!O279^2</f>
        <v>0.58238595599910103</v>
      </c>
      <c r="P279" s="32">
        <f>'Hourly Loads p.u. of Peak'!P279^2</f>
        <v>0.60385580717477416</v>
      </c>
      <c r="Q279" s="32">
        <f>'Hourly Loads p.u. of Peak'!Q279^2</f>
        <v>0.60588035949524843</v>
      </c>
      <c r="R279" s="32">
        <f>'Hourly Loads p.u. of Peak'!R279^2</f>
        <v>0.58405330468709682</v>
      </c>
      <c r="S279" s="32">
        <f>'Hourly Loads p.u. of Peak'!S279^2</f>
        <v>0.54265150351161062</v>
      </c>
      <c r="T279" s="32">
        <f>'Hourly Loads p.u. of Peak'!T279^2</f>
        <v>0.50116521796277946</v>
      </c>
      <c r="U279" s="32">
        <f>'Hourly Loads p.u. of Peak'!U279^2</f>
        <v>0.49488367743898382</v>
      </c>
      <c r="V279" s="32">
        <f>'Hourly Loads p.u. of Peak'!V279^2</f>
        <v>0.47170955477511234</v>
      </c>
      <c r="W279" s="32">
        <f>'Hourly Loads p.u. of Peak'!W279^2</f>
        <v>0.42445317426986662</v>
      </c>
      <c r="X279" s="32">
        <f>'Hourly Loads p.u. of Peak'!X279^2</f>
        <v>0.36640725345856612</v>
      </c>
      <c r="Y279" s="32">
        <f>'Hourly Loads p.u. of Peak'!Y279^2</f>
        <v>0.34863438557510545</v>
      </c>
    </row>
    <row r="280" spans="1:25" x14ac:dyDescent="0.25">
      <c r="A280" s="29">
        <f>IF('2017 Hourly Load - RC2016'!A281="","",'2017 Hourly Load - RC2016'!A281)</f>
        <v>43005</v>
      </c>
      <c r="B280" s="32">
        <f>'Hourly Loads p.u. of Peak'!B280^2</f>
        <v>0.28675241939978613</v>
      </c>
      <c r="C280" s="32">
        <f>'Hourly Loads p.u. of Peak'!C280^2</f>
        <v>0.23500514576557149</v>
      </c>
      <c r="D280" s="32">
        <f>'Hourly Loads p.u. of Peak'!D280^2</f>
        <v>0.21555963360606012</v>
      </c>
      <c r="E280" s="32">
        <f>'Hourly Loads p.u. of Peak'!E280^2</f>
        <v>0.20205460071463613</v>
      </c>
      <c r="F280" s="32">
        <f>'Hourly Loads p.u. of Peak'!F280^2</f>
        <v>0.19691647883921695</v>
      </c>
      <c r="G280" s="32">
        <f>'Hourly Loads p.u. of Peak'!G280^2</f>
        <v>0.19915860684693931</v>
      </c>
      <c r="H280" s="32">
        <f>'Hourly Loads p.u. of Peak'!H280^2</f>
        <v>0.21075233966788759</v>
      </c>
      <c r="I280" s="32">
        <f>'Hourly Loads p.u. of Peak'!I280^2</f>
        <v>0.22561597118782328</v>
      </c>
      <c r="J280" s="32">
        <f>'Hourly Loads p.u. of Peak'!J280^2</f>
        <v>0.27685669996530698</v>
      </c>
      <c r="K280" s="32">
        <f>'Hourly Loads p.u. of Peak'!K280^2</f>
        <v>0.36033305177786606</v>
      </c>
      <c r="L280" s="32">
        <f>'Hourly Loads p.u. of Peak'!L280^2</f>
        <v>0.43890771808687429</v>
      </c>
      <c r="M280" s="32">
        <f>'Hourly Loads p.u. of Peak'!M280^2</f>
        <v>0.51879491458143923</v>
      </c>
      <c r="N280" s="32">
        <f>'Hourly Loads p.u. of Peak'!N280^2</f>
        <v>0.5858515763889599</v>
      </c>
      <c r="O280" s="32">
        <f>'Hourly Loads p.u. of Peak'!O280^2</f>
        <v>0.63357685442120981</v>
      </c>
      <c r="P280" s="32">
        <f>'Hourly Loads p.u. of Peak'!P280^2</f>
        <v>0.66784927273915651</v>
      </c>
      <c r="Q280" s="32">
        <f>'Hourly Loads p.u. of Peak'!Q280^2</f>
        <v>0.66956597581422683</v>
      </c>
      <c r="R280" s="32">
        <f>'Hourly Loads p.u. of Peak'!R280^2</f>
        <v>0.6266445559341578</v>
      </c>
      <c r="S280" s="32">
        <f>'Hourly Loads p.u. of Peak'!S280^2</f>
        <v>0.58289873251487789</v>
      </c>
      <c r="T280" s="32">
        <f>'Hourly Loads p.u. of Peak'!T280^2</f>
        <v>0.52620010696637409</v>
      </c>
      <c r="U280" s="32">
        <f>'Hourly Loads p.u. of Peak'!U280^2</f>
        <v>0.51240349941973351</v>
      </c>
      <c r="V280" s="32">
        <f>'Hourly Loads p.u. of Peak'!V280^2</f>
        <v>0.48051661835846021</v>
      </c>
      <c r="W280" s="32">
        <f>'Hourly Loads p.u. of Peak'!W280^2</f>
        <v>0.43325160696136461</v>
      </c>
      <c r="X280" s="32">
        <f>'Hourly Loads p.u. of Peak'!X280^2</f>
        <v>0.375562286889362</v>
      </c>
      <c r="Y280" s="32">
        <f>'Hourly Loads p.u. of Peak'!Y280^2</f>
        <v>0.31596987103010843</v>
      </c>
    </row>
    <row r="281" spans="1:25" x14ac:dyDescent="0.25">
      <c r="A281" s="29">
        <f>IF('2017 Hourly Load - RC2016'!A282="","",'2017 Hourly Load - RC2016'!A282)</f>
        <v>43006</v>
      </c>
      <c r="B281" s="32">
        <f>'Hourly Loads p.u. of Peak'!B281^2</f>
        <v>0.26730837392777862</v>
      </c>
      <c r="C281" s="32">
        <f>'Hourly Loads p.u. of Peak'!C281^2</f>
        <v>0.2344762445014798</v>
      </c>
      <c r="D281" s="32">
        <f>'Hourly Loads p.u. of Peak'!D281^2</f>
        <v>0.21167855282658288</v>
      </c>
      <c r="E281" s="32">
        <f>'Hourly Loads p.u. of Peak'!E281^2</f>
        <v>0.19654402482982017</v>
      </c>
      <c r="F281" s="32">
        <f>'Hourly Loads p.u. of Peak'!F281^2</f>
        <v>0.18971722030946797</v>
      </c>
      <c r="G281" s="32">
        <f>'Hourly Loads p.u. of Peak'!G281^2</f>
        <v>0.19063271007863677</v>
      </c>
      <c r="H281" s="32">
        <f>'Hourly Loads p.u. of Peak'!H281^2</f>
        <v>0.19829762426240963</v>
      </c>
      <c r="I281" s="32">
        <f>'Hourly Loads p.u. of Peak'!I281^2</f>
        <v>0.21175582892444314</v>
      </c>
      <c r="J281" s="32">
        <f>'Hourly Loads p.u. of Peak'!J281^2</f>
        <v>0.25664978660396576</v>
      </c>
      <c r="K281" s="32">
        <f>'Hourly Loads p.u. of Peak'!K281^2</f>
        <v>0.33654394457563719</v>
      </c>
      <c r="L281" s="32">
        <f>'Hourly Loads p.u. of Peak'!L281^2</f>
        <v>0.41742515855757689</v>
      </c>
      <c r="M281" s="32">
        <f>'Hourly Loads p.u. of Peak'!M281^2</f>
        <v>0.49801949586771038</v>
      </c>
      <c r="N281" s="32">
        <f>'Hourly Loads p.u. of Peak'!N281^2</f>
        <v>0.5709081390877887</v>
      </c>
      <c r="O281" s="32">
        <f>'Hourly Loads p.u. of Peak'!O281^2</f>
        <v>0.62531579346670729</v>
      </c>
      <c r="P281" s="32">
        <f>'Hourly Loads p.u. of Peak'!P281^2</f>
        <v>0.66045843696844198</v>
      </c>
      <c r="Q281" s="32">
        <f>'Hourly Loads p.u. of Peak'!Q281^2</f>
        <v>0.67149129932111284</v>
      </c>
      <c r="R281" s="32">
        <f>'Hourly Loads p.u. of Peak'!R281^2</f>
        <v>0.65630215660613189</v>
      </c>
      <c r="S281" s="32">
        <f>'Hourly Loads p.u. of Peak'!S281^2</f>
        <v>0.61296010238473297</v>
      </c>
      <c r="T281" s="32">
        <f>'Hourly Loads p.u. of Peak'!T281^2</f>
        <v>0.55016216165771659</v>
      </c>
      <c r="U281" s="32">
        <f>'Hourly Loads p.u. of Peak'!U281^2</f>
        <v>0.54891716961116033</v>
      </c>
      <c r="V281" s="32">
        <f>'Hourly Loads p.u. of Peak'!V281^2</f>
        <v>0.52528680312569687</v>
      </c>
      <c r="W281" s="32">
        <f>'Hourly Loads p.u. of Peak'!W281^2</f>
        <v>0.46229855440651629</v>
      </c>
      <c r="X281" s="32">
        <f>'Hourly Loads p.u. of Peak'!X281^2</f>
        <v>0.3871257516520874</v>
      </c>
      <c r="Y281" s="32">
        <f>'Hourly Loads p.u. of Peak'!Y281^2</f>
        <v>0.31497940743937752</v>
      </c>
    </row>
    <row r="282" spans="1:25" x14ac:dyDescent="0.25">
      <c r="A282" s="29">
        <f>IF('2017 Hourly Load - RC2016'!A283="","",'2017 Hourly Load - RC2016'!A283)</f>
        <v>43007</v>
      </c>
      <c r="B282" s="32">
        <f>'Hourly Loads p.u. of Peak'!B282^2</f>
        <v>0.26544477293239876</v>
      </c>
      <c r="C282" s="32">
        <f>'Hourly Loads p.u. of Peak'!C282^2</f>
        <v>0.22873781553981529</v>
      </c>
      <c r="D282" s="32">
        <f>'Hourly Loads p.u. of Peak'!D282^2</f>
        <v>0.20875251125635777</v>
      </c>
      <c r="E282" s="32">
        <f>'Hourly Loads p.u. of Peak'!E282^2</f>
        <v>0.19654402482982017</v>
      </c>
      <c r="F282" s="32">
        <f>'Hourly Loads p.u. of Peak'!F282^2</f>
        <v>0.19658125436514981</v>
      </c>
      <c r="G282" s="32">
        <f>'Hourly Loads p.u. of Peak'!G282^2</f>
        <v>0.2172784785384827</v>
      </c>
      <c r="H282" s="32">
        <f>'Hourly Loads p.u. of Peak'!H282^2</f>
        <v>0.26531499753098947</v>
      </c>
      <c r="I282" s="32">
        <f>'Hourly Loads p.u. of Peak'!I282^2</f>
        <v>0.28720226232915885</v>
      </c>
      <c r="J282" s="32">
        <f>'Hourly Loads p.u. of Peak'!J282^2</f>
        <v>0.31573390533800411</v>
      </c>
      <c r="K282" s="32">
        <f>'Hourly Loads p.u. of Peak'!K282^2</f>
        <v>0.38566421165724313</v>
      </c>
      <c r="L282" s="32">
        <f>'Hourly Loads p.u. of Peak'!L282^2</f>
        <v>0.46745138722811308</v>
      </c>
      <c r="M282" s="32">
        <f>'Hourly Loads p.u. of Peak'!M282^2</f>
        <v>0.55453073974767564</v>
      </c>
      <c r="N282" s="32">
        <f>'Hourly Loads p.u. of Peak'!N282^2</f>
        <v>0.61131761510763527</v>
      </c>
      <c r="O282" s="32">
        <f>'Hourly Loads p.u. of Peak'!O282^2</f>
        <v>0.66079969742569822</v>
      </c>
      <c r="P282" s="32">
        <f>'Hourly Loads p.u. of Peak'!P282^2</f>
        <v>0.68622800243521453</v>
      </c>
      <c r="Q282" s="32">
        <f>'Hourly Loads p.u. of Peak'!Q282^2</f>
        <v>0.68601933264372306</v>
      </c>
      <c r="R282" s="32">
        <f>'Hourly Loads p.u. of Peak'!R282^2</f>
        <v>0.66867301521128319</v>
      </c>
      <c r="S282" s="32">
        <f>'Hourly Loads p.u. of Peak'!S282^2</f>
        <v>0.62286130074320512</v>
      </c>
      <c r="T282" s="32">
        <f>'Hourly Loads p.u. of Peak'!T282^2</f>
        <v>0.57357607891424356</v>
      </c>
      <c r="U282" s="32">
        <f>'Hourly Loads p.u. of Peak'!U282^2</f>
        <v>0.55390559945606122</v>
      </c>
      <c r="V282" s="32">
        <f>'Hourly Loads p.u. of Peak'!V282^2</f>
        <v>0.4968941957459746</v>
      </c>
      <c r="W282" s="32">
        <f>'Hourly Loads p.u. of Peak'!W282^2</f>
        <v>0.43187090224956137</v>
      </c>
      <c r="X282" s="32">
        <f>'Hourly Loads p.u. of Peak'!X282^2</f>
        <v>0.35706405741864972</v>
      </c>
      <c r="Y282" s="32">
        <f>'Hourly Loads p.u. of Peak'!Y282^2</f>
        <v>0.29167473019636037</v>
      </c>
    </row>
    <row r="283" spans="1:25" x14ac:dyDescent="0.25">
      <c r="A283" s="29">
        <f>IF('2017 Hourly Load - RC2016'!A284="","",'2017 Hourly Load - RC2016'!A284)</f>
        <v>43008</v>
      </c>
      <c r="B283" s="32">
        <f>'Hourly Loads p.u. of Peak'!B283^2</f>
        <v>0.24024460481786572</v>
      </c>
      <c r="C283" s="32">
        <f>'Hourly Loads p.u. of Peak'!C283^2</f>
        <v>0.20902116363079001</v>
      </c>
      <c r="D283" s="32">
        <f>'Hourly Loads p.u. of Peak'!D283^2</f>
        <v>0.19074271692996386</v>
      </c>
      <c r="E283" s="32">
        <f>'Hourly Loads p.u. of Peak'!E283^2</f>
        <v>0.18021979291172238</v>
      </c>
      <c r="F283" s="32">
        <f>'Hourly Loads p.u. of Peak'!F283^2</f>
        <v>0.1801128639887388</v>
      </c>
      <c r="G283" s="32">
        <f>'Hourly Loads p.u. of Peak'!G283^2</f>
        <v>0.20156419999752112</v>
      </c>
      <c r="H283" s="32">
        <f>'Hourly Loads p.u. of Peak'!H283^2</f>
        <v>0.25465425424705967</v>
      </c>
      <c r="I283" s="32">
        <f>'Hourly Loads p.u. of Peak'!I283^2</f>
        <v>0.27386034201148274</v>
      </c>
      <c r="J283" s="32">
        <f>'Hourly Loads p.u. of Peak'!J283^2</f>
        <v>0.30664649289994994</v>
      </c>
      <c r="K283" s="32">
        <f>'Hourly Loads p.u. of Peak'!K283^2</f>
        <v>0.37417412534085032</v>
      </c>
      <c r="L283" s="32">
        <f>'Hourly Loads p.u. of Peak'!L283^2</f>
        <v>0.44684299107957914</v>
      </c>
      <c r="M283" s="32">
        <f>'Hourly Loads p.u. of Peak'!M283^2</f>
        <v>0.51336570283333138</v>
      </c>
      <c r="N283" s="32">
        <f>'Hourly Loads p.u. of Peak'!N283^2</f>
        <v>0.5695765014192341</v>
      </c>
      <c r="O283" s="32">
        <f>'Hourly Loads p.u. of Peak'!O283^2</f>
        <v>0.58881188062544132</v>
      </c>
      <c r="P283" s="32">
        <f>'Hourly Loads p.u. of Peak'!P283^2</f>
        <v>0.60659956346296751</v>
      </c>
      <c r="Q283" s="32">
        <f>'Hourly Loads p.u. of Peak'!Q283^2</f>
        <v>0.5788028384271412</v>
      </c>
      <c r="R283" s="32">
        <f>'Hourly Loads p.u. of Peak'!R283^2</f>
        <v>0.57503972903521994</v>
      </c>
      <c r="S283" s="32">
        <f>'Hourly Loads p.u. of Peak'!S283^2</f>
        <v>0.56672822778077969</v>
      </c>
      <c r="T283" s="32">
        <f>'Hourly Loads p.u. of Peak'!T283^2</f>
        <v>0.53599137427587806</v>
      </c>
      <c r="U283" s="32">
        <f>'Hourly Loads p.u. of Peak'!U283^2</f>
        <v>0.53968636907830159</v>
      </c>
      <c r="V283" s="32">
        <f>'Hourly Loads p.u. of Peak'!V283^2</f>
        <v>0.51589578108580447</v>
      </c>
      <c r="W283" s="32">
        <f>'Hourly Loads p.u. of Peak'!W283^2</f>
        <v>0.45586932444475581</v>
      </c>
      <c r="X283" s="32">
        <f>'Hourly Loads p.u. of Peak'!X283^2</f>
        <v>0.38082964826114096</v>
      </c>
      <c r="Y283" s="32">
        <f>'Hourly Loads p.u. of Peak'!Y283^2</f>
        <v>0.30958301106132341</v>
      </c>
    </row>
    <row r="284" spans="1:25" x14ac:dyDescent="0.25">
      <c r="A284" s="29">
        <f>IF('2017 Hourly Load - RC2016'!A285="","",'2017 Hourly Load - RC2016'!A285)</f>
        <v>43009</v>
      </c>
      <c r="B284" s="32">
        <f>'Hourly Loads p.u. of Peak'!B284^2</f>
        <v>0.25745870178210789</v>
      </c>
      <c r="C284" s="32">
        <f>'Hourly Loads p.u. of Peak'!C284^2</f>
        <v>0.22346725989188609</v>
      </c>
      <c r="D284" s="32">
        <f>'Hourly Loads p.u. of Peak'!D284^2</f>
        <v>0.20508556685244594</v>
      </c>
      <c r="E284" s="32">
        <f>'Hourly Loads p.u. of Peak'!E284^2</f>
        <v>0.19424267931412895</v>
      </c>
      <c r="F284" s="32">
        <f>'Hourly Loads p.u. of Peak'!F284^2</f>
        <v>0.19247030028781509</v>
      </c>
      <c r="G284" s="32">
        <f>'Hourly Loads p.u. of Peak'!G284^2</f>
        <v>0.21548166647274128</v>
      </c>
      <c r="H284" s="32">
        <f>'Hourly Loads p.u. of Peak'!H284^2</f>
        <v>0.26861242130051227</v>
      </c>
      <c r="I284" s="32">
        <f>'Hourly Loads p.u. of Peak'!I284^2</f>
        <v>0.28819315781705129</v>
      </c>
      <c r="J284" s="32">
        <f>'Hourly Loads p.u. of Peak'!J284^2</f>
        <v>0.32270809432403996</v>
      </c>
      <c r="K284" s="32">
        <f>'Hourly Loads p.u. of Peak'!K284^2</f>
        <v>0.39173715819190619</v>
      </c>
      <c r="L284" s="32">
        <f>'Hourly Loads p.u. of Peak'!L284^2</f>
        <v>0.46121438499732886</v>
      </c>
      <c r="M284" s="32">
        <f>'Hourly Loads p.u. of Peak'!M284^2</f>
        <v>0.53433276753900216</v>
      </c>
      <c r="N284" s="32">
        <f>'Hourly Loads p.u. of Peak'!N284^2</f>
        <v>0.59631012305028563</v>
      </c>
      <c r="O284" s="32">
        <f>'Hourly Loads p.u. of Peak'!O284^2</f>
        <v>0.64411419499042055</v>
      </c>
      <c r="P284" s="32">
        <f>'Hourly Loads p.u. of Peak'!P284^2</f>
        <v>0.66517561600455888</v>
      </c>
      <c r="Q284" s="32">
        <f>'Hourly Loads p.u. of Peak'!Q284^2</f>
        <v>0.70182796749315191</v>
      </c>
      <c r="R284" s="32">
        <f>'Hourly Loads p.u. of Peak'!R284^2</f>
        <v>0.7238052925451649</v>
      </c>
      <c r="S284" s="32">
        <f>'Hourly Loads p.u. of Peak'!S284^2</f>
        <v>0.70161693901430455</v>
      </c>
      <c r="T284" s="32">
        <f>'Hourly Loads p.u. of Peak'!T284^2</f>
        <v>0.64958464145896488</v>
      </c>
      <c r="U284" s="32">
        <f>'Hourly Loads p.u. of Peak'!U284^2</f>
        <v>0.62432014711003747</v>
      </c>
      <c r="V284" s="32">
        <f>'Hourly Loads p.u. of Peak'!V284^2</f>
        <v>0.59081107617541573</v>
      </c>
      <c r="W284" s="32">
        <f>'Hourly Loads p.u. of Peak'!W284^2</f>
        <v>0.51625772853567831</v>
      </c>
      <c r="X284" s="32">
        <f>'Hourly Loads p.u. of Peak'!X284^2</f>
        <v>0.42456259761931414</v>
      </c>
      <c r="Y284" s="32">
        <f>'Hourly Loads p.u. of Peak'!Y284^2</f>
        <v>0.38062239403463227</v>
      </c>
    </row>
    <row r="285" spans="1:25" x14ac:dyDescent="0.25">
      <c r="A285" s="29">
        <f>IF('2017 Hourly Load - RC2016'!A286="","",'2017 Hourly Load - RC2016'!A286)</f>
        <v>43010</v>
      </c>
      <c r="B285" s="32">
        <f>'Hourly Loads p.u. of Peak'!B285^2</f>
        <v>0.29741693869890012</v>
      </c>
      <c r="C285" s="32">
        <f>'Hourly Loads p.u. of Peak'!C285^2</f>
        <v>0.2500143037119732</v>
      </c>
      <c r="D285" s="32">
        <f>'Hourly Loads p.u. of Peak'!D285^2</f>
        <v>0.2262945450911322</v>
      </c>
      <c r="E285" s="32">
        <f>'Hourly Loads p.u. of Peak'!E285^2</f>
        <v>0.21179447226190995</v>
      </c>
      <c r="F285" s="32">
        <f>'Hourly Loads p.u. of Peak'!F285^2</f>
        <v>0.20813909741339215</v>
      </c>
      <c r="G285" s="32">
        <f>'Hourly Loads p.u. of Peak'!G285^2</f>
        <v>0.22769481738862418</v>
      </c>
      <c r="H285" s="32">
        <f>'Hourly Loads p.u. of Peak'!H285^2</f>
        <v>0.27738716134771696</v>
      </c>
      <c r="I285" s="32">
        <f>'Hourly Loads p.u. of Peak'!I285^2</f>
        <v>0.29609036039709552</v>
      </c>
      <c r="J285" s="32">
        <f>'Hourly Loads p.u. of Peak'!J285^2</f>
        <v>0.33217392095232096</v>
      </c>
      <c r="K285" s="32">
        <f>'Hourly Loads p.u. of Peak'!K285^2</f>
        <v>0.40766305752782256</v>
      </c>
      <c r="L285" s="32">
        <f>'Hourly Loads p.u. of Peak'!L285^2</f>
        <v>0.49122793063005338</v>
      </c>
      <c r="M285" s="32">
        <f>'Hourly Loads p.u. of Peak'!M285^2</f>
        <v>0.56571722880214914</v>
      </c>
      <c r="N285" s="32">
        <f>'Hourly Loads p.u. of Peak'!N285^2</f>
        <v>0.62997263206223508</v>
      </c>
      <c r="O285" s="32">
        <f>'Hourly Loads p.u. of Peak'!O285^2</f>
        <v>0.69894665812894952</v>
      </c>
      <c r="P285" s="32">
        <f>'Hourly Loads p.u. of Peak'!P285^2</f>
        <v>0.73765908503884681</v>
      </c>
      <c r="Q285" s="32">
        <f>'Hourly Loads p.u. of Peak'!Q285^2</f>
        <v>0.76546675381989437</v>
      </c>
      <c r="R285" s="32">
        <f>'Hourly Loads p.u. of Peak'!R285^2</f>
        <v>0.78193786074130944</v>
      </c>
      <c r="S285" s="32">
        <f>'Hourly Loads p.u. of Peak'!S285^2</f>
        <v>0.75419443534091546</v>
      </c>
      <c r="T285" s="32">
        <f>'Hourly Loads p.u. of Peak'!T285^2</f>
        <v>0.69257273215801984</v>
      </c>
      <c r="U285" s="32">
        <f>'Hourly Loads p.u. of Peak'!U285^2</f>
        <v>0.66216562067750162</v>
      </c>
      <c r="V285" s="32">
        <f>'Hourly Loads p.u. of Peak'!V285^2</f>
        <v>0.62339159289244173</v>
      </c>
      <c r="W285" s="32">
        <f>'Hourly Loads p.u. of Peak'!W285^2</f>
        <v>0.53900800319076847</v>
      </c>
      <c r="X285" s="32">
        <f>'Hourly Loads p.u. of Peak'!X285^2</f>
        <v>0.45196564927376764</v>
      </c>
      <c r="Y285" s="32">
        <f>'Hourly Loads p.u. of Peak'!Y285^2</f>
        <v>0.36503613157521364</v>
      </c>
    </row>
    <row r="286" spans="1:25" x14ac:dyDescent="0.25">
      <c r="A286" s="29">
        <f>IF('2017 Hourly Load - RC2016'!A287="","",'2017 Hourly Load - RC2016'!A287)</f>
        <v>43011</v>
      </c>
      <c r="B286" s="32">
        <f>'Hourly Loads p.u. of Peak'!B286^2</f>
        <v>0.30247574133845784</v>
      </c>
      <c r="C286" s="32">
        <f>'Hourly Loads p.u. of Peak'!C286^2</f>
        <v>0.26259704401322176</v>
      </c>
      <c r="D286" s="32">
        <f>'Hourly Loads p.u. of Peak'!D286^2</f>
        <v>0.23374490334209708</v>
      </c>
      <c r="E286" s="32">
        <f>'Hourly Loads p.u. of Peak'!E286^2</f>
        <v>0.21790520539109884</v>
      </c>
      <c r="F286" s="32">
        <f>'Hourly Loads p.u. of Peak'!F286^2</f>
        <v>0.21187176951391692</v>
      </c>
      <c r="G286" s="32">
        <f>'Hourly Loads p.u. of Peak'!G286^2</f>
        <v>0.22946128735662916</v>
      </c>
      <c r="H286" s="32">
        <f>'Hourly Loads p.u. of Peak'!H286^2</f>
        <v>0.27738716134771696</v>
      </c>
      <c r="I286" s="32">
        <f>'Hourly Loads p.u. of Peak'!I286^2</f>
        <v>0.29952724816721193</v>
      </c>
      <c r="J286" s="32">
        <f>'Hourly Loads p.u. of Peak'!J286^2</f>
        <v>0.3400115587438215</v>
      </c>
      <c r="K286" s="32">
        <f>'Hourly Loads p.u. of Peak'!K286^2</f>
        <v>0.42117703157191433</v>
      </c>
      <c r="L286" s="32">
        <f>'Hourly Loads p.u. of Peak'!L286^2</f>
        <v>0.50844395085879901</v>
      </c>
      <c r="M286" s="32">
        <f>'Hourly Loads p.u. of Peak'!M286^2</f>
        <v>0.59501393796873847</v>
      </c>
      <c r="N286" s="32">
        <f>'Hourly Loads p.u. of Peak'!N286^2</f>
        <v>0.65732297639736359</v>
      </c>
      <c r="O286" s="32">
        <f>'Hourly Loads p.u. of Peak'!O286^2</f>
        <v>0.72802645267537469</v>
      </c>
      <c r="P286" s="32">
        <f>'Hourly Loads p.u. of Peak'!P286^2</f>
        <v>0.7651729086195993</v>
      </c>
      <c r="Q286" s="32">
        <f>'Hourly Loads p.u. of Peak'!Q286^2</f>
        <v>0.78550614220505721</v>
      </c>
      <c r="R286" s="32">
        <f>'Hourly Loads p.u. of Peak'!R286^2</f>
        <v>0.78453893054723012</v>
      </c>
      <c r="S286" s="32">
        <f>'Hourly Loads p.u. of Peak'!S286^2</f>
        <v>0.72209172204665051</v>
      </c>
      <c r="T286" s="32">
        <f>'Hourly Loads p.u. of Peak'!T286^2</f>
        <v>0.63658822653064739</v>
      </c>
      <c r="U286" s="32">
        <f>'Hourly Loads p.u. of Peak'!U286^2</f>
        <v>0.59158586795210077</v>
      </c>
      <c r="V286" s="32">
        <f>'Hourly Loads p.u. of Peak'!V286^2</f>
        <v>0.53494676664669294</v>
      </c>
      <c r="W286" s="32">
        <f>'Hourly Loads p.u. of Peak'!W286^2</f>
        <v>0.46963560223357925</v>
      </c>
      <c r="X286" s="32">
        <f>'Hourly Loads p.u. of Peak'!X286^2</f>
        <v>0.40082919633670344</v>
      </c>
      <c r="Y286" s="32">
        <f>'Hourly Loads p.u. of Peak'!Y286^2</f>
        <v>0.33727505832794297</v>
      </c>
    </row>
    <row r="287" spans="1:25" x14ac:dyDescent="0.25">
      <c r="A287" s="29">
        <f>IF('2017 Hourly Load - RC2016'!A288="","",'2017 Hourly Load - RC2016'!A288)</f>
        <v>43012</v>
      </c>
      <c r="B287" s="32">
        <f>'Hourly Loads p.u. of Peak'!B287^2</f>
        <v>0.28240723955891228</v>
      </c>
      <c r="C287" s="32">
        <f>'Hourly Loads p.u. of Peak'!C287^2</f>
        <v>0.24251367791993508</v>
      </c>
      <c r="D287" s="32">
        <f>'Hourly Loads p.u. of Peak'!D287^2</f>
        <v>0.21865061582087633</v>
      </c>
      <c r="E287" s="32">
        <f>'Hourly Loads p.u. of Peak'!E287^2</f>
        <v>0.20273460076000113</v>
      </c>
      <c r="F287" s="32">
        <f>'Hourly Loads p.u. of Peak'!F287^2</f>
        <v>0.19520610966823501</v>
      </c>
      <c r="G287" s="32">
        <f>'Hourly Loads p.u. of Peak'!G287^2</f>
        <v>0.19781180694374417</v>
      </c>
      <c r="H287" s="32">
        <f>'Hourly Loads p.u. of Peak'!H287^2</f>
        <v>0.20959742902932166</v>
      </c>
      <c r="I287" s="32">
        <f>'Hourly Loads p.u. of Peak'!I287^2</f>
        <v>0.22485877084695699</v>
      </c>
      <c r="J287" s="32">
        <f>'Hourly Loads p.u. of Peak'!J287^2</f>
        <v>0.27969169408817629</v>
      </c>
      <c r="K287" s="32">
        <f>'Hourly Loads p.u. of Peak'!K287^2</f>
        <v>0.36053470720688408</v>
      </c>
      <c r="L287" s="32">
        <f>'Hourly Loads p.u. of Peak'!L287^2</f>
        <v>0.42878611996257104</v>
      </c>
      <c r="M287" s="32">
        <f>'Hourly Loads p.u. of Peak'!M287^2</f>
        <v>0.49311307536099203</v>
      </c>
      <c r="N287" s="32">
        <f>'Hourly Loads p.u. of Peak'!N287^2</f>
        <v>0.5508475084136577</v>
      </c>
      <c r="O287" s="32">
        <f>'Hourly Loads p.u. of Peak'!O287^2</f>
        <v>0.58688040126186836</v>
      </c>
      <c r="P287" s="32">
        <f>'Hourly Loads p.u. of Peak'!P287^2</f>
        <v>0.60033725910989566</v>
      </c>
      <c r="Q287" s="32">
        <f>'Hourly Loads p.u. of Peak'!Q287^2</f>
        <v>0.59229653974732144</v>
      </c>
      <c r="R287" s="32">
        <f>'Hourly Loads p.u. of Peak'!R287^2</f>
        <v>0.56458093381267072</v>
      </c>
      <c r="S287" s="32">
        <f>'Hourly Loads p.u. of Peak'!S287^2</f>
        <v>0.52407029866335042</v>
      </c>
      <c r="T287" s="32">
        <f>'Hourly Loads p.u. of Peak'!T287^2</f>
        <v>0.47367248330343181</v>
      </c>
      <c r="U287" s="32">
        <f>'Hourly Loads p.u. of Peak'!U287^2</f>
        <v>0.46521498670560729</v>
      </c>
      <c r="V287" s="32">
        <f>'Hourly Loads p.u. of Peak'!V287^2</f>
        <v>0.43807363652555265</v>
      </c>
      <c r="W287" s="32">
        <f>'Hourly Loads p.u. of Peak'!W287^2</f>
        <v>0.38864240348759693</v>
      </c>
      <c r="X287" s="32">
        <f>'Hourly Loads p.u. of Peak'!X287^2</f>
        <v>0.33212552555322988</v>
      </c>
      <c r="Y287" s="32">
        <f>'Hourly Loads p.u. of Peak'!Y287^2</f>
        <v>0.27787386361485233</v>
      </c>
    </row>
    <row r="288" spans="1:25" x14ac:dyDescent="0.25">
      <c r="A288" s="29">
        <f>IF('2017 Hourly Load - RC2016'!A289="","",'2017 Hourly Load - RC2016'!A289)</f>
        <v>43013</v>
      </c>
      <c r="B288" s="32">
        <f>'Hourly Loads p.u. of Peak'!B288^2</f>
        <v>0.22697413791917345</v>
      </c>
      <c r="C288" s="32">
        <f>'Hourly Loads p.u. of Peak'!C288^2</f>
        <v>0.18854860883522886</v>
      </c>
      <c r="D288" s="32">
        <f>'Hourly Loads p.u. of Peak'!D288^2</f>
        <v>0.16205794081607183</v>
      </c>
      <c r="E288" s="32">
        <f>'Hourly Loads p.u. of Peak'!E288^2</f>
        <v>0.14266359348602245</v>
      </c>
      <c r="F288" s="32">
        <f>'Hourly Loads p.u. of Peak'!F288^2</f>
        <v>0.13248059545095017</v>
      </c>
      <c r="G288" s="32">
        <f>'Hourly Loads p.u. of Peak'!G288^2</f>
        <v>0.12983485161291042</v>
      </c>
      <c r="H288" s="32">
        <f>'Hourly Loads p.u. of Peak'!H288^2</f>
        <v>0.13438235323842296</v>
      </c>
      <c r="I288" s="32">
        <f>'Hourly Loads p.u. of Peak'!I288^2</f>
        <v>0.13882034337220997</v>
      </c>
      <c r="J288" s="32">
        <f>'Hourly Loads p.u. of Peak'!J288^2</f>
        <v>0.16310756902940488</v>
      </c>
      <c r="K288" s="32">
        <f>'Hourly Loads p.u. of Peak'!K288^2</f>
        <v>0.2027724120343648</v>
      </c>
      <c r="L288" s="32">
        <f>'Hourly Loads p.u. of Peak'!L288^2</f>
        <v>0.24570829782507897</v>
      </c>
      <c r="M288" s="32">
        <f>'Hourly Loads p.u. of Peak'!M288^2</f>
        <v>0.2784939198598787</v>
      </c>
      <c r="N288" s="32">
        <f>'Hourly Loads p.u. of Peak'!N288^2</f>
        <v>0.31606428198678799</v>
      </c>
      <c r="O288" s="32">
        <f>'Hourly Loads p.u. of Peak'!O288^2</f>
        <v>0.35116764223811853</v>
      </c>
      <c r="P288" s="32">
        <f>'Hourly Loads p.u. of Peak'!P288^2</f>
        <v>0.38176299036727102</v>
      </c>
      <c r="Q288" s="32">
        <f>'Hourly Loads p.u. of Peak'!Q288^2</f>
        <v>0.40493326826498155</v>
      </c>
      <c r="R288" s="32">
        <f>'Hourly Loads p.u. of Peak'!R288^2</f>
        <v>0.42801665197946981</v>
      </c>
      <c r="S288" s="32">
        <f>'Hourly Loads p.u. of Peak'!S288^2</f>
        <v>0.41889128371371626</v>
      </c>
      <c r="T288" s="32">
        <f>'Hourly Loads p.u. of Peak'!T288^2</f>
        <v>0.38415338778914682</v>
      </c>
      <c r="U288" s="32">
        <f>'Hourly Loads p.u. of Peak'!U288^2</f>
        <v>0.38134803062579081</v>
      </c>
      <c r="V288" s="32">
        <f>'Hourly Loads p.u. of Peak'!V288^2</f>
        <v>0.3624026941620111</v>
      </c>
      <c r="W288" s="32">
        <f>'Hourly Loads p.u. of Peak'!W288^2</f>
        <v>0.31366120794250785</v>
      </c>
      <c r="X288" s="32">
        <f>'Hourly Loads p.u. of Peak'!X288^2</f>
        <v>0.25933686564463854</v>
      </c>
      <c r="Y288" s="32">
        <f>'Hourly Loads p.u. of Peak'!Y288^2</f>
        <v>0.20722066898067901</v>
      </c>
    </row>
    <row r="289" spans="1:25" x14ac:dyDescent="0.25">
      <c r="A289" s="29">
        <f>IF('2017 Hourly Load - RC2016'!A290="","",'2017 Hourly Load - RC2016'!A290)</f>
        <v>43014</v>
      </c>
      <c r="B289" s="32">
        <f>'Hourly Loads p.u. of Peak'!B289^2</f>
        <v>0.16954563613594534</v>
      </c>
      <c r="C289" s="32">
        <f>'Hourly Loads p.u. of Peak'!C289^2</f>
        <v>0.14514825378555102</v>
      </c>
      <c r="D289" s="32">
        <f>'Hourly Loads p.u. of Peak'!D289^2</f>
        <v>0.13120000802689619</v>
      </c>
      <c r="E289" s="32">
        <f>'Hourly Loads p.u. of Peak'!E289^2</f>
        <v>0.12423834758423782</v>
      </c>
      <c r="F289" s="32">
        <f>'Hourly Loads p.u. of Peak'!F289^2</f>
        <v>0.12587157992215847</v>
      </c>
      <c r="G289" s="32">
        <f>'Hourly Loads p.u. of Peak'!G289^2</f>
        <v>0.14752532409501182</v>
      </c>
      <c r="H289" s="32">
        <f>'Hourly Loads p.u. of Peak'!H289^2</f>
        <v>0.1891689841553012</v>
      </c>
      <c r="I289" s="32">
        <f>'Hourly Loads p.u. of Peak'!I289^2</f>
        <v>0.20886762683411061</v>
      </c>
      <c r="J289" s="32">
        <f>'Hourly Loads p.u. of Peak'!J289^2</f>
        <v>0.22901902995169057</v>
      </c>
      <c r="K289" s="32">
        <f>'Hourly Loads p.u. of Peak'!K289^2</f>
        <v>0.26861242130051227</v>
      </c>
      <c r="L289" s="32">
        <f>'Hourly Loads p.u. of Peak'!L289^2</f>
        <v>0.31187664412770039</v>
      </c>
      <c r="M289" s="32">
        <f>'Hourly Loads p.u. of Peak'!M289^2</f>
        <v>0.3529613446442964</v>
      </c>
      <c r="N289" s="32">
        <f>'Hourly Loads p.u. of Peak'!N289^2</f>
        <v>0.39854640829619642</v>
      </c>
      <c r="O289" s="32">
        <f>'Hourly Loads p.u. of Peak'!O289^2</f>
        <v>0.43380450584203112</v>
      </c>
      <c r="P289" s="32">
        <f>'Hourly Loads p.u. of Peak'!P289^2</f>
        <v>0.47067200734238507</v>
      </c>
      <c r="Q289" s="32">
        <f>'Hourly Loads p.u. of Peak'!Q289^2</f>
        <v>0.48243944038749992</v>
      </c>
      <c r="R289" s="32">
        <f>'Hourly Loads p.u. of Peak'!R289^2</f>
        <v>0.49559280674434164</v>
      </c>
      <c r="S289" s="32">
        <f>'Hourly Loads p.u. of Peak'!S289^2</f>
        <v>0.47720442370601052</v>
      </c>
      <c r="T289" s="32">
        <f>'Hourly Loads p.u. of Peak'!T289^2</f>
        <v>0.45887919813546957</v>
      </c>
      <c r="U289" s="32">
        <f>'Hourly Loads p.u. of Peak'!U289^2</f>
        <v>0.47795882817382263</v>
      </c>
      <c r="V289" s="32">
        <f>'Hourly Loads p.u. of Peak'!V289^2</f>
        <v>0.44852855348787535</v>
      </c>
      <c r="W289" s="32">
        <f>'Hourly Loads p.u. of Peak'!W289^2</f>
        <v>0.38927085087747726</v>
      </c>
      <c r="X289" s="32">
        <f>'Hourly Loads p.u. of Peak'!X289^2</f>
        <v>0.32783245542703693</v>
      </c>
      <c r="Y289" s="32">
        <f>'Hourly Loads p.u. of Peak'!Y289^2</f>
        <v>0.26561785616062017</v>
      </c>
    </row>
    <row r="290" spans="1:25" x14ac:dyDescent="0.25">
      <c r="A290" s="29">
        <f>IF('2017 Hourly Load - RC2016'!A291="","",'2017 Hourly Load - RC2016'!A291)</f>
        <v>43015</v>
      </c>
      <c r="B290" s="32">
        <f>'Hourly Loads p.u. of Peak'!B290^2</f>
        <v>0.21622292363838522</v>
      </c>
      <c r="C290" s="32">
        <f>'Hourly Loads p.u. of Peak'!C290^2</f>
        <v>0.18902292182378577</v>
      </c>
      <c r="D290" s="32">
        <f>'Hourly Loads p.u. of Peak'!D290^2</f>
        <v>0.1723927586362505</v>
      </c>
      <c r="E290" s="32">
        <f>'Hourly Loads p.u. of Peak'!E290^2</f>
        <v>0.1621255565202768</v>
      </c>
      <c r="F290" s="32">
        <f>'Hourly Loads p.u. of Peak'!F290^2</f>
        <v>0.15986810762181392</v>
      </c>
      <c r="G290" s="32">
        <f>'Hourly Loads p.u. of Peak'!G290^2</f>
        <v>0.17918747584176439</v>
      </c>
      <c r="H290" s="32">
        <f>'Hourly Loads p.u. of Peak'!H290^2</f>
        <v>0.22721423748411018</v>
      </c>
      <c r="I290" s="32">
        <f>'Hourly Loads p.u. of Peak'!I290^2</f>
        <v>0.25089681769214262</v>
      </c>
      <c r="J290" s="32">
        <f>'Hourly Loads p.u. of Peak'!J290^2</f>
        <v>0.26203793815334725</v>
      </c>
      <c r="K290" s="32">
        <f>'Hourly Loads p.u. of Peak'!K290^2</f>
        <v>0.303909109298447</v>
      </c>
      <c r="L290" s="32">
        <f>'Hourly Loads p.u. of Peak'!L290^2</f>
        <v>0.35236293614271647</v>
      </c>
      <c r="M290" s="32">
        <f>'Hourly Loads p.u. of Peak'!M290^2</f>
        <v>0.38859005578876576</v>
      </c>
      <c r="N290" s="32">
        <f>'Hourly Loads p.u. of Peak'!N290^2</f>
        <v>0.4194349452836611</v>
      </c>
      <c r="O290" s="32">
        <f>'Hourly Loads p.u. of Peak'!O290^2</f>
        <v>0.44616965459042163</v>
      </c>
      <c r="P290" s="32">
        <f>'Hourly Loads p.u. of Peak'!P290^2</f>
        <v>0.45984672710549701</v>
      </c>
      <c r="Q290" s="32">
        <f>'Hourly Loads p.u. of Peak'!Q290^2</f>
        <v>0.45360427944478549</v>
      </c>
      <c r="R290" s="32">
        <f>'Hourly Loads p.u. of Peak'!R290^2</f>
        <v>0.45281284640603736</v>
      </c>
      <c r="S290" s="32">
        <f>'Hourly Loads p.u. of Peak'!S290^2</f>
        <v>0.44202863165641193</v>
      </c>
      <c r="T290" s="32">
        <f>'Hourly Loads p.u. of Peak'!T290^2</f>
        <v>0.43385981512139898</v>
      </c>
      <c r="U290" s="32">
        <f>'Hourly Loads p.u. of Peak'!U290^2</f>
        <v>0.4550759170189832</v>
      </c>
      <c r="V290" s="32">
        <f>'Hourly Loads p.u. of Peak'!V290^2</f>
        <v>0.43098840766069313</v>
      </c>
      <c r="W290" s="32">
        <f>'Hourly Loads p.u. of Peak'!W290^2</f>
        <v>0.38958526495973766</v>
      </c>
      <c r="X290" s="32">
        <f>'Hourly Loads p.u. of Peak'!X290^2</f>
        <v>0.32251731212642087</v>
      </c>
      <c r="Y290" s="32">
        <f>'Hourly Loads p.u. of Peak'!Y290^2</f>
        <v>0.25440006602042703</v>
      </c>
    </row>
    <row r="291" spans="1:25" x14ac:dyDescent="0.25">
      <c r="A291" s="29">
        <f>IF('2017 Hourly Load - RC2016'!A292="","",'2017 Hourly Load - RC2016'!A292)</f>
        <v>43016</v>
      </c>
      <c r="B291" s="32">
        <f>'Hourly Loads p.u. of Peak'!B291^2</f>
        <v>0.20921316395468936</v>
      </c>
      <c r="C291" s="32">
        <f>'Hourly Loads p.u. of Peak'!C291^2</f>
        <v>0.18225747138021811</v>
      </c>
      <c r="D291" s="32">
        <f>'Hourly Loads p.u. of Peak'!D291^2</f>
        <v>0.1640925466447607</v>
      </c>
      <c r="E291" s="32">
        <f>'Hourly Loads p.u. of Peak'!E291^2</f>
        <v>0.15540069030713477</v>
      </c>
      <c r="F291" s="32">
        <f>'Hourly Loads p.u. of Peak'!F291^2</f>
        <v>0.15639535828452042</v>
      </c>
      <c r="G291" s="32">
        <f>'Hourly Loads p.u. of Peak'!G291^2</f>
        <v>0.17833538681307248</v>
      </c>
      <c r="H291" s="32">
        <f>'Hourly Loads p.u. of Peak'!H291^2</f>
        <v>0.22681414205637121</v>
      </c>
      <c r="I291" s="32">
        <f>'Hourly Loads p.u. of Peak'!I291^2</f>
        <v>0.24683343929071472</v>
      </c>
      <c r="J291" s="32">
        <f>'Hourly Loads p.u. of Peak'!J291^2</f>
        <v>0.26826436507363194</v>
      </c>
      <c r="K291" s="32">
        <f>'Hourly Loads p.u. of Peak'!K291^2</f>
        <v>0.32080281084545204</v>
      </c>
      <c r="L291" s="32">
        <f>'Hourly Loads p.u. of Peak'!L291^2</f>
        <v>0.38503868353960619</v>
      </c>
      <c r="M291" s="32">
        <f>'Hourly Loads p.u. of Peak'!M291^2</f>
        <v>0.44297823953850129</v>
      </c>
      <c r="N291" s="32">
        <f>'Hourly Loads p.u. of Peak'!N291^2</f>
        <v>0.50045211167784387</v>
      </c>
      <c r="O291" s="32">
        <f>'Hourly Loads p.u. of Peak'!O291^2</f>
        <v>0.54699021899782496</v>
      </c>
      <c r="P291" s="32">
        <f>'Hourly Loads p.u. of Peak'!P291^2</f>
        <v>0.58636587600329837</v>
      </c>
      <c r="Q291" s="32">
        <f>'Hourly Loads p.u. of Peak'!Q291^2</f>
        <v>0.6045738088818231</v>
      </c>
      <c r="R291" s="32">
        <f>'Hourly Loads p.u. of Peak'!R291^2</f>
        <v>0.60300780971062129</v>
      </c>
      <c r="S291" s="32">
        <f>'Hourly Loads p.u. of Peak'!S291^2</f>
        <v>0.58360416865879261</v>
      </c>
      <c r="T291" s="32">
        <f>'Hourly Loads p.u. of Peak'!T291^2</f>
        <v>0.54910382851302042</v>
      </c>
      <c r="U291" s="32">
        <f>'Hourly Loads p.u. of Peak'!U291^2</f>
        <v>0.54941499719660924</v>
      </c>
      <c r="V291" s="32">
        <f>'Hourly Loads p.u. of Peak'!V291^2</f>
        <v>0.5181902585552034</v>
      </c>
      <c r="W291" s="32">
        <f>'Hourly Loads p.u. of Peak'!W291^2</f>
        <v>0.45258684960556089</v>
      </c>
      <c r="X291" s="32">
        <f>'Hourly Loads p.u. of Peak'!X291^2</f>
        <v>0.37808810786981356</v>
      </c>
      <c r="Y291" s="32">
        <f>'Hourly Loads p.u. of Peak'!Y291^2</f>
        <v>0.30967646303001967</v>
      </c>
    </row>
    <row r="292" spans="1:25" x14ac:dyDescent="0.25">
      <c r="A292" s="29">
        <f>IF('2017 Hourly Load - RC2016'!A293="","",'2017 Hourly Load - RC2016'!A293)</f>
        <v>43017</v>
      </c>
      <c r="B292" s="32">
        <f>'Hourly Loads p.u. of Peak'!B292^2</f>
        <v>0.25313102876046611</v>
      </c>
      <c r="C292" s="32">
        <f>'Hourly Loads p.u. of Peak'!C292^2</f>
        <v>0.22022406125171307</v>
      </c>
      <c r="D292" s="32">
        <f>'Hourly Loads p.u. of Peak'!D292^2</f>
        <v>0.19867173534663046</v>
      </c>
      <c r="E292" s="32">
        <f>'Hourly Loads p.u. of Peak'!E292^2</f>
        <v>0.18351435382005982</v>
      </c>
      <c r="F292" s="32">
        <f>'Hourly Loads p.u. of Peak'!F292^2</f>
        <v>0.18118358112347668</v>
      </c>
      <c r="G292" s="32">
        <f>'Hourly Loads p.u. of Peak'!G292^2</f>
        <v>0.17706106101643895</v>
      </c>
      <c r="H292" s="32">
        <f>'Hourly Loads p.u. of Peak'!H292^2</f>
        <v>0.24466879187093732</v>
      </c>
      <c r="I292" s="32">
        <f>'Hourly Loads p.u. of Peak'!I292^2</f>
        <v>0.26449382352484002</v>
      </c>
      <c r="J292" s="32">
        <f>'Hourly Loads p.u. of Peak'!J292^2</f>
        <v>0.29081369825215492</v>
      </c>
      <c r="K292" s="32">
        <f>'Hourly Loads p.u. of Peak'!K292^2</f>
        <v>0.35686337508037946</v>
      </c>
      <c r="L292" s="32">
        <f>'Hourly Loads p.u. of Peak'!L292^2</f>
        <v>0.42587677782831262</v>
      </c>
      <c r="M292" s="32">
        <f>'Hourly Loads p.u. of Peak'!M292^2</f>
        <v>0.4918755419139898</v>
      </c>
      <c r="N292" s="32">
        <f>'Hourly Loads p.u. of Peak'!N292^2</f>
        <v>0.54432296139260106</v>
      </c>
      <c r="O292" s="32">
        <f>'Hourly Loads p.u. of Peak'!O292^2</f>
        <v>0.59708851103190796</v>
      </c>
      <c r="P292" s="32">
        <f>'Hourly Loads p.u. of Peak'!P292^2</f>
        <v>0.63444607302018419</v>
      </c>
      <c r="Q292" s="32">
        <f>'Hourly Loads p.u. of Peak'!Q292^2</f>
        <v>0.65977618048076325</v>
      </c>
      <c r="R292" s="32">
        <f>'Hourly Loads p.u. of Peak'!R292^2</f>
        <v>0.66428558877662303</v>
      </c>
      <c r="S292" s="32">
        <f>'Hourly Loads p.u. of Peak'!S292^2</f>
        <v>0.63987539582756225</v>
      </c>
      <c r="T292" s="32">
        <f>'Hourly Loads p.u. of Peak'!T292^2</f>
        <v>0.58668742784722117</v>
      </c>
      <c r="U292" s="32">
        <f>'Hourly Loads p.u. of Peak'!U292^2</f>
        <v>0.57529446726966649</v>
      </c>
      <c r="V292" s="32">
        <f>'Hourly Loads p.u. of Peak'!V292^2</f>
        <v>0.53765255124157707</v>
      </c>
      <c r="W292" s="32">
        <f>'Hourly Loads p.u. of Peak'!W292^2</f>
        <v>0.46768106485011368</v>
      </c>
      <c r="X292" s="32">
        <f>'Hourly Loads p.u. of Peak'!X292^2</f>
        <v>0.39494972386482574</v>
      </c>
      <c r="Y292" s="32">
        <f>'Hourly Loads p.u. of Peak'!Y292^2</f>
        <v>0.3180028144954366</v>
      </c>
    </row>
    <row r="293" spans="1:25" x14ac:dyDescent="0.25">
      <c r="A293" s="29">
        <f>IF('2017 Hourly Load - RC2016'!A294="","",'2017 Hourly Load - RC2016'!A294)</f>
        <v>43018</v>
      </c>
      <c r="B293" s="32">
        <f>'Hourly Loads p.u. of Peak'!B293^2</f>
        <v>0.25925134648095122</v>
      </c>
      <c r="C293" s="32">
        <f>'Hourly Loads p.u. of Peak'!C293^2</f>
        <v>0.22061830403220103</v>
      </c>
      <c r="D293" s="32">
        <f>'Hourly Loads p.u. of Peak'!D293^2</f>
        <v>0.19897127806376744</v>
      </c>
      <c r="E293" s="32">
        <f>'Hourly Loads p.u. of Peak'!E293^2</f>
        <v>0.18409036713167676</v>
      </c>
      <c r="F293" s="32">
        <f>'Hourly Loads p.u. of Peak'!F293^2</f>
        <v>0.18146964159778955</v>
      </c>
      <c r="G293" s="32">
        <f>'Hourly Loads p.u. of Peak'!G293^2</f>
        <v>0.19957104043073554</v>
      </c>
      <c r="H293" s="32">
        <f>'Hourly Loads p.u. of Peak'!H293^2</f>
        <v>0.24591646344274093</v>
      </c>
      <c r="I293" s="32">
        <f>'Hourly Loads p.u. of Peak'!I293^2</f>
        <v>0.26826436507363194</v>
      </c>
      <c r="J293" s="32">
        <f>'Hourly Loads p.u. of Peak'!J293^2</f>
        <v>0.29709645866507617</v>
      </c>
      <c r="K293" s="32">
        <f>'Hourly Loads p.u. of Peak'!K293^2</f>
        <v>0.36457966210939019</v>
      </c>
      <c r="L293" s="32">
        <f>'Hourly Loads p.u. of Peak'!L293^2</f>
        <v>0.43757356836340017</v>
      </c>
      <c r="M293" s="32">
        <f>'Hourly Loads p.u. of Peak'!M293^2</f>
        <v>0.49849368721992382</v>
      </c>
      <c r="N293" s="32">
        <f>'Hourly Loads p.u. of Peak'!N293^2</f>
        <v>0.55540652847204297</v>
      </c>
      <c r="O293" s="32">
        <f>'Hourly Loads p.u. of Peak'!O293^2</f>
        <v>0.60476970156871324</v>
      </c>
      <c r="P293" s="32">
        <f>'Hourly Loads p.u. of Peak'!P293^2</f>
        <v>0.63947243048725566</v>
      </c>
      <c r="Q293" s="32">
        <f>'Hourly Loads p.u. of Peak'!Q293^2</f>
        <v>0.6634645540352726</v>
      </c>
      <c r="R293" s="32">
        <f>'Hourly Loads p.u. of Peak'!R293^2</f>
        <v>0.66826108051277977</v>
      </c>
      <c r="S293" s="32">
        <f>'Hourly Loads p.u. of Peak'!S293^2</f>
        <v>0.63484745179948909</v>
      </c>
      <c r="T293" s="32">
        <f>'Hourly Loads p.u. of Peak'!T293^2</f>
        <v>0.56932303243358895</v>
      </c>
      <c r="U293" s="32">
        <f>'Hourly Loads p.u. of Peak'!U293^2</f>
        <v>0.54705232580966245</v>
      </c>
      <c r="V293" s="32">
        <f>'Hourly Loads p.u. of Peak'!V293^2</f>
        <v>0.50605169892339652</v>
      </c>
      <c r="W293" s="32">
        <f>'Hourly Loads p.u. of Peak'!W293^2</f>
        <v>0.44701140452991855</v>
      </c>
      <c r="X293" s="32">
        <f>'Hourly Loads p.u. of Peak'!X293^2</f>
        <v>0.38509079149144143</v>
      </c>
      <c r="Y293" s="32">
        <f>'Hourly Loads p.u. of Peak'!Y293^2</f>
        <v>0.32404514921699296</v>
      </c>
    </row>
    <row r="294" spans="1:25" x14ac:dyDescent="0.25">
      <c r="A294" s="29">
        <f>IF('2017 Hourly Load - RC2016'!A295="","",'2017 Hourly Load - RC2016'!A295)</f>
        <v>43019</v>
      </c>
      <c r="B294" s="32">
        <f>'Hourly Loads p.u. of Peak'!B294^2</f>
        <v>0.26922206265398479</v>
      </c>
      <c r="C294" s="32">
        <f>'Hourly Loads p.u. of Peak'!C294^2</f>
        <v>0.23232612116625095</v>
      </c>
      <c r="D294" s="32">
        <f>'Hourly Loads p.u. of Peak'!D294^2</f>
        <v>0.21017448770835415</v>
      </c>
      <c r="E294" s="32">
        <f>'Hourly Loads p.u. of Peak'!E294^2</f>
        <v>0.19427969025660949</v>
      </c>
      <c r="F294" s="32">
        <f>'Hourly Loads p.u. of Peak'!F294^2</f>
        <v>0.18564287524582659</v>
      </c>
      <c r="G294" s="32">
        <f>'Hourly Loads p.u. of Peak'!G294^2</f>
        <v>0.18607729680226201</v>
      </c>
      <c r="H294" s="32">
        <f>'Hourly Loads p.u. of Peak'!H294^2</f>
        <v>0.19632072165735559</v>
      </c>
      <c r="I294" s="32">
        <f>'Hourly Loads p.u. of Peak'!I294^2</f>
        <v>0.20729712711820059</v>
      </c>
      <c r="J294" s="32">
        <f>'Hourly Loads p.u. of Peak'!J294^2</f>
        <v>0.2551630114749654</v>
      </c>
      <c r="K294" s="32">
        <f>'Hourly Loads p.u. of Peak'!K294^2</f>
        <v>0.3402564268059915</v>
      </c>
      <c r="L294" s="32">
        <f>'Hourly Loads p.u. of Peak'!L294^2</f>
        <v>0.41976131145880158</v>
      </c>
      <c r="M294" s="32">
        <f>'Hourly Loads p.u. of Peak'!M294^2</f>
        <v>0.49287723483092222</v>
      </c>
      <c r="N294" s="32">
        <f>'Hourly Loads p.u. of Peak'!N294^2</f>
        <v>0.55309344416778428</v>
      </c>
      <c r="O294" s="32">
        <f>'Hourly Loads p.u. of Peak'!O294^2</f>
        <v>0.60098806643282787</v>
      </c>
      <c r="P294" s="32">
        <f>'Hourly Loads p.u. of Peak'!P294^2</f>
        <v>0.6346467465442267</v>
      </c>
      <c r="Q294" s="32">
        <f>'Hourly Loads p.u. of Peak'!Q294^2</f>
        <v>0.65650625710193811</v>
      </c>
      <c r="R294" s="32">
        <f>'Hourly Loads p.u. of Peak'!R294^2</f>
        <v>0.66073143828286462</v>
      </c>
      <c r="S294" s="32">
        <f>'Hourly Loads p.u. of Peak'!S294^2</f>
        <v>0.63210722649094753</v>
      </c>
      <c r="T294" s="32">
        <f>'Hourly Loads p.u. of Peak'!T294^2</f>
        <v>0.56250069320103402</v>
      </c>
      <c r="U294" s="32">
        <f>'Hourly Loads p.u. of Peak'!U294^2</f>
        <v>0.53249288563059904</v>
      </c>
      <c r="V294" s="32">
        <f>'Hourly Loads p.u. of Peak'!V294^2</f>
        <v>0.49175776267659971</v>
      </c>
      <c r="W294" s="32">
        <f>'Hourly Loads p.u. of Peak'!W294^2</f>
        <v>0.43269906064980967</v>
      </c>
      <c r="X294" s="32">
        <f>'Hourly Loads p.u. of Peak'!X294^2</f>
        <v>0.37772675802458361</v>
      </c>
      <c r="Y294" s="32">
        <f>'Hourly Loads p.u. of Peak'!Y294^2</f>
        <v>0.31696188945062109</v>
      </c>
    </row>
    <row r="295" spans="1:25" x14ac:dyDescent="0.25">
      <c r="A295" s="29">
        <f>IF('2017 Hourly Load - RC2016'!A296="","",'2017 Hourly Load - RC2016'!A296)</f>
        <v>43020</v>
      </c>
      <c r="B295" s="32">
        <f>'Hourly Loads p.u. of Peak'!B295^2</f>
        <v>0.26639742877445721</v>
      </c>
      <c r="C295" s="32">
        <f>'Hourly Loads p.u. of Peak'!C295^2</f>
        <v>0.22865750029621382</v>
      </c>
      <c r="D295" s="32">
        <f>'Hourly Loads p.u. of Peak'!D295^2</f>
        <v>0.20197911566786231</v>
      </c>
      <c r="E295" s="32">
        <f>'Hourly Loads p.u. of Peak'!E295^2</f>
        <v>0.18607729680226201</v>
      </c>
      <c r="F295" s="32">
        <f>'Hourly Loads p.u. of Peak'!F295^2</f>
        <v>0.1786546822146817</v>
      </c>
      <c r="G295" s="32">
        <f>'Hourly Loads p.u. of Peak'!G295^2</f>
        <v>0.17727313133701089</v>
      </c>
      <c r="H295" s="32">
        <f>'Hourly Loads p.u. of Peak'!H295^2</f>
        <v>0.1844147712597117</v>
      </c>
      <c r="I295" s="32">
        <f>'Hourly Loads p.u. of Peak'!I295^2</f>
        <v>0.189900141978746</v>
      </c>
      <c r="J295" s="32">
        <f>'Hourly Loads p.u. of Peak'!J295^2</f>
        <v>0.24016229403309322</v>
      </c>
      <c r="K295" s="32">
        <f>'Hourly Loads p.u. of Peak'!K295^2</f>
        <v>0.32893922451627211</v>
      </c>
      <c r="L295" s="32">
        <f>'Hourly Loads p.u. of Peak'!L295^2</f>
        <v>0.4107786684579231</v>
      </c>
      <c r="M295" s="32">
        <f>'Hourly Loads p.u. of Peak'!M295^2</f>
        <v>0.4861209441328716</v>
      </c>
      <c r="N295" s="32">
        <f>'Hourly Loads p.u. of Peak'!N295^2</f>
        <v>0.55453073974767564</v>
      </c>
      <c r="O295" s="32">
        <f>'Hourly Loads p.u. of Peak'!O295^2</f>
        <v>0.60105316655642227</v>
      </c>
      <c r="P295" s="32">
        <f>'Hourly Loads p.u. of Peak'!P295^2</f>
        <v>0.6329086301841691</v>
      </c>
      <c r="Q295" s="32">
        <f>'Hourly Loads p.u. of Peak'!Q295^2</f>
        <v>0.65039704530846554</v>
      </c>
      <c r="R295" s="32">
        <f>'Hourly Loads p.u. of Peak'!R295^2</f>
        <v>0.65236245063479315</v>
      </c>
      <c r="S295" s="32">
        <f>'Hourly Loads p.u. of Peak'!S295^2</f>
        <v>0.62717645579854286</v>
      </c>
      <c r="T295" s="32">
        <f>'Hourly Loads p.u. of Peak'!T295^2</f>
        <v>0.56868960676785407</v>
      </c>
      <c r="U295" s="32">
        <f>'Hourly Loads p.u. of Peak'!U295^2</f>
        <v>0.56376098674702946</v>
      </c>
      <c r="V295" s="32">
        <f>'Hourly Loads p.u. of Peak'!V295^2</f>
        <v>0.52358409175581677</v>
      </c>
      <c r="W295" s="32">
        <f>'Hourly Loads p.u. of Peak'!W295^2</f>
        <v>0.45757181017040433</v>
      </c>
      <c r="X295" s="32">
        <f>'Hourly Loads p.u. of Peak'!X295^2</f>
        <v>0.3934734746866495</v>
      </c>
      <c r="Y295" s="32">
        <f>'Hourly Loads p.u. of Peak'!Y295^2</f>
        <v>0.32524128399892188</v>
      </c>
    </row>
    <row r="296" spans="1:25" x14ac:dyDescent="0.25">
      <c r="A296" s="29">
        <f>IF('2017 Hourly Load - RC2016'!A297="","",'2017 Hourly Load - RC2016'!A297)</f>
        <v>43021</v>
      </c>
      <c r="B296" s="32">
        <f>'Hourly Loads p.u. of Peak'!B296^2</f>
        <v>0.27302603833162087</v>
      </c>
      <c r="C296" s="32">
        <f>'Hourly Loads p.u. of Peak'!C296^2</f>
        <v>0.23831402979406394</v>
      </c>
      <c r="D296" s="32">
        <f>'Hourly Loads p.u. of Peak'!D296^2</f>
        <v>0.21763090133380919</v>
      </c>
      <c r="E296" s="32">
        <f>'Hourly Loads p.u. of Peak'!E296^2</f>
        <v>0.20580873722266949</v>
      </c>
      <c r="F296" s="32">
        <f>'Hourly Loads p.u. of Peak'!F296^2</f>
        <v>0.20607548924959068</v>
      </c>
      <c r="G296" s="32">
        <f>'Hourly Loads p.u. of Peak'!G296^2</f>
        <v>0.22789520885737741</v>
      </c>
      <c r="H296" s="32">
        <f>'Hourly Loads p.u. of Peak'!H296^2</f>
        <v>0.27416803788932342</v>
      </c>
      <c r="I296" s="32">
        <f>'Hourly Loads p.u. of Peak'!I296^2</f>
        <v>0.29472115825255513</v>
      </c>
      <c r="J296" s="32">
        <f>'Hourly Loads p.u. of Peak'!J296^2</f>
        <v>0.32308982795245167</v>
      </c>
      <c r="K296" s="32">
        <f>'Hourly Loads p.u. of Peak'!K296^2</f>
        <v>0.38743929841433344</v>
      </c>
      <c r="L296" s="32">
        <f>'Hourly Loads p.u. of Peak'!L296^2</f>
        <v>0.46641853601595124</v>
      </c>
      <c r="M296" s="32">
        <f>'Hourly Loads p.u. of Peak'!M296^2</f>
        <v>0.53427138701953414</v>
      </c>
      <c r="N296" s="32">
        <f>'Hourly Loads p.u. of Peak'!N296^2</f>
        <v>0.58431003141133231</v>
      </c>
      <c r="O296" s="32">
        <f>'Hourly Loads p.u. of Peak'!O296^2</f>
        <v>0.62617932865160431</v>
      </c>
      <c r="P296" s="32">
        <f>'Hourly Loads p.u. of Peak'!P296^2</f>
        <v>0.65528213009540093</v>
      </c>
      <c r="Q296" s="32">
        <f>'Hourly Loads p.u. of Peak'!Q296^2</f>
        <v>0.67466033152298899</v>
      </c>
      <c r="R296" s="32">
        <f>'Hourly Loads p.u. of Peak'!R296^2</f>
        <v>0.67204189945117232</v>
      </c>
      <c r="S296" s="32">
        <f>'Hourly Loads p.u. of Peak'!S296^2</f>
        <v>0.64465345649785399</v>
      </c>
      <c r="T296" s="32">
        <f>'Hourly Loads p.u. of Peak'!T296^2</f>
        <v>0.59371916316363738</v>
      </c>
      <c r="U296" s="32">
        <f>'Hourly Loads p.u. of Peak'!U296^2</f>
        <v>0.59145670073240875</v>
      </c>
      <c r="V296" s="32">
        <f>'Hourly Loads p.u. of Peak'!V296^2</f>
        <v>0.54848175557267609</v>
      </c>
      <c r="W296" s="32">
        <f>'Hourly Loads p.u. of Peak'!W296^2</f>
        <v>0.48185636159088835</v>
      </c>
      <c r="X296" s="32">
        <f>'Hourly Loads p.u. of Peak'!X296^2</f>
        <v>0.40685922639626831</v>
      </c>
      <c r="Y296" s="32">
        <f>'Hourly Loads p.u. of Peak'!Y296^2</f>
        <v>0.33333646823784219</v>
      </c>
    </row>
    <row r="297" spans="1:25" x14ac:dyDescent="0.25">
      <c r="A297" s="29">
        <f>IF('2017 Hourly Load - RC2016'!A298="","",'2017 Hourly Load - RC2016'!A298)</f>
        <v>43022</v>
      </c>
      <c r="B297" s="32">
        <f>'Hourly Loads p.u. of Peak'!B297^2</f>
        <v>0.27703346401505252</v>
      </c>
      <c r="C297" s="32">
        <f>'Hourly Loads p.u. of Peak'!C297^2</f>
        <v>0.24404614600578683</v>
      </c>
      <c r="D297" s="32">
        <f>'Hourly Loads p.u. of Peak'!D297^2</f>
        <v>0.22481895345434885</v>
      </c>
      <c r="E297" s="32">
        <f>'Hourly Loads p.u. of Peak'!E297^2</f>
        <v>0.21229715648686989</v>
      </c>
      <c r="F297" s="32">
        <f>'Hourly Loads p.u. of Peak'!F297^2</f>
        <v>0.2093668276762489</v>
      </c>
      <c r="G297" s="32">
        <f>'Hourly Loads p.u. of Peak'!G297^2</f>
        <v>0.23208333502468451</v>
      </c>
      <c r="H297" s="32">
        <f>'Hourly Loads p.u. of Peak'!H297^2</f>
        <v>0.28527043921070222</v>
      </c>
      <c r="I297" s="32">
        <f>'Hourly Loads p.u. of Peak'!I297^2</f>
        <v>0.30706513875149083</v>
      </c>
      <c r="J297" s="32">
        <f>'Hourly Loads p.u. of Peak'!J297^2</f>
        <v>0.33600829866444232</v>
      </c>
      <c r="K297" s="32">
        <f>'Hourly Loads p.u. of Peak'!K297^2</f>
        <v>0.40375854324234883</v>
      </c>
      <c r="L297" s="32">
        <f>'Hourly Loads p.u. of Peak'!L297^2</f>
        <v>0.47465547595468971</v>
      </c>
      <c r="M297" s="32">
        <f>'Hourly Loads p.u. of Peak'!M297^2</f>
        <v>0.53814524542076225</v>
      </c>
      <c r="N297" s="32">
        <f>'Hourly Loads p.u. of Peak'!N297^2</f>
        <v>0.5849520950202991</v>
      </c>
      <c r="O297" s="32">
        <f>'Hourly Loads p.u. of Peak'!O297^2</f>
        <v>0.63712432901884164</v>
      </c>
      <c r="P297" s="32">
        <f>'Hourly Loads p.u. of Peak'!P297^2</f>
        <v>0.66620331089346496</v>
      </c>
      <c r="Q297" s="32">
        <f>'Hourly Loads p.u. of Peak'!Q297^2</f>
        <v>0.67417760623543144</v>
      </c>
      <c r="R297" s="32">
        <f>'Hourly Loads p.u. of Peak'!R297^2</f>
        <v>0.65834458946909635</v>
      </c>
      <c r="S297" s="32">
        <f>'Hourly Loads p.u. of Peak'!S297^2</f>
        <v>0.6182308695741292</v>
      </c>
      <c r="T297" s="32">
        <f>'Hourly Loads p.u. of Peak'!T297^2</f>
        <v>0.58328346298073741</v>
      </c>
      <c r="U297" s="32">
        <f>'Hourly Loads p.u. of Peak'!U297^2</f>
        <v>0.59190884770092533</v>
      </c>
      <c r="V297" s="32">
        <f>'Hourly Loads p.u. of Peak'!V297^2</f>
        <v>0.54413711692538858</v>
      </c>
      <c r="W297" s="32">
        <f>'Hourly Loads p.u. of Peak'!W297^2</f>
        <v>0.47384587855531668</v>
      </c>
      <c r="X297" s="32">
        <f>'Hourly Loads p.u. of Peak'!X297^2</f>
        <v>0.39627013925856119</v>
      </c>
      <c r="Y297" s="32">
        <f>'Hourly Loads p.u. of Peak'!Y297^2</f>
        <v>0.32104066278230303</v>
      </c>
    </row>
    <row r="298" spans="1:25" x14ac:dyDescent="0.25">
      <c r="A298" s="29">
        <f>IF('2017 Hourly Load - RC2016'!A299="","",'2017 Hourly Load - RC2016'!A299)</f>
        <v>43023</v>
      </c>
      <c r="B298" s="32">
        <f>'Hourly Loads p.u. of Peak'!B298^2</f>
        <v>0.2588666847660685</v>
      </c>
      <c r="C298" s="32">
        <f>'Hourly Loads p.u. of Peak'!C298^2</f>
        <v>0.22223838554226252</v>
      </c>
      <c r="D298" s="32">
        <f>'Hourly Loads p.u. of Peak'!D298^2</f>
        <v>0.20179046475052234</v>
      </c>
      <c r="E298" s="32">
        <f>'Hourly Loads p.u. of Peak'!E298^2</f>
        <v>0.18949783065414116</v>
      </c>
      <c r="F298" s="32">
        <f>'Hourly Loads p.u. of Peak'!F298^2</f>
        <v>0.18975379759194136</v>
      </c>
      <c r="G298" s="32">
        <f>'Hourly Loads p.u. of Peak'!G298^2</f>
        <v>0.2104825767007541</v>
      </c>
      <c r="H298" s="32">
        <f>'Hourly Loads p.u. of Peak'!H298^2</f>
        <v>0.25959350775228723</v>
      </c>
      <c r="I298" s="32">
        <f>'Hourly Loads p.u. of Peak'!I298^2</f>
        <v>0.28356867272604114</v>
      </c>
      <c r="J298" s="32">
        <f>'Hourly Loads p.u. of Peak'!J298^2</f>
        <v>0.30897591701968158</v>
      </c>
      <c r="K298" s="32">
        <f>'Hourly Loads p.u. of Peak'!K298^2</f>
        <v>0.36559442652613167</v>
      </c>
      <c r="L298" s="32">
        <f>'Hourly Loads p.u. of Peak'!L298^2</f>
        <v>0.42286812050103345</v>
      </c>
      <c r="M298" s="32">
        <f>'Hourly Loads p.u. of Peak'!M298^2</f>
        <v>0.48086593678275991</v>
      </c>
      <c r="N298" s="32">
        <f>'Hourly Loads p.u. of Peak'!N298^2</f>
        <v>0.42085011538895989</v>
      </c>
      <c r="O298" s="32">
        <f>'Hourly Loads p.u. of Peak'!O298^2</f>
        <v>0.55897937394293928</v>
      </c>
      <c r="P298" s="32">
        <f>'Hourly Loads p.u. of Peak'!P298^2</f>
        <v>0.56881626369547222</v>
      </c>
      <c r="Q298" s="32">
        <f>'Hourly Loads p.u. of Peak'!Q298^2</f>
        <v>0.57599528828391167</v>
      </c>
      <c r="R298" s="32">
        <f>'Hourly Loads p.u. of Peak'!R298^2</f>
        <v>0.55872827422172344</v>
      </c>
      <c r="S298" s="32">
        <f>'Hourly Loads p.u. of Peak'!S298^2</f>
        <v>0.53169658890095761</v>
      </c>
      <c r="T298" s="32">
        <f>'Hourly Loads p.u. of Peak'!T298^2</f>
        <v>0.49968015279396977</v>
      </c>
      <c r="U298" s="32">
        <f>'Hourly Loads p.u. of Peak'!U298^2</f>
        <v>0.50730692781410536</v>
      </c>
      <c r="V298" s="32">
        <f>'Hourly Loads p.u. of Peak'!V298^2</f>
        <v>0.4659598577046441</v>
      </c>
      <c r="W298" s="32">
        <f>'Hourly Loads p.u. of Peak'!W298^2</f>
        <v>0.40648437667975873</v>
      </c>
      <c r="X298" s="32">
        <f>'Hourly Loads p.u. of Peak'!X298^2</f>
        <v>0.33391850342988366</v>
      </c>
      <c r="Y298" s="32">
        <f>'Hourly Loads p.u. of Peak'!Y298^2</f>
        <v>0.26939637282271423</v>
      </c>
    </row>
    <row r="299" spans="1:25" x14ac:dyDescent="0.25">
      <c r="A299" s="29">
        <f>IF('2017 Hourly Load - RC2016'!A300="","",'2017 Hourly Load - RC2016'!A300)</f>
        <v>43024</v>
      </c>
      <c r="B299" s="32">
        <f>'Hourly Loads p.u. of Peak'!B299^2</f>
        <v>0.21810124263132494</v>
      </c>
      <c r="C299" s="32">
        <f>'Hourly Loads p.u. of Peak'!C299^2</f>
        <v>0.18698397234364311</v>
      </c>
      <c r="D299" s="32">
        <f>'Hourly Loads p.u. of Peak'!D299^2</f>
        <v>0.16892383114812579</v>
      </c>
      <c r="E299" s="32">
        <f>'Hourly Loads p.u. of Peak'!E299^2</f>
        <v>0.15712679816325439</v>
      </c>
      <c r="F299" s="32">
        <f>'Hourly Loads p.u. of Peak'!F299^2</f>
        <v>0.15200981280607007</v>
      </c>
      <c r="G299" s="32">
        <f>'Hourly Loads p.u. of Peak'!G299^2</f>
        <v>0.16634527287997497</v>
      </c>
      <c r="H299" s="32">
        <f>'Hourly Loads p.u. of Peak'!H299^2</f>
        <v>0.2046294834497995</v>
      </c>
      <c r="I299" s="32">
        <f>'Hourly Loads p.u. of Peak'!I299^2</f>
        <v>0.21884698800175836</v>
      </c>
      <c r="J299" s="32">
        <f>'Hourly Loads p.u. of Peak'!J299^2</f>
        <v>0.23354195574728542</v>
      </c>
      <c r="K299" s="32">
        <f>'Hourly Loads p.u. of Peak'!K299^2</f>
        <v>0.27149249490997901</v>
      </c>
      <c r="L299" s="32">
        <f>'Hourly Loads p.u. of Peak'!L299^2</f>
        <v>0.30995690355269517</v>
      </c>
      <c r="M299" s="32">
        <f>'Hourly Loads p.u. of Peak'!M299^2</f>
        <v>0.34158023744027077</v>
      </c>
      <c r="N299" s="32">
        <f>'Hourly Loads p.u. of Peak'!N299^2</f>
        <v>0.37587111627689612</v>
      </c>
      <c r="O299" s="32">
        <f>'Hourly Loads p.u. of Peak'!O299^2</f>
        <v>0.41234092158231506</v>
      </c>
      <c r="P299" s="32">
        <f>'Hourly Loads p.u. of Peak'!P299^2</f>
        <v>0.44639404367574964</v>
      </c>
      <c r="Q299" s="32">
        <f>'Hourly Loads p.u. of Peak'!Q299^2</f>
        <v>0.48139015240335942</v>
      </c>
      <c r="R299" s="32">
        <f>'Hourly Loads p.u. of Peak'!R299^2</f>
        <v>0.50175986102624848</v>
      </c>
      <c r="S299" s="32">
        <f>'Hourly Loads p.u. of Peak'!S299^2</f>
        <v>0.49140450958101561</v>
      </c>
      <c r="T299" s="32">
        <f>'Hourly Loads p.u. of Peak'!T299^2</f>
        <v>0.4510064515118451</v>
      </c>
      <c r="U299" s="32">
        <f>'Hourly Loads p.u. of Peak'!U299^2</f>
        <v>0.44729216412763989</v>
      </c>
      <c r="V299" s="32">
        <f>'Hourly Loads p.u. of Peak'!V299^2</f>
        <v>0.41072485054589697</v>
      </c>
      <c r="W299" s="32">
        <f>'Hourly Loads p.u. of Peak'!W299^2</f>
        <v>0.35057075683510047</v>
      </c>
      <c r="X299" s="32">
        <f>'Hourly Loads p.u. of Peak'!X299^2</f>
        <v>0.28522559065687286</v>
      </c>
      <c r="Y299" s="32">
        <f>'Hourly Loads p.u. of Peak'!Y299^2</f>
        <v>0.22326882518170174</v>
      </c>
    </row>
    <row r="300" spans="1:25" x14ac:dyDescent="0.25">
      <c r="A300" s="29">
        <f>IF('2017 Hourly Load - RC2016'!A301="","",'2017 Hourly Load - RC2016'!A301)</f>
        <v>43025</v>
      </c>
      <c r="B300" s="32">
        <f>'Hourly Loads p.u. of Peak'!B300^2</f>
        <v>0.17565050251511877</v>
      </c>
      <c r="C300" s="32">
        <f>'Hourly Loads p.u. of Peak'!C300^2</f>
        <v>0.14643075918557161</v>
      </c>
      <c r="D300" s="32">
        <f>'Hourly Loads p.u. of Peak'!D300^2</f>
        <v>0.13113918280377887</v>
      </c>
      <c r="E300" s="32">
        <f>'Hourly Loads p.u. of Peak'!E300^2</f>
        <v>0.12258637796088605</v>
      </c>
      <c r="F300" s="32">
        <f>'Hourly Loads p.u. of Peak'!F300^2</f>
        <v>0.12050781205252879</v>
      </c>
      <c r="G300" s="32">
        <f>'Hourly Loads p.u. of Peak'!G300^2</f>
        <v>0.13586398967262309</v>
      </c>
      <c r="H300" s="32">
        <f>'Hourly Loads p.u. of Peak'!H300^2</f>
        <v>0.17173094939419378</v>
      </c>
      <c r="I300" s="32">
        <f>'Hourly Loads p.u. of Peak'!I300^2</f>
        <v>0.18898641505513469</v>
      </c>
      <c r="J300" s="32">
        <f>'Hourly Loads p.u. of Peak'!J300^2</f>
        <v>0.20706779501392925</v>
      </c>
      <c r="K300" s="32">
        <f>'Hourly Loads p.u. of Peak'!K300^2</f>
        <v>0.24288599619022391</v>
      </c>
      <c r="L300" s="32">
        <f>'Hourly Loads p.u. of Peak'!L300^2</f>
        <v>0.27858255573451174</v>
      </c>
      <c r="M300" s="32">
        <f>'Hourly Loads p.u. of Peak'!M300^2</f>
        <v>0.31290919213042639</v>
      </c>
      <c r="N300" s="32">
        <f>'Hourly Loads p.u. of Peak'!N300^2</f>
        <v>0.34280827972679118</v>
      </c>
      <c r="O300" s="32">
        <f>'Hourly Loads p.u. of Peak'!O300^2</f>
        <v>0.37886301070576861</v>
      </c>
      <c r="P300" s="32">
        <f>'Hourly Loads p.u. of Peak'!P300^2</f>
        <v>0.41542019850262912</v>
      </c>
      <c r="Q300" s="32">
        <f>'Hourly Loads p.u. of Peak'!Q300^2</f>
        <v>0.44965402460563042</v>
      </c>
      <c r="R300" s="32">
        <f>'Hourly Loads p.u. of Peak'!R300^2</f>
        <v>0.46664795978819157</v>
      </c>
      <c r="S300" s="32">
        <f>'Hourly Loads p.u. of Peak'!S300^2</f>
        <v>0.45117564766561219</v>
      </c>
      <c r="T300" s="32">
        <f>'Hourly Loads p.u. of Peak'!T300^2</f>
        <v>0.4039720026852201</v>
      </c>
      <c r="U300" s="32">
        <f>'Hourly Loads p.u. of Peak'!U300^2</f>
        <v>0.38832837017997696</v>
      </c>
      <c r="V300" s="32">
        <f>'Hourly Loads p.u. of Peak'!V300^2</f>
        <v>0.34937850912762586</v>
      </c>
      <c r="W300" s="32">
        <f>'Hourly Loads p.u. of Peak'!W300^2</f>
        <v>0.29888419031335067</v>
      </c>
      <c r="X300" s="32">
        <f>'Hourly Loads p.u. of Peak'!X300^2</f>
        <v>0.25435771365590726</v>
      </c>
      <c r="Y300" s="32">
        <f>'Hourly Loads p.u. of Peak'!Y300^2</f>
        <v>0.20779444876697442</v>
      </c>
    </row>
    <row r="301" spans="1:25" x14ac:dyDescent="0.25">
      <c r="A301" s="29">
        <f>IF('2017 Hourly Load - RC2016'!A302="","",'2017 Hourly Load - RC2016'!A302)</f>
        <v>43026</v>
      </c>
      <c r="B301" s="32">
        <f>'Hourly Loads p.u. of Peak'!B301^2</f>
        <v>0.172009450786756</v>
      </c>
      <c r="C301" s="32">
        <f>'Hourly Loads p.u. of Peak'!C301^2</f>
        <v>0.14291744324630806</v>
      </c>
      <c r="D301" s="32">
        <f>'Hourly Loads p.u. of Peak'!D301^2</f>
        <v>0.12611002946365341</v>
      </c>
      <c r="E301" s="32">
        <f>'Hourly Loads p.u. of Peak'!E301^2</f>
        <v>0.11700642176346202</v>
      </c>
      <c r="F301" s="32">
        <f>'Hourly Loads p.u. of Peak'!F301^2</f>
        <v>0.11299141231844191</v>
      </c>
      <c r="G301" s="32">
        <f>'Hourly Loads p.u. of Peak'!G301^2</f>
        <v>0.11660463400398781</v>
      </c>
      <c r="H301" s="32">
        <f>'Hourly Loads p.u. of Peak'!H301^2</f>
        <v>0.12799570481110475</v>
      </c>
      <c r="I301" s="32">
        <f>'Hourly Loads p.u. of Peak'!I301^2</f>
        <v>0.14035763812919833</v>
      </c>
      <c r="J301" s="32">
        <f>'Hourly Loads p.u. of Peak'!J301^2</f>
        <v>0.17389523719347746</v>
      </c>
      <c r="K301" s="32">
        <f>'Hourly Loads p.u. of Peak'!K301^2</f>
        <v>0.22287222018816666</v>
      </c>
      <c r="L301" s="32">
        <f>'Hourly Loads p.u. of Peak'!L301^2</f>
        <v>0.26822087391088184</v>
      </c>
      <c r="M301" s="32">
        <f>'Hourly Loads p.u. of Peak'!M301^2</f>
        <v>0.30860261684441714</v>
      </c>
      <c r="N301" s="32">
        <f>'Hourly Loads p.u. of Peak'!N301^2</f>
        <v>0.35121740560536235</v>
      </c>
      <c r="O301" s="32">
        <f>'Hourly Loads p.u. of Peak'!O301^2</f>
        <v>0.39052926875579957</v>
      </c>
      <c r="P301" s="32">
        <f>'Hourly Loads p.u. of Peak'!P301^2</f>
        <v>0.42785185588821451</v>
      </c>
      <c r="Q301" s="32">
        <f>'Hourly Loads p.u. of Peak'!Q301^2</f>
        <v>0.45757181017040433</v>
      </c>
      <c r="R301" s="32">
        <f>'Hourly Loads p.u. of Peak'!R301^2</f>
        <v>0.46865782407948042</v>
      </c>
      <c r="S301" s="32">
        <f>'Hourly Loads p.u. of Peak'!S301^2</f>
        <v>0.45140129189697714</v>
      </c>
      <c r="T301" s="32">
        <f>'Hourly Loads p.u. of Peak'!T301^2</f>
        <v>0.40375854324234883</v>
      </c>
      <c r="U301" s="32">
        <f>'Hourly Loads p.u. of Peak'!U301^2</f>
        <v>0.39126428368532423</v>
      </c>
      <c r="V301" s="32">
        <f>'Hourly Loads p.u. of Peak'!V301^2</f>
        <v>0.35395982036808638</v>
      </c>
      <c r="W301" s="32">
        <f>'Hourly Loads p.u. of Peak'!W301^2</f>
        <v>0.30520667645091126</v>
      </c>
      <c r="X301" s="32">
        <f>'Hourly Loads p.u. of Peak'!X301^2</f>
        <v>0.26255401471600787</v>
      </c>
      <c r="Y301" s="32">
        <f>'Hourly Loads p.u. of Peak'!Y301^2</f>
        <v>0.21583262963194613</v>
      </c>
    </row>
    <row r="302" spans="1:25" x14ac:dyDescent="0.25">
      <c r="A302" s="29">
        <f>IF('2017 Hourly Load - RC2016'!A303="","",'2017 Hourly Load - RC2016'!A303)</f>
        <v>43027</v>
      </c>
      <c r="B302" s="32">
        <f>'Hourly Loads p.u. of Peak'!B302^2</f>
        <v>0.17833538681307248</v>
      </c>
      <c r="C302" s="32">
        <f>'Hourly Loads p.u. of Peak'!C302^2</f>
        <v>0.15145374961762786</v>
      </c>
      <c r="D302" s="32">
        <f>'Hourly Loads p.u. of Peak'!D302^2</f>
        <v>0.13333777557761226</v>
      </c>
      <c r="E302" s="32">
        <f>'Hourly Loads p.u. of Peak'!E302^2</f>
        <v>0.12296888547849745</v>
      </c>
      <c r="F302" s="32">
        <f>'Hourly Loads p.u. of Peak'!F302^2</f>
        <v>0.11876513344816832</v>
      </c>
      <c r="G302" s="32">
        <f>'Hourly Loads p.u. of Peak'!G302^2</f>
        <v>0.11893883014664372</v>
      </c>
      <c r="H302" s="32">
        <f>'Hourly Loads p.u. of Peak'!H302^2</f>
        <v>0.12664736594373788</v>
      </c>
      <c r="I302" s="32">
        <f>'Hourly Loads p.u. of Peak'!I302^2</f>
        <v>0.13432079467155369</v>
      </c>
      <c r="J302" s="32">
        <f>'Hourly Loads p.u. of Peak'!J302^2</f>
        <v>0.16892383114812579</v>
      </c>
      <c r="K302" s="32">
        <f>'Hourly Loads p.u. of Peak'!K302^2</f>
        <v>0.22140784730051147</v>
      </c>
      <c r="L302" s="32">
        <f>'Hourly Loads p.u. of Peak'!L302^2</f>
        <v>0.27276283843849808</v>
      </c>
      <c r="M302" s="32">
        <f>'Hourly Loads p.u. of Peak'!M302^2</f>
        <v>0.32027984684519817</v>
      </c>
      <c r="N302" s="32">
        <f>'Hourly Loads p.u. of Peak'!N302^2</f>
        <v>0.37294236168735789</v>
      </c>
      <c r="O302" s="32">
        <f>'Hourly Loads p.u. of Peak'!O302^2</f>
        <v>0.41574499927091452</v>
      </c>
      <c r="P302" s="32">
        <f>'Hourly Loads p.u. of Peak'!P302^2</f>
        <v>0.45173986401475807</v>
      </c>
      <c r="Q302" s="32">
        <f>'Hourly Loads p.u. of Peak'!Q302^2</f>
        <v>0.47378807661233074</v>
      </c>
      <c r="R302" s="32">
        <f>'Hourly Loads p.u. of Peak'!R302^2</f>
        <v>0.48144841621188172</v>
      </c>
      <c r="S302" s="32">
        <f>'Hourly Loads p.u. of Peak'!S302^2</f>
        <v>0.46424182368117789</v>
      </c>
      <c r="T302" s="32">
        <f>'Hourly Loads p.u. of Peak'!T302^2</f>
        <v>0.42697347930656854</v>
      </c>
      <c r="U302" s="32">
        <f>'Hourly Loads p.u. of Peak'!U302^2</f>
        <v>0.4300517461163782</v>
      </c>
      <c r="V302" s="32">
        <f>'Hourly Loads p.u. of Peak'!V302^2</f>
        <v>0.39595303859967113</v>
      </c>
      <c r="W302" s="32">
        <f>'Hourly Loads p.u. of Peak'!W302^2</f>
        <v>0.33834879345427543</v>
      </c>
      <c r="X302" s="32">
        <f>'Hourly Loads p.u. of Peak'!X302^2</f>
        <v>0.28334513509511738</v>
      </c>
      <c r="Y302" s="32">
        <f>'Hourly Loads p.u. of Peak'!Y302^2</f>
        <v>0.2290994086577321</v>
      </c>
    </row>
    <row r="303" spans="1:25" x14ac:dyDescent="0.25">
      <c r="A303" s="29">
        <f>IF('2017 Hourly Load - RC2016'!A304="","",'2017 Hourly Load - RC2016'!A304)</f>
        <v>43028</v>
      </c>
      <c r="B303" s="32">
        <f>'Hourly Loads p.u. of Peak'!B303^2</f>
        <v>0.18618598151942095</v>
      </c>
      <c r="C303" s="32">
        <f>'Hourly Loads p.u. of Peak'!C303^2</f>
        <v>0.15782658262431165</v>
      </c>
      <c r="D303" s="32">
        <f>'Hourly Loads p.u. of Peak'!D303^2</f>
        <v>0.14212491195477758</v>
      </c>
      <c r="E303" s="32">
        <f>'Hourly Loads p.u. of Peak'!E303^2</f>
        <v>0.13425925020744892</v>
      </c>
      <c r="F303" s="32">
        <f>'Hourly Loads p.u. of Peak'!F303^2</f>
        <v>0.13472117744311854</v>
      </c>
      <c r="G303" s="32">
        <f>'Hourly Loads p.u. of Peak'!G303^2</f>
        <v>0.15282940377690882</v>
      </c>
      <c r="H303" s="32">
        <f>'Hourly Loads p.u. of Peak'!H303^2</f>
        <v>0.19184453066033672</v>
      </c>
      <c r="I303" s="32">
        <f>'Hourly Loads p.u. of Peak'!I303^2</f>
        <v>0.21361468610242765</v>
      </c>
      <c r="J303" s="32">
        <f>'Hourly Loads p.u. of Peak'!J303^2</f>
        <v>0.23938104495313095</v>
      </c>
      <c r="K303" s="32">
        <f>'Hourly Loads p.u. of Peak'!K303^2</f>
        <v>0.29358258037807983</v>
      </c>
      <c r="L303" s="32">
        <f>'Hourly Loads p.u. of Peak'!L303^2</f>
        <v>0.35121740560536235</v>
      </c>
      <c r="M303" s="32">
        <f>'Hourly Loads p.u. of Peak'!M303^2</f>
        <v>0.40365183467506005</v>
      </c>
      <c r="N303" s="32">
        <f>'Hourly Loads p.u. of Peak'!N303^2</f>
        <v>0.45061178388557782</v>
      </c>
      <c r="O303" s="32">
        <f>'Hourly Loads p.u. of Peak'!O303^2</f>
        <v>0.48893529180857098</v>
      </c>
      <c r="P303" s="32">
        <f>'Hourly Loads p.u. of Peak'!P303^2</f>
        <v>0.52480003210758475</v>
      </c>
      <c r="Q303" s="32">
        <f>'Hourly Loads p.u. of Peak'!Q303^2</f>
        <v>0.53549966729020493</v>
      </c>
      <c r="R303" s="32">
        <f>'Hourly Loads p.u. of Peak'!R303^2</f>
        <v>0.52809011538820605</v>
      </c>
      <c r="S303" s="32">
        <f>'Hourly Loads p.u. of Peak'!S303^2</f>
        <v>0.50336715838032642</v>
      </c>
      <c r="T303" s="32">
        <f>'Hourly Loads p.u. of Peak'!T303^2</f>
        <v>0.47952757209555746</v>
      </c>
      <c r="U303" s="32">
        <f>'Hourly Loads p.u. of Peak'!U303^2</f>
        <v>0.48805493555136381</v>
      </c>
      <c r="V303" s="32">
        <f>'Hourly Loads p.u. of Peak'!V303^2</f>
        <v>0.44588924756181164</v>
      </c>
      <c r="W303" s="32">
        <f>'Hourly Loads p.u. of Peak'!W303^2</f>
        <v>0.38384117373814219</v>
      </c>
      <c r="X303" s="32">
        <f>'Hourly Loads p.u. of Peak'!X303^2</f>
        <v>0.31866610981629839</v>
      </c>
      <c r="Y303" s="32">
        <f>'Hourly Loads p.u. of Peak'!Y303^2</f>
        <v>0.257117950787218</v>
      </c>
    </row>
    <row r="304" spans="1:25" x14ac:dyDescent="0.25">
      <c r="A304" s="29">
        <f>IF('2017 Hourly Load - RC2016'!A305="","",'2017 Hourly Load - RC2016'!A305)</f>
        <v>43029</v>
      </c>
      <c r="B304" s="32">
        <f>'Hourly Loads p.u. of Peak'!B304^2</f>
        <v>0.20840735491041951</v>
      </c>
      <c r="C304" s="32">
        <f>'Hourly Loads p.u. of Peak'!C304^2</f>
        <v>0.18139810532506465</v>
      </c>
      <c r="D304" s="32">
        <f>'Hourly Loads p.u. of Peak'!D304^2</f>
        <v>0.16658509920385034</v>
      </c>
      <c r="E304" s="32">
        <f>'Hourly Loads p.u. of Peak'!E304^2</f>
        <v>0.15759314837842794</v>
      </c>
      <c r="F304" s="32">
        <f>'Hourly Loads p.u. of Peak'!F304^2</f>
        <v>0.15826056170651209</v>
      </c>
      <c r="G304" s="32">
        <f>'Hourly Loads p.u. of Peak'!G304^2</f>
        <v>0.17861919084507175</v>
      </c>
      <c r="H304" s="32">
        <f>'Hourly Loads p.u. of Peak'!H304^2</f>
        <v>0.2257755439676917</v>
      </c>
      <c r="I304" s="32">
        <f>'Hourly Loads p.u. of Peak'!I304^2</f>
        <v>0.25144391504807917</v>
      </c>
      <c r="J304" s="32">
        <f>'Hourly Loads p.u. of Peak'!J304^2</f>
        <v>0.26160826217715277</v>
      </c>
      <c r="K304" s="32">
        <f>'Hourly Loads p.u. of Peak'!K304^2</f>
        <v>0.29609036039709552</v>
      </c>
      <c r="L304" s="32">
        <f>'Hourly Loads p.u. of Peak'!L304^2</f>
        <v>0.33678756101746121</v>
      </c>
      <c r="M304" s="32">
        <f>'Hourly Loads p.u. of Peak'!M304^2</f>
        <v>0.36260492780437192</v>
      </c>
      <c r="N304" s="32">
        <f>'Hourly Loads p.u. of Peak'!N304^2</f>
        <v>0.38067420230272281</v>
      </c>
      <c r="O304" s="32">
        <f>'Hourly Loads p.u. of Peak'!O304^2</f>
        <v>0.38958526495973766</v>
      </c>
      <c r="P304" s="32">
        <f>'Hourly Loads p.u. of Peak'!P304^2</f>
        <v>0.39173715819190619</v>
      </c>
      <c r="Q304" s="32">
        <f>'Hourly Loads p.u. of Peak'!Q304^2</f>
        <v>0.39363151202803737</v>
      </c>
      <c r="R304" s="32">
        <f>'Hourly Loads p.u. of Peak'!R304^2</f>
        <v>0.38963767964669993</v>
      </c>
      <c r="S304" s="32">
        <f>'Hourly Loads p.u. of Peak'!S304^2</f>
        <v>0.38191865844422956</v>
      </c>
      <c r="T304" s="32">
        <f>'Hourly Loads p.u. of Peak'!T304^2</f>
        <v>0.38165922927775425</v>
      </c>
      <c r="U304" s="32">
        <f>'Hourly Loads p.u. of Peak'!U304^2</f>
        <v>0.40423890631685933</v>
      </c>
      <c r="V304" s="32">
        <f>'Hourly Loads p.u. of Peak'!V304^2</f>
        <v>0.37571668571751909</v>
      </c>
      <c r="W304" s="32">
        <f>'Hourly Loads p.u. of Peak'!W304^2</f>
        <v>0.33227072232757648</v>
      </c>
      <c r="X304" s="32">
        <f>'Hourly Loads p.u. of Peak'!X304^2</f>
        <v>0.27712186719407195</v>
      </c>
      <c r="Y304" s="32">
        <f>'Hourly Loads p.u. of Peak'!Y304^2</f>
        <v>0.21927931706051693</v>
      </c>
    </row>
    <row r="305" spans="1:25" x14ac:dyDescent="0.25">
      <c r="A305" s="29">
        <f>IF('2017 Hourly Load - RC2016'!A306="","",'2017 Hourly Load - RC2016'!A306)</f>
        <v>43030</v>
      </c>
      <c r="B305" s="32">
        <f>'Hourly Loads p.u. of Peak'!B305^2</f>
        <v>0.18014850343737557</v>
      </c>
      <c r="C305" s="32">
        <f>'Hourly Loads p.u. of Peak'!C305^2</f>
        <v>0.15583132350846704</v>
      </c>
      <c r="D305" s="32">
        <f>'Hourly Loads p.u. of Peak'!D305^2</f>
        <v>0.14253675322246648</v>
      </c>
      <c r="E305" s="32">
        <f>'Hourly Loads p.u. of Peak'!E305^2</f>
        <v>0.13620467544222747</v>
      </c>
      <c r="F305" s="32">
        <f>'Hourly Loads p.u. of Peak'!F305^2</f>
        <v>0.13769629663366548</v>
      </c>
      <c r="G305" s="32">
        <f>'Hourly Loads p.u. of Peak'!G305^2</f>
        <v>0.15533449193075807</v>
      </c>
      <c r="H305" s="32">
        <f>'Hourly Loads p.u. of Peak'!H305^2</f>
        <v>0.2040600931489423</v>
      </c>
      <c r="I305" s="32">
        <f>'Hourly Loads p.u. of Peak'!I305^2</f>
        <v>0.22990397137019275</v>
      </c>
      <c r="J305" s="32">
        <f>'Hourly Loads p.u. of Peak'!J305^2</f>
        <v>0.24106848831763705</v>
      </c>
      <c r="K305" s="32">
        <f>'Hourly Loads p.u. of Peak'!K305^2</f>
        <v>0.27175508133284776</v>
      </c>
      <c r="L305" s="32">
        <f>'Hourly Loads p.u. of Peak'!L305^2</f>
        <v>0.31305012634421486</v>
      </c>
      <c r="M305" s="32">
        <f>'Hourly Loads p.u. of Peak'!M305^2</f>
        <v>0.35676305506539108</v>
      </c>
      <c r="N305" s="32">
        <f>'Hourly Loads p.u. of Peak'!N305^2</f>
        <v>0.39063422858029545</v>
      </c>
      <c r="O305" s="32">
        <f>'Hourly Loads p.u. of Peak'!O305^2</f>
        <v>0.4207956416983864</v>
      </c>
      <c r="P305" s="32">
        <f>'Hourly Loads p.u. of Peak'!P305^2</f>
        <v>0.44348138562899742</v>
      </c>
      <c r="Q305" s="32">
        <f>'Hourly Loads p.u. of Peak'!Q305^2</f>
        <v>0.45660667867033528</v>
      </c>
      <c r="R305" s="32">
        <f>'Hourly Loads p.u. of Peak'!R305^2</f>
        <v>0.44892230796014382</v>
      </c>
      <c r="S305" s="32">
        <f>'Hourly Loads p.u. of Peak'!S305^2</f>
        <v>0.42994161762870764</v>
      </c>
      <c r="T305" s="32">
        <f>'Hourly Loads p.u. of Peak'!T305^2</f>
        <v>0.42123152994232554</v>
      </c>
      <c r="U305" s="32">
        <f>'Hourly Loads p.u. of Peak'!U305^2</f>
        <v>0.43574242840611682</v>
      </c>
      <c r="V305" s="32">
        <f>'Hourly Loads p.u. of Peak'!V305^2</f>
        <v>0.40471955497235002</v>
      </c>
      <c r="W305" s="32">
        <f>'Hourly Loads p.u. of Peak'!W305^2</f>
        <v>0.35480963356316347</v>
      </c>
      <c r="X305" s="32">
        <f>'Hourly Loads p.u. of Peak'!X305^2</f>
        <v>0.29353708309708537</v>
      </c>
      <c r="Y305" s="32">
        <f>'Hourly Loads p.u. of Peak'!Y305^2</f>
        <v>0.2344762445014798</v>
      </c>
    </row>
    <row r="306" spans="1:25" x14ac:dyDescent="0.25">
      <c r="A306" s="29">
        <f>IF('2017 Hourly Load - RC2016'!A307="","",'2017 Hourly Load - RC2016'!A307)</f>
        <v>43031</v>
      </c>
      <c r="B306" s="32">
        <f>'Hourly Loads p.u. of Peak'!B306^2</f>
        <v>0.19063271007863677</v>
      </c>
      <c r="C306" s="32">
        <f>'Hourly Loads p.u. of Peak'!C306^2</f>
        <v>0.16723692721436029</v>
      </c>
      <c r="D306" s="32">
        <f>'Hourly Loads p.u. of Peak'!D306^2</f>
        <v>0.15237016135502326</v>
      </c>
      <c r="E306" s="32">
        <f>'Hourly Loads p.u. of Peak'!E306^2</f>
        <v>0.14371217809478543</v>
      </c>
      <c r="F306" s="32">
        <f>'Hourly Loads p.u. of Peak'!F306^2</f>
        <v>0.1427587607034462</v>
      </c>
      <c r="G306" s="32">
        <f>'Hourly Loads p.u. of Peak'!G306^2</f>
        <v>0.16148377672944481</v>
      </c>
      <c r="H306" s="32">
        <f>'Hourly Loads p.u. of Peak'!H306^2</f>
        <v>0.2089060057447438</v>
      </c>
      <c r="I306" s="32">
        <f>'Hourly Loads p.u. of Peak'!I306^2</f>
        <v>0.23463891988952948</v>
      </c>
      <c r="J306" s="32">
        <f>'Hourly Loads p.u. of Peak'!J306^2</f>
        <v>0.24106848831763705</v>
      </c>
      <c r="K306" s="32">
        <f>'Hourly Loads p.u. of Peak'!K306^2</f>
        <v>0.26713474069174331</v>
      </c>
      <c r="L306" s="32">
        <f>'Hourly Loads p.u. of Peak'!L306^2</f>
        <v>0.2986088056317342</v>
      </c>
      <c r="M306" s="32">
        <f>'Hourly Loads p.u. of Peak'!M306^2</f>
        <v>0.32605591432236181</v>
      </c>
      <c r="N306" s="32">
        <f>'Hourly Loads p.u. of Peak'!N306^2</f>
        <v>0.34972603826368454</v>
      </c>
      <c r="O306" s="32">
        <f>'Hourly Loads p.u. of Peak'!O306^2</f>
        <v>0.36523909856132641</v>
      </c>
      <c r="P306" s="32">
        <f>'Hourly Loads p.u. of Peak'!P306^2</f>
        <v>0.37984569309620853</v>
      </c>
      <c r="Q306" s="32">
        <f>'Hourly Loads p.u. of Peak'!Q306^2</f>
        <v>0.38665566949286861</v>
      </c>
      <c r="R306" s="32">
        <f>'Hourly Loads p.u. of Peak'!R306^2</f>
        <v>0.3826974747973223</v>
      </c>
      <c r="S306" s="32">
        <f>'Hourly Loads p.u. of Peak'!S306^2</f>
        <v>0.37176382715547557</v>
      </c>
      <c r="T306" s="32">
        <f>'Hourly Loads p.u. of Peak'!T306^2</f>
        <v>0.36366757992068405</v>
      </c>
      <c r="U306" s="32">
        <f>'Hourly Loads p.u. of Peak'!U306^2</f>
        <v>0.37834632067285395</v>
      </c>
      <c r="V306" s="32">
        <f>'Hourly Loads p.u. of Peak'!V306^2</f>
        <v>0.36488394335538582</v>
      </c>
      <c r="W306" s="32">
        <f>'Hourly Loads p.u. of Peak'!W306^2</f>
        <v>0.32347178722509456</v>
      </c>
      <c r="X306" s="32">
        <f>'Hourly Loads p.u. of Peak'!X306^2</f>
        <v>0.27118630450224457</v>
      </c>
      <c r="Y306" s="32">
        <f>'Hourly Loads p.u. of Peak'!Y306^2</f>
        <v>0.22038171605561488</v>
      </c>
    </row>
    <row r="307" spans="1:25" x14ac:dyDescent="0.25">
      <c r="A307" s="29">
        <f>IF('2017 Hourly Load - RC2016'!A308="","",'2017 Hourly Load - RC2016'!A308)</f>
        <v>43032</v>
      </c>
      <c r="B307" s="32">
        <f>'Hourly Loads p.u. of Peak'!B307^2</f>
        <v>0.18132658315510417</v>
      </c>
      <c r="C307" s="32">
        <f>'Hourly Loads p.u. of Peak'!C307^2</f>
        <v>0.15706023311500172</v>
      </c>
      <c r="D307" s="32">
        <f>'Hourly Loads p.u. of Peak'!D307^2</f>
        <v>0.14377585207632373</v>
      </c>
      <c r="E307" s="32">
        <f>'Hourly Loads p.u. of Peak'!E307^2</f>
        <v>0.13810167530954037</v>
      </c>
      <c r="F307" s="32">
        <f>'Hourly Loads p.u. of Peak'!F307^2</f>
        <v>0.13988613864215121</v>
      </c>
      <c r="G307" s="32">
        <f>'Hourly Loads p.u. of Peak'!G307^2</f>
        <v>0.15735988689140884</v>
      </c>
      <c r="H307" s="32">
        <f>'Hourly Loads p.u. of Peak'!H307^2</f>
        <v>0.19695374363145776</v>
      </c>
      <c r="I307" s="32">
        <f>'Hourly Loads p.u. of Peak'!I307^2</f>
        <v>0.22354665845579763</v>
      </c>
      <c r="J307" s="32">
        <f>'Hourly Loads p.u. of Peak'!J307^2</f>
        <v>0.24040926869570431</v>
      </c>
      <c r="K307" s="32">
        <f>'Hourly Loads p.u. of Peak'!K307^2</f>
        <v>0.27416803788932342</v>
      </c>
      <c r="L307" s="32">
        <f>'Hourly Loads p.u. of Peak'!L307^2</f>
        <v>0.30372396820661207</v>
      </c>
      <c r="M307" s="32">
        <f>'Hourly Loads p.u. of Peak'!M307^2</f>
        <v>0.325576596615267</v>
      </c>
      <c r="N307" s="32">
        <f>'Hourly Loads p.u. of Peak'!N307^2</f>
        <v>0.33669010386365822</v>
      </c>
      <c r="O307" s="32">
        <f>'Hourly Loads p.u. of Peak'!O307^2</f>
        <v>0.34883274095723971</v>
      </c>
      <c r="P307" s="32">
        <f>'Hourly Loads p.u. of Peak'!P307^2</f>
        <v>0.3582693360804855</v>
      </c>
      <c r="Q307" s="32">
        <f>'Hourly Loads p.u. of Peak'!Q307^2</f>
        <v>0.36686486524831102</v>
      </c>
      <c r="R307" s="32">
        <f>'Hourly Loads p.u. of Peak'!R307^2</f>
        <v>0.36594992724980169</v>
      </c>
      <c r="S307" s="32">
        <f>'Hourly Loads p.u. of Peak'!S307^2</f>
        <v>0.35455958273505445</v>
      </c>
      <c r="T307" s="32">
        <f>'Hourly Loads p.u. of Peak'!T307^2</f>
        <v>0.34502430880603407</v>
      </c>
      <c r="U307" s="32">
        <f>'Hourly Loads p.u. of Peak'!U307^2</f>
        <v>0.35027250452091163</v>
      </c>
      <c r="V307" s="32">
        <f>'Hourly Loads p.u. of Peak'!V307^2</f>
        <v>0.32442767260021443</v>
      </c>
      <c r="W307" s="32">
        <f>'Hourly Loads p.u. of Peak'!W307^2</f>
        <v>0.29240079692183485</v>
      </c>
      <c r="X307" s="32">
        <f>'Hourly Loads p.u. of Peak'!X307^2</f>
        <v>0.25750131152207922</v>
      </c>
      <c r="Y307" s="32">
        <f>'Hourly Loads p.u. of Peak'!Y307^2</f>
        <v>0.2134206761345927</v>
      </c>
    </row>
    <row r="308" spans="1:25" x14ac:dyDescent="0.25">
      <c r="A308" s="29">
        <f>IF('2017 Hourly Load - RC2016'!A309="","",'2017 Hourly Load - RC2016'!A309)</f>
        <v>43033</v>
      </c>
      <c r="B308" s="32">
        <f>'Hourly Loads p.u. of Peak'!B308^2</f>
        <v>0.17166135930296439</v>
      </c>
      <c r="C308" s="32">
        <f>'Hourly Loads p.u. of Peak'!C308^2</f>
        <v>0.14438145827631507</v>
      </c>
      <c r="D308" s="32">
        <f>'Hourly Loads p.u. of Peak'!D308^2</f>
        <v>0.12769545695574475</v>
      </c>
      <c r="E308" s="32">
        <f>'Hourly Loads p.u. of Peak'!E308^2</f>
        <v>0.11772561867979887</v>
      </c>
      <c r="F308" s="32">
        <f>'Hourly Loads p.u. of Peak'!F308^2</f>
        <v>0.11426518281872482</v>
      </c>
      <c r="G308" s="32">
        <f>'Hourly Loads p.u. of Peak'!G308^2</f>
        <v>0.11689155474693279</v>
      </c>
      <c r="H308" s="32">
        <f>'Hourly Loads p.u. of Peak'!H308^2</f>
        <v>0.12778549429259603</v>
      </c>
      <c r="I308" s="32">
        <f>'Hourly Loads p.u. of Peak'!I308^2</f>
        <v>0.14202995627882076</v>
      </c>
      <c r="J308" s="32">
        <f>'Hourly Loads p.u. of Peak'!J308^2</f>
        <v>0.17193980428446876</v>
      </c>
      <c r="K308" s="32">
        <f>'Hourly Loads p.u. of Peak'!K308^2</f>
        <v>0.21708281149582367</v>
      </c>
      <c r="L308" s="32">
        <f>'Hourly Loads p.u. of Peak'!L308^2</f>
        <v>0.25805555897959714</v>
      </c>
      <c r="M308" s="32">
        <f>'Hourly Loads p.u. of Peak'!M308^2</f>
        <v>0.29036103476989022</v>
      </c>
      <c r="N308" s="32">
        <f>'Hourly Loads p.u. of Peak'!N308^2</f>
        <v>0.3195674016273467</v>
      </c>
      <c r="O308" s="32">
        <f>'Hourly Loads p.u. of Peak'!O308^2</f>
        <v>0.34769296787347637</v>
      </c>
      <c r="P308" s="32">
        <f>'Hourly Loads p.u. of Peak'!P308^2</f>
        <v>0.36941235336351019</v>
      </c>
      <c r="Q308" s="32">
        <f>'Hourly Loads p.u. of Peak'!Q308^2</f>
        <v>0.38550778203100389</v>
      </c>
      <c r="R308" s="32">
        <f>'Hourly Loads p.u. of Peak'!R308^2</f>
        <v>0.38587283385190446</v>
      </c>
      <c r="S308" s="32">
        <f>'Hourly Loads p.u. of Peak'!S308^2</f>
        <v>0.36655975899059445</v>
      </c>
      <c r="T308" s="32">
        <f>'Hourly Loads p.u. of Peak'!T308^2</f>
        <v>0.33265806885624338</v>
      </c>
      <c r="U308" s="32">
        <f>'Hourly Loads p.u. of Peak'!U308^2</f>
        <v>0.32816910075462352</v>
      </c>
      <c r="V308" s="32">
        <f>'Hourly Loads p.u. of Peak'!V308^2</f>
        <v>0.2987923813167141</v>
      </c>
      <c r="W308" s="32">
        <f>'Hourly Loads p.u. of Peak'!W308^2</f>
        <v>0.26483942587070441</v>
      </c>
      <c r="X308" s="32">
        <f>'Hourly Loads p.u. of Peak'!X308^2</f>
        <v>0.23034708199238127</v>
      </c>
      <c r="Y308" s="32">
        <f>'Hourly Loads p.u. of Peak'!Y308^2</f>
        <v>0.189900141978746</v>
      </c>
    </row>
    <row r="309" spans="1:25" x14ac:dyDescent="0.25">
      <c r="A309" s="29">
        <f>IF('2017 Hourly Load - RC2016'!A310="","",'2017 Hourly Load - RC2016'!A310)</f>
        <v>43034</v>
      </c>
      <c r="B309" s="32">
        <f>'Hourly Loads p.u. of Peak'!B309^2</f>
        <v>0.15679411394963572</v>
      </c>
      <c r="C309" s="32">
        <f>'Hourly Loads p.u. of Peak'!C309^2</f>
        <v>0.13429002067665574</v>
      </c>
      <c r="D309" s="32">
        <f>'Hourly Loads p.u. of Peak'!D309^2</f>
        <v>0.1213839110377144</v>
      </c>
      <c r="E309" s="32">
        <f>'Hourly Loads p.u. of Peak'!E309^2</f>
        <v>0.11273751496132627</v>
      </c>
      <c r="F309" s="32">
        <f>'Hourly Loads p.u. of Peak'!F309^2</f>
        <v>0.10926844644555699</v>
      </c>
      <c r="G309" s="32">
        <f>'Hourly Loads p.u. of Peak'!G309^2</f>
        <v>0.10996349237775553</v>
      </c>
      <c r="H309" s="32">
        <f>'Hourly Loads p.u. of Peak'!H309^2</f>
        <v>0.11697769972079303</v>
      </c>
      <c r="I309" s="32">
        <f>'Hourly Loads p.u. of Peak'!I309^2</f>
        <v>0.12817602275749423</v>
      </c>
      <c r="J309" s="32">
        <f>'Hourly Loads p.u. of Peak'!J309^2</f>
        <v>0.15473934116776855</v>
      </c>
      <c r="K309" s="32">
        <f>'Hourly Loads p.u. of Peak'!K309^2</f>
        <v>0.19904619899996284</v>
      </c>
      <c r="L309" s="32">
        <f>'Hourly Loads p.u. of Peak'!L309^2</f>
        <v>0.24164604588196231</v>
      </c>
      <c r="M309" s="32">
        <f>'Hourly Loads p.u. of Peak'!M309^2</f>
        <v>0.27588550603936546</v>
      </c>
      <c r="N309" s="32">
        <f>'Hourly Loads p.u. of Peak'!N309^2</f>
        <v>0.30659999432267865</v>
      </c>
      <c r="O309" s="32">
        <f>'Hourly Loads p.u. of Peak'!O309^2</f>
        <v>0.33805578736846575</v>
      </c>
      <c r="P309" s="32">
        <f>'Hourly Loads p.u. of Peak'!P309^2</f>
        <v>0.36432619136089939</v>
      </c>
      <c r="Q309" s="32">
        <f>'Hourly Loads p.u. of Peak'!Q309^2</f>
        <v>0.38498657911346196</v>
      </c>
      <c r="R309" s="32">
        <f>'Hourly Loads p.u. of Peak'!R309^2</f>
        <v>0.39436943917842299</v>
      </c>
      <c r="S309" s="32">
        <f>'Hourly Loads p.u. of Peak'!S309^2</f>
        <v>0.38088147063199601</v>
      </c>
      <c r="T309" s="32">
        <f>'Hourly Loads p.u. of Peak'!T309^2</f>
        <v>0.35062047789405082</v>
      </c>
      <c r="U309" s="32">
        <f>'Hourly Loads p.u. of Peak'!U309^2</f>
        <v>0.35977879021758369</v>
      </c>
      <c r="V309" s="32">
        <f>'Hourly Loads p.u. of Peak'!V309^2</f>
        <v>0.32812099798789485</v>
      </c>
      <c r="W309" s="32">
        <f>'Hourly Loads p.u. of Peak'!W309^2</f>
        <v>0.27969169408817629</v>
      </c>
      <c r="X309" s="32">
        <f>'Hourly Loads p.u. of Peak'!X309^2</f>
        <v>0.22813579496768807</v>
      </c>
      <c r="Y309" s="32">
        <f>'Hourly Loads p.u. of Peak'!Y309^2</f>
        <v>0.17773305245443599</v>
      </c>
    </row>
    <row r="310" spans="1:25" x14ac:dyDescent="0.25">
      <c r="A310" s="29">
        <f>IF('2017 Hourly Load - RC2016'!A311="","",'2017 Hourly Load - RC2016'!A311)</f>
        <v>43035</v>
      </c>
      <c r="B310" s="32">
        <f>'Hourly Loads p.u. of Peak'!B310^2</f>
        <v>0.14092448464391599</v>
      </c>
      <c r="C310" s="32">
        <f>'Hourly Loads p.u. of Peak'!C310^2</f>
        <v>0.11963488618934677</v>
      </c>
      <c r="D310" s="32">
        <f>'Hourly Loads p.u. of Peak'!D310^2</f>
        <v>0.10805051760400015</v>
      </c>
      <c r="E310" s="32">
        <f>'Hourly Loads p.u. of Peak'!E310^2</f>
        <v>0.10300436338131778</v>
      </c>
      <c r="F310" s="32">
        <f>'Hourly Loads p.u. of Peak'!F310^2</f>
        <v>0.10476358629123575</v>
      </c>
      <c r="G310" s="32">
        <f>'Hourly Loads p.u. of Peak'!G310^2</f>
        <v>0.12243941834098183</v>
      </c>
      <c r="H310" s="32">
        <f>'Hourly Loads p.u. of Peak'!H310^2</f>
        <v>0.16128137385391045</v>
      </c>
      <c r="I310" s="32">
        <f>'Hourly Loads p.u. of Peak'!I310^2</f>
        <v>0.18549818088246386</v>
      </c>
      <c r="J310" s="32">
        <f>'Hourly Loads p.u. of Peak'!J310^2</f>
        <v>0.19870916584635367</v>
      </c>
      <c r="K310" s="32">
        <f>'Hourly Loads p.u. of Peak'!K310^2</f>
        <v>0.23415106295855403</v>
      </c>
      <c r="L310" s="32">
        <f>'Hourly Loads p.u. of Peak'!L310^2</f>
        <v>0.27249976547025545</v>
      </c>
      <c r="M310" s="32">
        <f>'Hourly Loads p.u. of Peak'!M310^2</f>
        <v>0.30930273977182143</v>
      </c>
      <c r="N310" s="32">
        <f>'Hourly Loads p.u. of Peak'!N310^2</f>
        <v>0.34138395516451214</v>
      </c>
      <c r="O310" s="32">
        <f>'Hourly Loads p.u. of Peak'!O310^2</f>
        <v>0.3769014642483664</v>
      </c>
      <c r="P310" s="32">
        <f>'Hourly Loads p.u. of Peak'!P310^2</f>
        <v>0.40878975382324007</v>
      </c>
      <c r="Q310" s="32">
        <f>'Hourly Loads p.u. of Peak'!Q310^2</f>
        <v>0.43896335172982459</v>
      </c>
      <c r="R310" s="32">
        <f>'Hourly Loads p.u. of Peak'!R310^2</f>
        <v>0.45496262951207356</v>
      </c>
      <c r="S310" s="32">
        <f>'Hourly Loads p.u. of Peak'!S310^2</f>
        <v>0.44292235204579072</v>
      </c>
      <c r="T310" s="32">
        <f>'Hourly Loads p.u. of Peak'!T310^2</f>
        <v>0.41856525600492284</v>
      </c>
      <c r="U310" s="32">
        <f>'Hourly Loads p.u. of Peak'!U310^2</f>
        <v>0.42878611996257104</v>
      </c>
      <c r="V310" s="32">
        <f>'Hourly Loads p.u. of Peak'!V310^2</f>
        <v>0.38723025313673831</v>
      </c>
      <c r="W310" s="32">
        <f>'Hourly Loads p.u. of Peak'!W310^2</f>
        <v>0.32725575107996158</v>
      </c>
      <c r="X310" s="32">
        <f>'Hourly Loads p.u. of Peak'!X310^2</f>
        <v>0.26553130749512721</v>
      </c>
      <c r="Y310" s="32">
        <f>'Hourly Loads p.u. of Peak'!Y310^2</f>
        <v>0.20618986443220938</v>
      </c>
    </row>
    <row r="311" spans="1:25" x14ac:dyDescent="0.25">
      <c r="A311" s="29">
        <f>IF('2017 Hourly Load - RC2016'!A312="","",'2017 Hourly Load - RC2016'!A312)</f>
        <v>43036</v>
      </c>
      <c r="B311" s="32">
        <f>'Hourly Loads p.u. of Peak'!B311^2</f>
        <v>0.16480765728509517</v>
      </c>
      <c r="C311" s="32">
        <f>'Hourly Loads p.u. of Peak'!C311^2</f>
        <v>0.14029472569694088</v>
      </c>
      <c r="D311" s="32">
        <f>'Hourly Loads p.u. of Peak'!D311^2</f>
        <v>0.12575243976799777</v>
      </c>
      <c r="E311" s="32">
        <f>'Hourly Loads p.u. of Peak'!E311^2</f>
        <v>0.11864940616300701</v>
      </c>
      <c r="F311" s="32">
        <f>'Hourly Loads p.u. of Peak'!F311^2</f>
        <v>0.11902572609271149</v>
      </c>
      <c r="G311" s="32">
        <f>'Hourly Loads p.u. of Peak'!G311^2</f>
        <v>0.13791450341962314</v>
      </c>
      <c r="H311" s="32">
        <f>'Hourly Loads p.u. of Peak'!H311^2</f>
        <v>0.18021979291172238</v>
      </c>
      <c r="I311" s="32">
        <f>'Hourly Loads p.u. of Peak'!I311^2</f>
        <v>0.20330214007302291</v>
      </c>
      <c r="J311" s="32">
        <f>'Hourly Loads p.u. of Peak'!J311^2</f>
        <v>0.21837584284666831</v>
      </c>
      <c r="K311" s="32">
        <f>'Hourly Loads p.u. of Peak'!K311^2</f>
        <v>0.26139355640247236</v>
      </c>
      <c r="L311" s="32">
        <f>'Hourly Loads p.u. of Peak'!L311^2</f>
        <v>0.30437220882641247</v>
      </c>
      <c r="M311" s="32">
        <f>'Hourly Loads p.u. of Peak'!M311^2</f>
        <v>0.34828739939547831</v>
      </c>
      <c r="N311" s="32">
        <f>'Hourly Loads p.u. of Peak'!N311^2</f>
        <v>0.38634244004282287</v>
      </c>
      <c r="O311" s="32">
        <f>'Hourly Loads p.u. of Peak'!O311^2</f>
        <v>0.43557615152459317</v>
      </c>
      <c r="P311" s="32">
        <f>'Hourly Loads p.u. of Peak'!P311^2</f>
        <v>0.4727482445317609</v>
      </c>
      <c r="Q311" s="32">
        <f>'Hourly Loads p.u. of Peak'!Q311^2</f>
        <v>0.50027391443465996</v>
      </c>
      <c r="R311" s="32">
        <f>'Hourly Loads p.u. of Peak'!R311^2</f>
        <v>0.5137267618090442</v>
      </c>
      <c r="S311" s="32">
        <f>'Hourly Loads p.u. of Peak'!S311^2</f>
        <v>0.49796023781429394</v>
      </c>
      <c r="T311" s="32">
        <f>'Hourly Loads p.u. of Peak'!T311^2</f>
        <v>0.46550140503756832</v>
      </c>
      <c r="U311" s="32">
        <f>'Hourly Loads p.u. of Peak'!U311^2</f>
        <v>0.47419276425274692</v>
      </c>
      <c r="V311" s="32">
        <f>'Hourly Loads p.u. of Peak'!V311^2</f>
        <v>0.42889610037121478</v>
      </c>
      <c r="W311" s="32">
        <f>'Hourly Loads p.u. of Peak'!W311^2</f>
        <v>0.37130316916860739</v>
      </c>
      <c r="X311" s="32">
        <f>'Hourly Loads p.u. of Peak'!X311^2</f>
        <v>0.30414061499129075</v>
      </c>
      <c r="Y311" s="32">
        <f>'Hourly Loads p.u. of Peak'!Y311^2</f>
        <v>0.24168732643638322</v>
      </c>
    </row>
    <row r="312" spans="1:25" x14ac:dyDescent="0.25">
      <c r="A312" s="29">
        <f>IF('2017 Hourly Load - RC2016'!A313="","",'2017 Hourly Load - RC2016'!A313)</f>
        <v>43037</v>
      </c>
      <c r="B312" s="32">
        <f>'Hourly Loads p.u. of Peak'!B312^2</f>
        <v>0.1965067988201816</v>
      </c>
      <c r="C312" s="32">
        <f>'Hourly Loads p.u. of Peak'!C312^2</f>
        <v>0.16768364814425063</v>
      </c>
      <c r="D312" s="32">
        <f>'Hourly Loads p.u. of Peak'!D312^2</f>
        <v>0.14969419000420844</v>
      </c>
      <c r="E312" s="32">
        <f>'Hourly Loads p.u. of Peak'!E312^2</f>
        <v>0.14016894314071937</v>
      </c>
      <c r="F312" s="32">
        <f>'Hourly Loads p.u. of Peak'!F312^2</f>
        <v>0.14013750631589178</v>
      </c>
      <c r="G312" s="32">
        <f>'Hourly Loads p.u. of Peak'!G312^2</f>
        <v>0.15812696621877956</v>
      </c>
      <c r="H312" s="32">
        <f>'Hourly Loads p.u. of Peak'!H312^2</f>
        <v>0.20485746168868266</v>
      </c>
      <c r="I312" s="32">
        <f>'Hourly Loads p.u. of Peak'!I312^2</f>
        <v>0.2263344929343116</v>
      </c>
      <c r="J312" s="32">
        <f>'Hourly Loads p.u. of Peak'!J312^2</f>
        <v>0.2409448158875479</v>
      </c>
      <c r="K312" s="32">
        <f>'Hourly Loads p.u. of Peak'!K312^2</f>
        <v>0.29472115825255513</v>
      </c>
      <c r="L312" s="32">
        <f>'Hourly Loads p.u. of Peak'!L312^2</f>
        <v>0.34261164488192103</v>
      </c>
      <c r="M312" s="32">
        <f>'Hourly Loads p.u. of Peak'!M312^2</f>
        <v>0.39010957048546074</v>
      </c>
      <c r="N312" s="32">
        <f>'Hourly Loads p.u. of Peak'!N312^2</f>
        <v>0.43740694243845607</v>
      </c>
      <c r="O312" s="32">
        <f>'Hourly Loads p.u. of Peak'!O312^2</f>
        <v>0.47894625614450348</v>
      </c>
      <c r="P312" s="32">
        <f>'Hourly Loads p.u. of Peak'!P312^2</f>
        <v>0.51300477078249862</v>
      </c>
      <c r="Q312" s="32">
        <f>'Hourly Loads p.u. of Peak'!Q312^2</f>
        <v>0.5431464823386386</v>
      </c>
      <c r="R312" s="32">
        <f>'Hourly Loads p.u. of Peak'!R312^2</f>
        <v>0.54916605519835593</v>
      </c>
      <c r="S312" s="32">
        <f>'Hourly Loads p.u. of Peak'!S312^2</f>
        <v>0.52139895301927863</v>
      </c>
      <c r="T312" s="32">
        <f>'Hourly Loads p.u. of Peak'!T312^2</f>
        <v>0.47900437187399891</v>
      </c>
      <c r="U312" s="32">
        <f>'Hourly Loads p.u. of Peak'!U312^2</f>
        <v>0.479120613910063</v>
      </c>
      <c r="V312" s="32">
        <f>'Hourly Loads p.u. of Peak'!V312^2</f>
        <v>0.43629691384778507</v>
      </c>
      <c r="W312" s="32">
        <f>'Hourly Loads p.u. of Peak'!W312^2</f>
        <v>0.37705613808043031</v>
      </c>
      <c r="X312" s="32">
        <f>'Hourly Loads p.u. of Peak'!X312^2</f>
        <v>0.30934944283917737</v>
      </c>
      <c r="Y312" s="32">
        <f>'Hourly Loads p.u. of Peak'!Y312^2</f>
        <v>0.24425360648522579</v>
      </c>
    </row>
    <row r="313" spans="1:25" x14ac:dyDescent="0.25">
      <c r="A313" s="29">
        <f>IF('2017 Hourly Load - RC2016'!A314="","",'2017 Hourly Load - RC2016'!A314)</f>
        <v>43038</v>
      </c>
      <c r="B313" s="32">
        <f>'Hourly Loads p.u. of Peak'!B313^2</f>
        <v>0.19213888356015232</v>
      </c>
      <c r="C313" s="32">
        <f>'Hourly Loads p.u. of Peak'!C313^2</f>
        <v>0.16317540332645897</v>
      </c>
      <c r="D313" s="32">
        <f>'Hourly Loads p.u. of Peak'!D313^2</f>
        <v>0.14502031350636707</v>
      </c>
      <c r="E313" s="32">
        <f>'Hourly Loads p.u. of Peak'!E313^2</f>
        <v>0.13524565396486082</v>
      </c>
      <c r="F313" s="32">
        <f>'Hourly Loads p.u. of Peak'!F313^2</f>
        <v>0.13410545074678143</v>
      </c>
      <c r="G313" s="32">
        <f>'Hourly Loads p.u. of Peak'!G313^2</f>
        <v>0.15151911593090139</v>
      </c>
      <c r="H313" s="32">
        <f>'Hourly Loads p.u. of Peak'!H313^2</f>
        <v>0.19479821364890396</v>
      </c>
      <c r="I313" s="32">
        <f>'Hourly Loads p.u. of Peak'!I313^2</f>
        <v>0.21782681517484626</v>
      </c>
      <c r="J313" s="32">
        <f>'Hourly Loads p.u. of Peak'!J313^2</f>
        <v>0.2319619895507313</v>
      </c>
      <c r="K313" s="32">
        <f>'Hourly Loads p.u. of Peak'!K313^2</f>
        <v>0.27920340173434799</v>
      </c>
      <c r="L313" s="32">
        <f>'Hourly Loads p.u. of Peak'!L313^2</f>
        <v>0.33357892120159821</v>
      </c>
      <c r="M313" s="32">
        <f>'Hourly Loads p.u. of Peak'!M313^2</f>
        <v>0.38129617652371589</v>
      </c>
      <c r="N313" s="32">
        <f>'Hourly Loads p.u. of Peak'!N313^2</f>
        <v>0.4239609437190629</v>
      </c>
      <c r="O313" s="32">
        <f>'Hourly Loads p.u. of Peak'!O313^2</f>
        <v>0.45996062103127849</v>
      </c>
      <c r="P313" s="32">
        <f>'Hourly Loads p.u. of Peak'!P313^2</f>
        <v>0.48139015240335942</v>
      </c>
      <c r="Q313" s="32">
        <f>'Hourly Loads p.u. of Peak'!Q313^2</f>
        <v>0.49819729118210726</v>
      </c>
      <c r="R313" s="32">
        <f>'Hourly Loads p.u. of Peak'!R313^2</f>
        <v>0.50988200975081677</v>
      </c>
      <c r="S313" s="32">
        <f>'Hourly Loads p.u. of Peak'!S313^2</f>
        <v>0.48758573657776944</v>
      </c>
      <c r="T313" s="32">
        <f>'Hourly Loads p.u. of Peak'!T313^2</f>
        <v>0.45802634226896016</v>
      </c>
      <c r="U313" s="32">
        <f>'Hourly Loads p.u. of Peak'!U313^2</f>
        <v>0.46401299222504494</v>
      </c>
      <c r="V313" s="32">
        <f>'Hourly Loads p.u. of Peak'!V313^2</f>
        <v>0.42259513505222085</v>
      </c>
      <c r="W313" s="32">
        <f>'Hourly Loads p.u. of Peak'!W313^2</f>
        <v>0.3707405305662354</v>
      </c>
      <c r="X313" s="32">
        <f>'Hourly Loads p.u. of Peak'!X313^2</f>
        <v>0.30790328719751381</v>
      </c>
      <c r="Y313" s="32">
        <f>'Hourly Loads p.u. of Peak'!Y313^2</f>
        <v>0.24658318573536653</v>
      </c>
    </row>
    <row r="314" spans="1:25" x14ac:dyDescent="0.25">
      <c r="A314" s="29">
        <f>IF('2017 Hourly Load - RC2016'!A315="","",'2017 Hourly Load - RC2016'!A315)</f>
        <v>43039</v>
      </c>
      <c r="B314" s="32">
        <f>'Hourly Loads p.u. of Peak'!B314^2</f>
        <v>0.19658125436514981</v>
      </c>
      <c r="C314" s="32">
        <f>'Hourly Loads p.u. of Peak'!C314^2</f>
        <v>0.16655082772336624</v>
      </c>
      <c r="D314" s="32">
        <f>'Hourly Loads p.u. of Peak'!D314^2</f>
        <v>0.14704192540045136</v>
      </c>
      <c r="E314" s="32">
        <f>'Hourly Loads p.u. of Peak'!E314^2</f>
        <v>0.13754054041442915</v>
      </c>
      <c r="F314" s="32">
        <f>'Hourly Loads p.u. of Peak'!F314^2</f>
        <v>0.1355546455341862</v>
      </c>
      <c r="G314" s="32">
        <f>'Hourly Loads p.u. of Peak'!G314^2</f>
        <v>0.15279657782978187</v>
      </c>
      <c r="H314" s="32">
        <f>'Hourly Loads p.u. of Peak'!H314^2</f>
        <v>0.19639514194541266</v>
      </c>
      <c r="I314" s="32">
        <f>'Hourly Loads p.u. of Peak'!I314^2</f>
        <v>0.22057886388854223</v>
      </c>
      <c r="J314" s="32">
        <f>'Hourly Loads p.u. of Peak'!J314^2</f>
        <v>0.23639124302193529</v>
      </c>
      <c r="K314" s="32">
        <f>'Hourly Loads p.u. of Peak'!K314^2</f>
        <v>0.28254112944185289</v>
      </c>
      <c r="L314" s="32">
        <f>'Hourly Loads p.u. of Peak'!L314^2</f>
        <v>0.3282172070470431</v>
      </c>
      <c r="M314" s="32">
        <f>'Hourly Loads p.u. of Peak'!M314^2</f>
        <v>0.37212231413951991</v>
      </c>
      <c r="N314" s="32">
        <f>'Hourly Loads p.u. of Peak'!N314^2</f>
        <v>0.4060561885452148</v>
      </c>
      <c r="O314" s="32">
        <f>'Hourly Loads p.u. of Peak'!O314^2</f>
        <v>0.43043730688249537</v>
      </c>
      <c r="P314" s="32">
        <f>'Hourly Loads p.u. of Peak'!P314^2</f>
        <v>0.44892230796014382</v>
      </c>
      <c r="Q314" s="32">
        <f>'Hourly Loads p.u. of Peak'!Q314^2</f>
        <v>0.46304108787234394</v>
      </c>
      <c r="R314" s="32">
        <f>'Hourly Loads p.u. of Peak'!R314^2</f>
        <v>0.46613183562870097</v>
      </c>
      <c r="S314" s="32">
        <f>'Hourly Loads p.u. of Peak'!S314^2</f>
        <v>0.43690725505094385</v>
      </c>
      <c r="T314" s="32">
        <f>'Hourly Loads p.u. of Peak'!T314^2</f>
        <v>0.38623805843166986</v>
      </c>
      <c r="U314" s="32">
        <f>'Hourly Loads p.u. of Peak'!U314^2</f>
        <v>0.35977879021758369</v>
      </c>
      <c r="V314" s="32">
        <f>'Hourly Loads p.u. of Peak'!V314^2</f>
        <v>0.31220499702978421</v>
      </c>
      <c r="W314" s="32">
        <f>'Hourly Loads p.u. of Peak'!W314^2</f>
        <v>0.27368459336077838</v>
      </c>
      <c r="X314" s="32">
        <f>'Hourly Loads p.u. of Peak'!X314^2</f>
        <v>0.23083096194377892</v>
      </c>
      <c r="Y314" s="32">
        <f>'Hourly Loads p.u. of Peak'!Y314^2</f>
        <v>0.18716557187875296</v>
      </c>
    </row>
    <row r="315" spans="1:25" x14ac:dyDescent="0.25">
      <c r="A315" s="29">
        <f>IF('2017 Hourly Load - RC2016'!A316="","",'2017 Hourly Load - RC2016'!A316)</f>
        <v>43040</v>
      </c>
      <c r="B315" s="32">
        <f>'Hourly Loads p.u. of Peak'!B315^2</f>
        <v>0.14804182374060623</v>
      </c>
      <c r="C315" s="32">
        <f>'Hourly Loads p.u. of Peak'!C315^2</f>
        <v>0.12394254209968281</v>
      </c>
      <c r="D315" s="32">
        <f>'Hourly Loads p.u. of Peak'!D315^2</f>
        <v>0.11102418244696213</v>
      </c>
      <c r="E315" s="32">
        <f>'Hourly Loads p.u. of Peak'!E315^2</f>
        <v>0.10413938912199465</v>
      </c>
      <c r="F315" s="32">
        <f>'Hourly Loads p.u. of Peak'!F315^2</f>
        <v>0.10166125135102905</v>
      </c>
      <c r="G315" s="32">
        <f>'Hourly Loads p.u. of Peak'!G315^2</f>
        <v>0.10446482451468074</v>
      </c>
      <c r="H315" s="32">
        <f>'Hourly Loads p.u. of Peak'!H315^2</f>
        <v>0.1166906732071146</v>
      </c>
      <c r="I315" s="32">
        <f>'Hourly Loads p.u. of Peak'!I315^2</f>
        <v>0.12983485161291042</v>
      </c>
      <c r="J315" s="32">
        <f>'Hourly Loads p.u. of Peak'!J315^2</f>
        <v>0.15832738060452503</v>
      </c>
      <c r="K315" s="32">
        <f>'Hourly Loads p.u. of Peak'!K315^2</f>
        <v>0.1965067988201816</v>
      </c>
      <c r="L315" s="32">
        <f>'Hourly Loads p.u. of Peak'!L315^2</f>
        <v>0.2267341652791168</v>
      </c>
      <c r="M315" s="32">
        <f>'Hourly Loads p.u. of Peak'!M315^2</f>
        <v>0.24127467954827458</v>
      </c>
      <c r="N315" s="32">
        <f>'Hourly Loads p.u. of Peak'!N315^2</f>
        <v>0.24691688534802639</v>
      </c>
      <c r="O315" s="32">
        <f>'Hourly Loads p.u. of Peak'!O315^2</f>
        <v>0.24675000733616753</v>
      </c>
      <c r="P315" s="32">
        <f>'Hourly Loads p.u. of Peak'!P315^2</f>
        <v>0.2484631811944315</v>
      </c>
      <c r="Q315" s="32">
        <f>'Hourly Loads p.u. of Peak'!Q315^2</f>
        <v>0.24959460544163434</v>
      </c>
      <c r="R315" s="32">
        <f>'Hourly Loads p.u. of Peak'!R315^2</f>
        <v>0.24599975436964353</v>
      </c>
      <c r="S315" s="32">
        <f>'Hourly Loads p.u. of Peak'!S315^2</f>
        <v>0.23285259322916438</v>
      </c>
      <c r="T315" s="32">
        <f>'Hourly Loads p.u. of Peak'!T315^2</f>
        <v>0.22386439373908834</v>
      </c>
      <c r="U315" s="32">
        <f>'Hourly Loads p.u. of Peak'!U315^2</f>
        <v>0.23679969433761697</v>
      </c>
      <c r="V315" s="32">
        <f>'Hourly Loads p.u. of Peak'!V315^2</f>
        <v>0.21657448969077073</v>
      </c>
      <c r="W315" s="32">
        <f>'Hourly Loads p.u. of Peak'!W315^2</f>
        <v>0.19239662744627442</v>
      </c>
      <c r="X315" s="32">
        <f>'Hourly Loads p.u. of Peak'!X315^2</f>
        <v>0.16504637301626929</v>
      </c>
      <c r="Y315" s="32">
        <f>'Hourly Loads p.u. of Peak'!Y315^2</f>
        <v>0.13869522364591813</v>
      </c>
    </row>
    <row r="316" spans="1:25" x14ac:dyDescent="0.25">
      <c r="A316" s="29">
        <f>IF('2017 Hourly Load - RC2016'!A317="","",'2017 Hourly Load - RC2016'!A317)</f>
        <v>43041</v>
      </c>
      <c r="B316" s="32">
        <f>'Hourly Loads p.u. of Peak'!B316^2</f>
        <v>0.4400210608271935</v>
      </c>
      <c r="C316" s="32">
        <f>'Hourly Loads p.u. of Peak'!C316^2</f>
        <v>9.6872892136989991E-2</v>
      </c>
      <c r="D316" s="32">
        <f>'Hourly Loads p.u. of Peak'!D316^2</f>
        <v>9.4612407618476987E-2</v>
      </c>
      <c r="E316" s="32">
        <f>'Hourly Loads p.u. of Peak'!E316^2</f>
        <v>9.4431689506145902E-2</v>
      </c>
      <c r="F316" s="32">
        <f>'Hourly Loads p.u. of Peak'!F316^2</f>
        <v>9.7448736215433387E-2</v>
      </c>
      <c r="G316" s="32">
        <f>'Hourly Loads p.u. of Peak'!G316^2</f>
        <v>0.10667479293089695</v>
      </c>
      <c r="H316" s="32">
        <f>'Hourly Loads p.u. of Peak'!H316^2</f>
        <v>0.12385386920529305</v>
      </c>
      <c r="I316" s="32">
        <f>'Hourly Loads p.u. of Peak'!I316^2</f>
        <v>0.15866168663605668</v>
      </c>
      <c r="J316" s="32">
        <f>'Hourly Loads p.u. of Peak'!J316^2</f>
        <v>0.19243346210419918</v>
      </c>
      <c r="K316" s="32">
        <f>'Hourly Loads p.u. of Peak'!K316^2</f>
        <v>0.20691497745823731</v>
      </c>
      <c r="L316" s="32">
        <f>'Hourly Loads p.u. of Peak'!L316^2</f>
        <v>0.2089827741430835</v>
      </c>
      <c r="M316" s="32">
        <f>'Hourly Loads p.u. of Peak'!M316^2</f>
        <v>0.20497149840495429</v>
      </c>
      <c r="N316" s="32">
        <f>'Hourly Loads p.u. of Peak'!N316^2</f>
        <v>0.20130038487129878</v>
      </c>
      <c r="O316" s="32">
        <f>'Hourly Loads p.u. of Peak'!O316^2</f>
        <v>0.19557729442883037</v>
      </c>
      <c r="P316" s="32">
        <f>'Hourly Loads p.u. of Peak'!P316^2</f>
        <v>0.19302329612498717</v>
      </c>
      <c r="Q316" s="32">
        <f>'Hourly Loads p.u. of Peak'!Q316^2</f>
        <v>0.1903028799119757</v>
      </c>
      <c r="R316" s="32">
        <f>'Hourly Loads p.u. of Peak'!R316^2</f>
        <v>0.19136668845497359</v>
      </c>
      <c r="S316" s="32">
        <f>'Hourly Loads p.u. of Peak'!S316^2</f>
        <v>0.20756484165879621</v>
      </c>
      <c r="T316" s="32">
        <f>'Hourly Loads p.u. of Peak'!T316^2</f>
        <v>0.24135718072036733</v>
      </c>
      <c r="U316" s="32">
        <f>'Hourly Loads p.u. of Peak'!U316^2</f>
        <v>0.23155773380747657</v>
      </c>
      <c r="V316" s="32">
        <f>'Hourly Loads p.u. of Peak'!V316^2</f>
        <v>0.21474168208158995</v>
      </c>
      <c r="W316" s="32">
        <f>'Hourly Loads p.u. of Peak'!W316^2</f>
        <v>0.18749267316049095</v>
      </c>
      <c r="X316" s="32">
        <f>'Hourly Loads p.u. of Peak'!X316^2</f>
        <v>0.15536758935610087</v>
      </c>
      <c r="Y316" s="32">
        <f>'Hourly Loads p.u. of Peak'!Y316^2</f>
        <v>0.12904934878661783</v>
      </c>
    </row>
    <row r="317" spans="1:25" x14ac:dyDescent="0.25">
      <c r="A317" s="29">
        <f>IF('2017 Hourly Load - RC2016'!A318="","",'2017 Hourly Load - RC2016'!A318)</f>
        <v>43042</v>
      </c>
      <c r="B317" s="32">
        <f>'Hourly Loads p.u. of Peak'!B317^2</f>
        <v>0.10901876934070609</v>
      </c>
      <c r="C317" s="32">
        <f>'Hourly Loads p.u. of Peak'!C317^2</f>
        <v>0.103031315527047</v>
      </c>
      <c r="D317" s="32">
        <f>'Hourly Loads p.u. of Peak'!D317^2</f>
        <v>9.9742654862790645E-2</v>
      </c>
      <c r="E317" s="32">
        <f>'Hourly Loads p.u. of Peak'!E317^2</f>
        <v>0.10099300067130502</v>
      </c>
      <c r="F317" s="32">
        <f>'Hourly Loads p.u. of Peak'!F317^2</f>
        <v>0.10827145151203538</v>
      </c>
      <c r="G317" s="32">
        <f>'Hourly Loads p.u. of Peak'!G317^2</f>
        <v>0.13484449201555951</v>
      </c>
      <c r="H317" s="32">
        <f>'Hourly Loads p.u. of Peak'!H317^2</f>
        <v>0.18455904254014063</v>
      </c>
      <c r="I317" s="32">
        <f>'Hourly Loads p.u. of Peak'!I317^2</f>
        <v>0.20630427134604809</v>
      </c>
      <c r="J317" s="32">
        <f>'Hourly Loads p.u. of Peak'!J317^2</f>
        <v>0.2121037458865245</v>
      </c>
      <c r="K317" s="32">
        <f>'Hourly Loads p.u. of Peak'!K317^2</f>
        <v>0.21959400614668428</v>
      </c>
      <c r="L317" s="32">
        <f>'Hourly Loads p.u. of Peak'!L317^2</f>
        <v>0.22877797845015271</v>
      </c>
      <c r="M317" s="32">
        <f>'Hourly Loads p.u. of Peak'!M317^2</f>
        <v>0.23577922711549676</v>
      </c>
      <c r="N317" s="32">
        <f>'Hourly Loads p.u. of Peak'!N317^2</f>
        <v>0.23659542460863722</v>
      </c>
      <c r="O317" s="32">
        <f>'Hourly Loads p.u. of Peak'!O317^2</f>
        <v>0.23786331778183137</v>
      </c>
      <c r="P317" s="32">
        <f>'Hourly Loads p.u. of Peak'!P317^2</f>
        <v>0.23520872798478387</v>
      </c>
      <c r="Q317" s="32">
        <f>'Hourly Loads p.u. of Peak'!Q317^2</f>
        <v>0.23115383063333328</v>
      </c>
      <c r="R317" s="32">
        <f>'Hourly Loads p.u. of Peak'!R317^2</f>
        <v>0.23476096345032346</v>
      </c>
      <c r="S317" s="32">
        <f>'Hourly Loads p.u. of Peak'!S317^2</f>
        <v>0.25072859991766006</v>
      </c>
      <c r="T317" s="32">
        <f>'Hourly Loads p.u. of Peak'!T317^2</f>
        <v>0.28594359060107616</v>
      </c>
      <c r="U317" s="32">
        <f>'Hourly Loads p.u. of Peak'!U317^2</f>
        <v>0.27412407075827278</v>
      </c>
      <c r="V317" s="32">
        <f>'Hourly Loads p.u. of Peak'!V317^2</f>
        <v>0.25173875273042318</v>
      </c>
      <c r="W317" s="32">
        <f>'Hourly Loads p.u. of Peak'!W317^2</f>
        <v>0.21555963360606012</v>
      </c>
      <c r="X317" s="32">
        <f>'Hourly Loads p.u. of Peak'!X317^2</f>
        <v>0.17631981442786837</v>
      </c>
      <c r="Y317" s="32">
        <f>'Hourly Loads p.u. of Peak'!Y317^2</f>
        <v>0.14193503233408397</v>
      </c>
    </row>
    <row r="318" spans="1:25" x14ac:dyDescent="0.25">
      <c r="A318" s="29">
        <f>IF('2017 Hourly Load - RC2016'!A319="","",'2017 Hourly Load - RC2016'!A319)</f>
        <v>43043</v>
      </c>
      <c r="B318" s="32">
        <f>'Hourly Loads p.u. of Peak'!B318^2</f>
        <v>0.11995459057112534</v>
      </c>
      <c r="C318" s="32">
        <f>'Hourly Loads p.u. of Peak'!C318^2</f>
        <v>0.10681196875795683</v>
      </c>
      <c r="D318" s="32">
        <f>'Hourly Loads p.u. of Peak'!D318^2</f>
        <v>9.9769176874203808E-2</v>
      </c>
      <c r="E318" s="32">
        <f>'Hourly Loads p.u. of Peak'!E318^2</f>
        <v>9.8421049548303871E-2</v>
      </c>
      <c r="F318" s="32">
        <f>'Hourly Loads p.u. of Peak'!F318^2</f>
        <v>0.10174158951162272</v>
      </c>
      <c r="G318" s="32">
        <f>'Hourly Loads p.u. of Peak'!G318^2</f>
        <v>0.12208707487370543</v>
      </c>
      <c r="H318" s="32">
        <f>'Hourly Loads p.u. of Peak'!H318^2</f>
        <v>0.15902983048806527</v>
      </c>
      <c r="I318" s="32">
        <f>'Hourly Loads p.u. of Peak'!I318^2</f>
        <v>0.1880384765877883</v>
      </c>
      <c r="J318" s="32">
        <f>'Hourly Loads p.u. of Peak'!J318^2</f>
        <v>0.21245194842958626</v>
      </c>
      <c r="K318" s="32">
        <f>'Hourly Loads p.u. of Peak'!K318^2</f>
        <v>0.23224517834963102</v>
      </c>
      <c r="L318" s="32">
        <f>'Hourly Loads p.u. of Peak'!L318^2</f>
        <v>0.25216024910323059</v>
      </c>
      <c r="M318" s="32">
        <f>'Hourly Loads p.u. of Peak'!M318^2</f>
        <v>0.27013782037567835</v>
      </c>
      <c r="N318" s="32">
        <f>'Hourly Loads p.u. of Peak'!N318^2</f>
        <v>0.27889289235499765</v>
      </c>
      <c r="O318" s="32">
        <f>'Hourly Loads p.u. of Peak'!O318^2</f>
        <v>0.28693231426324184</v>
      </c>
      <c r="P318" s="32">
        <f>'Hourly Loads p.u. of Peak'!P318^2</f>
        <v>0.29126671430353124</v>
      </c>
      <c r="Q318" s="32">
        <f>'Hourly Loads p.u. of Peak'!Q318^2</f>
        <v>0.29476674720151869</v>
      </c>
      <c r="R318" s="32">
        <f>'Hourly Loads p.u. of Peak'!R318^2</f>
        <v>0.28918575973944355</v>
      </c>
      <c r="S318" s="32">
        <f>'Hourly Loads p.u. of Peak'!S318^2</f>
        <v>0.298333547874998</v>
      </c>
      <c r="T318" s="32">
        <f>'Hourly Loads p.u. of Peak'!T318^2</f>
        <v>0.33503548997197019</v>
      </c>
      <c r="U318" s="32">
        <f>'Hourly Loads p.u. of Peak'!U318^2</f>
        <v>0.32342402997609537</v>
      </c>
      <c r="V318" s="32">
        <f>'Hourly Loads p.u. of Peak'!V318^2</f>
        <v>0.29705068990586586</v>
      </c>
      <c r="W318" s="32">
        <f>'Hourly Loads p.u. of Peak'!W318^2</f>
        <v>0.25237112950305124</v>
      </c>
      <c r="X318" s="32">
        <f>'Hourly Loads p.u. of Peak'!X318^2</f>
        <v>0.21082944653257427</v>
      </c>
      <c r="Y318" s="32">
        <f>'Hourly Loads p.u. of Peak'!Y318^2</f>
        <v>0.17225332460403142</v>
      </c>
    </row>
    <row r="319" spans="1:25" x14ac:dyDescent="0.25">
      <c r="A319" s="29">
        <f>IF('2017 Hourly Load - RC2016'!A320="","",'2017 Hourly Load - RC2016'!A320)</f>
        <v>43044</v>
      </c>
      <c r="B319" s="32">
        <f>'Hourly Loads p.u. of Peak'!B319^2</f>
        <v>0.14348943021867155</v>
      </c>
      <c r="C319" s="32">
        <f>'Hourly Loads p.u. of Peak'!C319^2</f>
        <v>0.12518729439924312</v>
      </c>
      <c r="D319" s="32">
        <f>'Hourly Loads p.u. of Peak'!D319^2</f>
        <v>0.11617491395665436</v>
      </c>
      <c r="E319" s="32">
        <f>'Hourly Loads p.u. of Peak'!E319^2</f>
        <v>0.11192134391086921</v>
      </c>
      <c r="F319" s="32">
        <f>'Hourly Loads p.u. of Peak'!F319^2</f>
        <v>0.11474824304693827</v>
      </c>
      <c r="G319" s="32">
        <f>'Hourly Loads p.u. of Peak'!G319^2</f>
        <v>0.13453631135519056</v>
      </c>
      <c r="H319" s="32">
        <f>'Hourly Loads p.u. of Peak'!H319^2</f>
        <v>0.17368519767098783</v>
      </c>
      <c r="I319" s="32">
        <f>'Hourly Loads p.u. of Peak'!I319^2</f>
        <v>0.18796565696349748</v>
      </c>
      <c r="J319" s="32">
        <f>'Hourly Loads p.u. of Peak'!J319^2</f>
        <v>0.22617472271574074</v>
      </c>
      <c r="K319" s="32">
        <f>'Hourly Loads p.u. of Peak'!K319^2</f>
        <v>0.26600749967704845</v>
      </c>
      <c r="L319" s="32">
        <f>'Hourly Loads p.u. of Peak'!L319^2</f>
        <v>0.29819596659345982</v>
      </c>
      <c r="M319" s="32">
        <f>'Hourly Loads p.u. of Peak'!M319^2</f>
        <v>0.32428419988882307</v>
      </c>
      <c r="N319" s="32">
        <f>'Hourly Loads p.u. of Peak'!N319^2</f>
        <v>0.34207118992804519</v>
      </c>
      <c r="O319" s="32">
        <f>'Hourly Loads p.u. of Peak'!O319^2</f>
        <v>0.35096862402605467</v>
      </c>
      <c r="P319" s="32">
        <f>'Hourly Loads p.u. of Peak'!P319^2</f>
        <v>0.35435960553500723</v>
      </c>
      <c r="Q319" s="32">
        <f>'Hourly Loads p.u. of Peak'!Q319^2</f>
        <v>0.34769296787347637</v>
      </c>
      <c r="R319" s="32">
        <f>'Hourly Loads p.u. of Peak'!R319^2</f>
        <v>0.33664138057529347</v>
      </c>
      <c r="S319" s="32">
        <f>'Hourly Loads p.u. of Peak'!S319^2</f>
        <v>0.34522163468636274</v>
      </c>
      <c r="T319" s="32">
        <f>'Hourly Loads p.u. of Peak'!T319^2</f>
        <v>0.3792249035074301</v>
      </c>
      <c r="U319" s="32">
        <f>'Hourly Loads p.u. of Peak'!U319^2</f>
        <v>0.3620489210269876</v>
      </c>
      <c r="V319" s="32">
        <f>'Hourly Loads p.u. of Peak'!V319^2</f>
        <v>0.33353042355746482</v>
      </c>
      <c r="W319" s="32">
        <f>'Hourly Loads p.u. of Peak'!W319^2</f>
        <v>0.29094956604781119</v>
      </c>
      <c r="X319" s="32">
        <f>'Hourly Loads p.u. of Peak'!X319^2</f>
        <v>0.23909353718261533</v>
      </c>
      <c r="Y319" s="32">
        <f>'Hourly Loads p.u. of Peak'!Y319^2</f>
        <v>0.19136668845497359</v>
      </c>
    </row>
    <row r="320" spans="1:25" x14ac:dyDescent="0.25">
      <c r="A320" s="29">
        <f>IF('2017 Hourly Load - RC2016'!A321="","",'2017 Hourly Load - RC2016'!A321)</f>
        <v>43045</v>
      </c>
      <c r="B320" s="32">
        <f>'Hourly Loads p.u. of Peak'!B320^2</f>
        <v>0.15692714532678981</v>
      </c>
      <c r="C320" s="32">
        <f>'Hourly Loads p.u. of Peak'!C320^2</f>
        <v>0.1357092735322657</v>
      </c>
      <c r="D320" s="32">
        <f>'Hourly Loads p.u. of Peak'!D320^2</f>
        <v>0.1227922695077788</v>
      </c>
      <c r="E320" s="32">
        <f>'Hourly Loads p.u. of Peak'!E320^2</f>
        <v>0.11620353727997211</v>
      </c>
      <c r="F320" s="32">
        <f>'Hourly Loads p.u. of Peak'!F320^2</f>
        <v>0.1172075747814961</v>
      </c>
      <c r="G320" s="32">
        <f>'Hourly Loads p.u. of Peak'!G320^2</f>
        <v>0.13738487233747068</v>
      </c>
      <c r="H320" s="32">
        <f>'Hourly Loads p.u. of Peak'!H320^2</f>
        <v>0.17526358788361346</v>
      </c>
      <c r="I320" s="32">
        <f>'Hourly Loads p.u. of Peak'!I320^2</f>
        <v>0.20577064389301664</v>
      </c>
      <c r="J320" s="32">
        <f>'Hourly Loads p.u. of Peak'!J320^2</f>
        <v>0.23962761768695504</v>
      </c>
      <c r="K320" s="32">
        <f>'Hourly Loads p.u. of Peak'!K320^2</f>
        <v>0.28013596642558708</v>
      </c>
      <c r="L320" s="32">
        <f>'Hourly Loads p.u. of Peak'!L320^2</f>
        <v>0.32270809432403996</v>
      </c>
      <c r="M320" s="32">
        <f>'Hourly Loads p.u. of Peak'!M320^2</f>
        <v>0.36013145275990593</v>
      </c>
      <c r="N320" s="32">
        <f>'Hourly Loads p.u. of Peak'!N320^2</f>
        <v>0.39010957048546074</v>
      </c>
      <c r="O320" s="32">
        <f>'Hourly Loads p.u. of Peak'!O320^2</f>
        <v>0.41298823847104332</v>
      </c>
      <c r="P320" s="32">
        <f>'Hourly Loads p.u. of Peak'!P320^2</f>
        <v>0.42412498883811073</v>
      </c>
      <c r="Q320" s="32">
        <f>'Hourly Loads p.u. of Peak'!Q320^2</f>
        <v>0.42330508055507171</v>
      </c>
      <c r="R320" s="32">
        <f>'Hourly Loads p.u. of Peak'!R320^2</f>
        <v>0.4045593070226331</v>
      </c>
      <c r="S320" s="32">
        <f>'Hourly Loads p.u. of Peak'!S320^2</f>
        <v>0.38702126427020095</v>
      </c>
      <c r="T320" s="32">
        <f>'Hourly Loads p.u. of Peak'!T320^2</f>
        <v>0.40573519552333365</v>
      </c>
      <c r="U320" s="32">
        <f>'Hourly Loads p.u. of Peak'!U320^2</f>
        <v>0.37777836885397176</v>
      </c>
      <c r="V320" s="32">
        <f>'Hourly Loads p.u. of Peak'!V320^2</f>
        <v>0.33484109746664931</v>
      </c>
      <c r="W320" s="32">
        <f>'Hourly Loads p.u. of Peak'!W320^2</f>
        <v>0.28258576645421535</v>
      </c>
      <c r="X320" s="32">
        <f>'Hourly Loads p.u. of Peak'!X320^2</f>
        <v>0.22785512351224452</v>
      </c>
      <c r="Y320" s="32">
        <f>'Hourly Loads p.u. of Peak'!Y320^2</f>
        <v>0.18164854397919639</v>
      </c>
    </row>
    <row r="321" spans="1:25" x14ac:dyDescent="0.25">
      <c r="A321" s="29">
        <f>IF('2017 Hourly Load - RC2016'!A322="","",'2017 Hourly Load - RC2016'!A322)</f>
        <v>43046</v>
      </c>
      <c r="B321" s="32">
        <f>'Hourly Loads p.u. of Peak'!B321^2</f>
        <v>0.14639862779959434</v>
      </c>
      <c r="C321" s="32">
        <f>'Hourly Loads p.u. of Peak'!C321^2</f>
        <v>0.12545483618097406</v>
      </c>
      <c r="D321" s="32">
        <f>'Hourly Loads p.u. of Peak'!D321^2</f>
        <v>0.11310434725624004</v>
      </c>
      <c r="E321" s="32">
        <f>'Hourly Loads p.u. of Peak'!E321^2</f>
        <v>0.10846495378034975</v>
      </c>
      <c r="F321" s="32">
        <f>'Hourly Loads p.u. of Peak'!F321^2</f>
        <v>0.10957399517750847</v>
      </c>
      <c r="G321" s="32">
        <f>'Hourly Loads p.u. of Peak'!G321^2</f>
        <v>0.12685663862840998</v>
      </c>
      <c r="H321" s="32">
        <f>'Hourly Loads p.u. of Peak'!H321^2</f>
        <v>0.16552432275521142</v>
      </c>
      <c r="I321" s="32">
        <f>'Hourly Loads p.u. of Peak'!I321^2</f>
        <v>0.19254398723212021</v>
      </c>
      <c r="J321" s="32">
        <f>'Hourly Loads p.u. of Peak'!J321^2</f>
        <v>0.22402334599732049</v>
      </c>
      <c r="K321" s="32">
        <f>'Hourly Loads p.u. of Peak'!K321^2</f>
        <v>0.26173712795025444</v>
      </c>
      <c r="L321" s="32">
        <f>'Hourly Loads p.u. of Peak'!L321^2</f>
        <v>0.29760014771200399</v>
      </c>
      <c r="M321" s="32">
        <f>'Hourly Loads p.u. of Peak'!M321^2</f>
        <v>0.33125501126277068</v>
      </c>
      <c r="N321" s="32">
        <f>'Hourly Loads p.u. of Peak'!N321^2</f>
        <v>0.3593759588535394</v>
      </c>
      <c r="O321" s="32">
        <f>'Hourly Loads p.u. of Peak'!O321^2</f>
        <v>0.38295725653290896</v>
      </c>
      <c r="P321" s="32">
        <f>'Hourly Loads p.u. of Peak'!P321^2</f>
        <v>0.39326280759114141</v>
      </c>
      <c r="Q321" s="32">
        <f>'Hourly Loads p.u. of Peak'!Q321^2</f>
        <v>0.39105420890592346</v>
      </c>
      <c r="R321" s="32">
        <f>'Hourly Loads p.u. of Peak'!R321^2</f>
        <v>0.37012722954538546</v>
      </c>
      <c r="S321" s="32">
        <f>'Hourly Loads p.u. of Peak'!S321^2</f>
        <v>0.35356026084539682</v>
      </c>
      <c r="T321" s="32">
        <f>'Hourly Loads p.u. of Peak'!T321^2</f>
        <v>0.36452896090830972</v>
      </c>
      <c r="U321" s="32">
        <f>'Hourly Loads p.u. of Peak'!U321^2</f>
        <v>0.32956561466538675</v>
      </c>
      <c r="V321" s="32">
        <f>'Hourly Loads p.u. of Peak'!V321^2</f>
        <v>0.29490353520255586</v>
      </c>
      <c r="W321" s="32">
        <f>'Hourly Loads p.u. of Peak'!W321^2</f>
        <v>0.25630957151412526</v>
      </c>
      <c r="X321" s="32">
        <f>'Hourly Loads p.u. of Peak'!X321^2</f>
        <v>0.21923999679035602</v>
      </c>
      <c r="Y321" s="32">
        <f>'Hourly Loads p.u. of Peak'!Y321^2</f>
        <v>0.18304700759714632</v>
      </c>
    </row>
    <row r="322" spans="1:25" x14ac:dyDescent="0.25">
      <c r="A322" s="29">
        <f>IF('2017 Hourly Load - RC2016'!A323="","",'2017 Hourly Load - RC2016'!A323)</f>
        <v>43047</v>
      </c>
      <c r="B322" s="32">
        <f>'Hourly Loads p.u. of Peak'!B322^2</f>
        <v>0.15119242539217831</v>
      </c>
      <c r="C322" s="32">
        <f>'Hourly Loads p.u. of Peak'!C322^2</f>
        <v>0.12977434370199348</v>
      </c>
      <c r="D322" s="32">
        <f>'Hourly Loads p.u. of Peak'!D322^2</f>
        <v>0.11591746270289476</v>
      </c>
      <c r="E322" s="32">
        <f>'Hourly Loads p.u. of Peak'!E322^2</f>
        <v>0.1101306312907569</v>
      </c>
      <c r="F322" s="32">
        <f>'Hourly Loads p.u. of Peak'!F322^2</f>
        <v>0.10896332432223038</v>
      </c>
      <c r="G322" s="32">
        <f>'Hourly Loads p.u. of Peak'!G322^2</f>
        <v>0.11392481259847527</v>
      </c>
      <c r="H322" s="32">
        <f>'Hourly Loads p.u. of Peak'!H322^2</f>
        <v>0.12637855491320546</v>
      </c>
      <c r="I322" s="32">
        <f>'Hourly Loads p.u. of Peak'!I322^2</f>
        <v>0.15250130296173969</v>
      </c>
      <c r="J322" s="32">
        <f>'Hourly Loads p.u. of Peak'!J322^2</f>
        <v>0.20387047266654565</v>
      </c>
      <c r="K322" s="32">
        <f>'Hourly Loads p.u. of Peak'!K322^2</f>
        <v>0.25014028194405152</v>
      </c>
      <c r="L322" s="32">
        <f>'Hourly Loads p.u. of Peak'!L322^2</f>
        <v>0.28441891958112542</v>
      </c>
      <c r="M322" s="32">
        <f>'Hourly Loads p.u. of Peak'!M322^2</f>
        <v>0.31300314474726099</v>
      </c>
      <c r="N322" s="32">
        <f>'Hourly Loads p.u. of Peak'!N322^2</f>
        <v>0.33810461290187288</v>
      </c>
      <c r="O322" s="32">
        <f>'Hourly Loads p.u. of Peak'!O322^2</f>
        <v>0.34883274095723971</v>
      </c>
      <c r="P322" s="32">
        <f>'Hourly Loads p.u. of Peak'!P322^2</f>
        <v>0.34724747740978512</v>
      </c>
      <c r="Q322" s="32">
        <f>'Hourly Loads p.u. of Peak'!Q322^2</f>
        <v>0.33566765520313135</v>
      </c>
      <c r="R322" s="32">
        <f>'Hourly Loads p.u. of Peak'!R322^2</f>
        <v>0.31942500777743649</v>
      </c>
      <c r="S322" s="32">
        <f>'Hourly Loads p.u. of Peak'!S322^2</f>
        <v>0.32466686429968911</v>
      </c>
      <c r="T322" s="32">
        <f>'Hourly Loads p.u. of Peak'!T322^2</f>
        <v>0.33634911488461799</v>
      </c>
      <c r="U322" s="32">
        <f>'Hourly Loads p.u. of Peak'!U322^2</f>
        <v>0.30711167258567312</v>
      </c>
      <c r="V322" s="32">
        <f>'Hourly Loads p.u. of Peak'!V322^2</f>
        <v>0.27836099249061252</v>
      </c>
      <c r="W322" s="32">
        <f>'Hourly Loads p.u. of Peak'!W322^2</f>
        <v>0.24616637853174209</v>
      </c>
      <c r="X322" s="32">
        <f>'Hourly Loads p.u. of Peak'!X322^2</f>
        <v>0.21380878421254046</v>
      </c>
      <c r="Y322" s="32">
        <f>'Hourly Loads p.u. of Peak'!Y322^2</f>
        <v>0.17890322052130242</v>
      </c>
    </row>
    <row r="323" spans="1:25" x14ac:dyDescent="0.25">
      <c r="A323" s="29">
        <f>IF('2017 Hourly Load - RC2016'!A324="","",'2017 Hourly Load - RC2016'!A324)</f>
        <v>43048</v>
      </c>
      <c r="B323" s="32">
        <f>'Hourly Loads p.u. of Peak'!B323^2</f>
        <v>0.15125773529439401</v>
      </c>
      <c r="C323" s="32">
        <f>'Hourly Loads p.u. of Peak'!C323^2</f>
        <v>0.12968360827830139</v>
      </c>
      <c r="D323" s="32">
        <f>'Hourly Loads p.u. of Peak'!D323^2</f>
        <v>0.11775443239043684</v>
      </c>
      <c r="E323" s="32">
        <f>'Hourly Loads p.u. of Peak'!E323^2</f>
        <v>0.11172478134266695</v>
      </c>
      <c r="F323" s="32">
        <f>'Hourly Loads p.u. of Peak'!F323^2</f>
        <v>0.10929620597455156</v>
      </c>
      <c r="G323" s="32">
        <f>'Hourly Loads p.u. of Peak'!G323^2</f>
        <v>0.11270932177232455</v>
      </c>
      <c r="H323" s="32">
        <f>'Hourly Loads p.u. of Peak'!H323^2</f>
        <v>0.12129615834870566</v>
      </c>
      <c r="I323" s="32">
        <f>'Hourly Loads p.u. of Peak'!I323^2</f>
        <v>0.14029472569694088</v>
      </c>
      <c r="J323" s="32">
        <f>'Hourly Loads p.u. of Peak'!J323^2</f>
        <v>0.18025544293743248</v>
      </c>
      <c r="K323" s="32">
        <f>'Hourly Loads p.u. of Peak'!K323^2</f>
        <v>0.21446937709116248</v>
      </c>
      <c r="L323" s="32">
        <f>'Hourly Loads p.u. of Peak'!L323^2</f>
        <v>0.23484234345264168</v>
      </c>
      <c r="M323" s="32">
        <f>'Hourly Loads p.u. of Peak'!M323^2</f>
        <v>0.24720905760788731</v>
      </c>
      <c r="N323" s="32">
        <f>'Hourly Loads p.u. of Peak'!N323^2</f>
        <v>0.24875626660829123</v>
      </c>
      <c r="O323" s="32">
        <f>'Hourly Loads p.u. of Peak'!O323^2</f>
        <v>0.24255503251386934</v>
      </c>
      <c r="P323" s="32">
        <f>'Hourly Loads p.u. of Peak'!P323^2</f>
        <v>0.23618714957751125</v>
      </c>
      <c r="Q323" s="32">
        <f>'Hourly Loads p.u. of Peak'!Q323^2</f>
        <v>0.2262945450911322</v>
      </c>
      <c r="R323" s="32">
        <f>'Hourly Loads p.u. of Peak'!R323^2</f>
        <v>0.22406309287610632</v>
      </c>
      <c r="S323" s="32">
        <f>'Hourly Loads p.u. of Peak'!S323^2</f>
        <v>0.24679172155059556</v>
      </c>
      <c r="T323" s="32">
        <f>'Hourly Loads p.u. of Peak'!T323^2</f>
        <v>0.26756892955256512</v>
      </c>
      <c r="U323" s="32">
        <f>'Hourly Loads p.u. of Peak'!U323^2</f>
        <v>0.25232894637170483</v>
      </c>
      <c r="V323" s="32">
        <f>'Hourly Loads p.u. of Peak'!V323^2</f>
        <v>0.23062928359776869</v>
      </c>
      <c r="W323" s="32">
        <f>'Hourly Loads p.u. of Peak'!W323^2</f>
        <v>0.20077327289544802</v>
      </c>
      <c r="X323" s="32">
        <f>'Hourly Loads p.u. of Peak'!X323^2</f>
        <v>0.17124411491364164</v>
      </c>
      <c r="Y323" s="32">
        <f>'Hourly Loads p.u. of Peak'!Y323^2</f>
        <v>0.13907075205796726</v>
      </c>
    </row>
    <row r="324" spans="1:25" x14ac:dyDescent="0.25">
      <c r="A324" s="29">
        <f>IF('2017 Hourly Load - RC2016'!A325="","",'2017 Hourly Load - RC2016'!A325)</f>
        <v>43049</v>
      </c>
      <c r="B324" s="32">
        <f>'Hourly Loads p.u. of Peak'!B324^2</f>
        <v>0.11563174069492886</v>
      </c>
      <c r="C324" s="32">
        <f>'Hourly Loads p.u. of Peak'!C324^2</f>
        <v>0.10351705704335344</v>
      </c>
      <c r="D324" s="32">
        <f>'Hourly Loads p.u. of Peak'!D324^2</f>
        <v>9.7317712719369315E-2</v>
      </c>
      <c r="E324" s="32">
        <f>'Hourly Loads p.u. of Peak'!E324^2</f>
        <v>9.4767446359571419E-2</v>
      </c>
      <c r="F324" s="32">
        <f>'Hourly Loads p.u. of Peak'!F324^2</f>
        <v>9.792115061932484E-2</v>
      </c>
      <c r="G324" s="32">
        <f>'Hourly Loads p.u. of Peak'!G324^2</f>
        <v>0.11239942938891924</v>
      </c>
      <c r="H324" s="32">
        <f>'Hourly Loads p.u. of Peak'!H324^2</f>
        <v>0.15138839740711879</v>
      </c>
      <c r="I324" s="32">
        <f>'Hourly Loads p.u. of Peak'!I324^2</f>
        <v>0.18607729680226201</v>
      </c>
      <c r="J324" s="32">
        <f>'Hourly Loads p.u. of Peak'!J324^2</f>
        <v>0.2027724120343648</v>
      </c>
      <c r="K324" s="32">
        <f>'Hourly Loads p.u. of Peak'!K324^2</f>
        <v>0.22398360264422579</v>
      </c>
      <c r="L324" s="32">
        <f>'Hourly Loads p.u. of Peak'!L324^2</f>
        <v>0.24090359879556711</v>
      </c>
      <c r="M324" s="32">
        <f>'Hourly Loads p.u. of Peak'!M324^2</f>
        <v>0.25626706049350512</v>
      </c>
      <c r="N324" s="32">
        <f>'Hourly Loads p.u. of Peak'!N324^2</f>
        <v>0.26774270381624504</v>
      </c>
      <c r="O324" s="32">
        <f>'Hourly Loads p.u. of Peak'!O324^2</f>
        <v>0.27800667463631173</v>
      </c>
      <c r="P324" s="32">
        <f>'Hourly Loads p.u. of Peak'!P324^2</f>
        <v>0.28312168560647161</v>
      </c>
      <c r="Q324" s="32">
        <f>'Hourly Loads p.u. of Peak'!Q324^2</f>
        <v>0.28724726601339723</v>
      </c>
      <c r="R324" s="32">
        <f>'Hourly Loads p.u. of Peak'!R324^2</f>
        <v>0.28258576645421535</v>
      </c>
      <c r="S324" s="32">
        <f>'Hourly Loads p.u. of Peak'!S324^2</f>
        <v>0.28999915783383867</v>
      </c>
      <c r="T324" s="32">
        <f>'Hourly Loads p.u. of Peak'!T324^2</f>
        <v>0.31828699930207632</v>
      </c>
      <c r="U324" s="32">
        <f>'Hourly Loads p.u. of Peak'!U324^2</f>
        <v>0.29755434017019133</v>
      </c>
      <c r="V324" s="32">
        <f>'Hourly Loads p.u. of Peak'!V324^2</f>
        <v>0.26648411846759473</v>
      </c>
      <c r="W324" s="32">
        <f>'Hourly Loads p.u. of Peak'!W324^2</f>
        <v>0.22665420260462685</v>
      </c>
      <c r="X324" s="32">
        <f>'Hourly Loads p.u. of Peak'!X324^2</f>
        <v>0.18792925243988873</v>
      </c>
      <c r="Y324" s="32">
        <f>'Hourly Loads p.u. of Peak'!Y324^2</f>
        <v>0.15083347301690675</v>
      </c>
    </row>
    <row r="325" spans="1:25" x14ac:dyDescent="0.25">
      <c r="A325" s="29">
        <f>IF('2017 Hourly Load - RC2016'!A326="","",'2017 Hourly Load - RC2016'!A326)</f>
        <v>43050</v>
      </c>
      <c r="B325" s="32">
        <f>'Hourly Loads p.u. of Peak'!B325^2</f>
        <v>0.12097466996722292</v>
      </c>
      <c r="C325" s="32">
        <f>'Hourly Loads p.u. of Peak'!C325^2</f>
        <v>0.1050083450569811</v>
      </c>
      <c r="D325" s="32">
        <f>'Hourly Loads p.u. of Peak'!D325^2</f>
        <v>9.682062729190008E-2</v>
      </c>
      <c r="E325" s="32">
        <f>'Hourly Loads p.u. of Peak'!E325^2</f>
        <v>9.3864842991428221E-2</v>
      </c>
      <c r="F325" s="32">
        <f>'Hourly Loads p.u. of Peak'!F325^2</f>
        <v>9.5960293434535548E-2</v>
      </c>
      <c r="G325" s="32">
        <f>'Hourly Loads p.u. of Peak'!G325^2</f>
        <v>0.10816095635248885</v>
      </c>
      <c r="H325" s="32">
        <f>'Hourly Loads p.u. of Peak'!H325^2</f>
        <v>0.13444392590805668</v>
      </c>
      <c r="I325" s="32">
        <f>'Hourly Loads p.u. of Peak'!I325^2</f>
        <v>0.16416058543189946</v>
      </c>
      <c r="J325" s="32">
        <f>'Hourly Loads p.u. of Peak'!J325^2</f>
        <v>0.19258083599280942</v>
      </c>
      <c r="K325" s="32">
        <f>'Hourly Loads p.u. of Peak'!K325^2</f>
        <v>0.21963335814806523</v>
      </c>
      <c r="L325" s="32">
        <f>'Hourly Loads p.u. of Peak'!L325^2</f>
        <v>0.24098603650521985</v>
      </c>
      <c r="M325" s="32">
        <f>'Hourly Loads p.u. of Peak'!M325^2</f>
        <v>0.25690509600037298</v>
      </c>
      <c r="N325" s="32">
        <f>'Hourly Loads p.u. of Peak'!N325^2</f>
        <v>0.27206159257847373</v>
      </c>
      <c r="O325" s="32">
        <f>'Hourly Loads p.u. of Peak'!O325^2</f>
        <v>0.28643773912784659</v>
      </c>
      <c r="P325" s="32">
        <f>'Hourly Loads p.u. of Peak'!P325^2</f>
        <v>0.29326417345063177</v>
      </c>
      <c r="Q325" s="32">
        <f>'Hourly Loads p.u. of Peak'!Q325^2</f>
        <v>0.29961916998596422</v>
      </c>
      <c r="R325" s="32">
        <f>'Hourly Loads p.u. of Peak'!R325^2</f>
        <v>0.29408328316463317</v>
      </c>
      <c r="S325" s="32">
        <f>'Hourly Loads p.u. of Peak'!S325^2</f>
        <v>0.29705068990586586</v>
      </c>
      <c r="T325" s="32">
        <f>'Hourly Loads p.u. of Peak'!T325^2</f>
        <v>0.32461901890841188</v>
      </c>
      <c r="U325" s="32">
        <f>'Hourly Loads p.u. of Peak'!U325^2</f>
        <v>0.30516028717006455</v>
      </c>
      <c r="V325" s="32">
        <f>'Hourly Loads p.u. of Peak'!V325^2</f>
        <v>0.27364066501233014</v>
      </c>
      <c r="W325" s="32">
        <f>'Hourly Loads p.u. of Peak'!W325^2</f>
        <v>0.23346080138919856</v>
      </c>
      <c r="X325" s="32">
        <f>'Hourly Loads p.u. of Peak'!X325^2</f>
        <v>0.19202847478003812</v>
      </c>
      <c r="Y325" s="32">
        <f>'Hourly Loads p.u. of Peak'!Y325^2</f>
        <v>0.15132305929937417</v>
      </c>
    </row>
    <row r="326" spans="1:25" x14ac:dyDescent="0.25">
      <c r="A326" s="29">
        <f>IF('2017 Hourly Load - RC2016'!A327="","",'2017 Hourly Load - RC2016'!A327)</f>
        <v>43051</v>
      </c>
      <c r="B326" s="32">
        <f>'Hourly Loads p.u. of Peak'!B326^2</f>
        <v>0.12053696422951382</v>
      </c>
      <c r="C326" s="32">
        <f>'Hourly Loads p.u. of Peak'!C326^2</f>
        <v>0.10422070037333613</v>
      </c>
      <c r="D326" s="32">
        <f>'Hourly Loads p.u. of Peak'!D326^2</f>
        <v>9.7108258461604785E-2</v>
      </c>
      <c r="E326" s="32">
        <f>'Hourly Loads p.u. of Peak'!E326^2</f>
        <v>9.4173820457989166E-2</v>
      </c>
      <c r="F326" s="32">
        <f>'Hourly Loads p.u. of Peak'!F326^2</f>
        <v>9.7763552226480865E-2</v>
      </c>
      <c r="G326" s="32">
        <f>'Hourly Loads p.u. of Peak'!G326^2</f>
        <v>0.11534637125607448</v>
      </c>
      <c r="H326" s="32">
        <f>'Hourly Loads p.u. of Peak'!H326^2</f>
        <v>0.15546690278627592</v>
      </c>
      <c r="I326" s="32">
        <f>'Hourly Loads p.u. of Peak'!I326^2</f>
        <v>0.18093346330723639</v>
      </c>
      <c r="J326" s="32">
        <f>'Hourly Loads p.u. of Peak'!J326^2</f>
        <v>0.19968359635673882</v>
      </c>
      <c r="K326" s="32">
        <f>'Hourly Loads p.u. of Peak'!K326^2</f>
        <v>0.22489859176525623</v>
      </c>
      <c r="L326" s="32">
        <f>'Hourly Loads p.u. of Peak'!L326^2</f>
        <v>0.25211808360033988</v>
      </c>
      <c r="M326" s="32">
        <f>'Hourly Loads p.u. of Peak'!M326^2</f>
        <v>0.27760833676559366</v>
      </c>
      <c r="N326" s="32">
        <f>'Hourly Loads p.u. of Peak'!N326^2</f>
        <v>0.30095362115602881</v>
      </c>
      <c r="O326" s="32">
        <f>'Hourly Loads p.u. of Peak'!O326^2</f>
        <v>0.32576828138981151</v>
      </c>
      <c r="P326" s="32">
        <f>'Hourly Loads p.u. of Peak'!P326^2</f>
        <v>0.34295579288020039</v>
      </c>
      <c r="Q326" s="32">
        <f>'Hourly Loads p.u. of Peak'!Q326^2</f>
        <v>0.34922962095468174</v>
      </c>
      <c r="R326" s="32">
        <f>'Hourly Loads p.u. of Peak'!R326^2</f>
        <v>0.33981572775652563</v>
      </c>
      <c r="S326" s="32">
        <f>'Hourly Loads p.u. of Peak'!S326^2</f>
        <v>0.33348192943902244</v>
      </c>
      <c r="T326" s="32">
        <f>'Hourly Loads p.u. of Peak'!T326^2</f>
        <v>0.35731498966953751</v>
      </c>
      <c r="U326" s="32">
        <f>'Hourly Loads p.u. of Peak'!U326^2</f>
        <v>0.33372443528814533</v>
      </c>
      <c r="V326" s="32">
        <f>'Hourly Loads p.u. of Peak'!V326^2</f>
        <v>0.29948129254637251</v>
      </c>
      <c r="W326" s="32">
        <f>'Hourly Loads p.u. of Peak'!W326^2</f>
        <v>0.25716053232166025</v>
      </c>
      <c r="X326" s="32">
        <f>'Hourly Loads p.u. of Peak'!X326^2</f>
        <v>0.21079089133738535</v>
      </c>
      <c r="Y326" s="32">
        <f>'Hourly Loads p.u. of Peak'!Y326^2</f>
        <v>0.1671682538028208</v>
      </c>
    </row>
    <row r="327" spans="1:25" x14ac:dyDescent="0.25">
      <c r="A327" s="29">
        <f>IF('2017 Hourly Load - RC2016'!A328="","",'2017 Hourly Load - RC2016'!A328)</f>
        <v>43052</v>
      </c>
      <c r="B327" s="32">
        <f>'Hourly Loads p.u. of Peak'!B327^2</f>
        <v>0.13524565396486082</v>
      </c>
      <c r="C327" s="32">
        <f>'Hourly Loads p.u. of Peak'!C327^2</f>
        <v>0.11772561867979887</v>
      </c>
      <c r="D327" s="32">
        <f>'Hourly Loads p.u. of Peak'!D327^2</f>
        <v>0.10760932672062384</v>
      </c>
      <c r="E327" s="32">
        <f>'Hourly Loads p.u. of Peak'!E327^2</f>
        <v>0.10457341580102512</v>
      </c>
      <c r="F327" s="32">
        <f>'Hourly Loads p.u. of Peak'!F327^2</f>
        <v>0.10700416299486745</v>
      </c>
      <c r="G327" s="32">
        <f>'Hourly Loads p.u. of Peak'!G327^2</f>
        <v>0.12480134933279446</v>
      </c>
      <c r="H327" s="32">
        <f>'Hourly Loads p.u. of Peak'!H327^2</f>
        <v>0.16497815089319254</v>
      </c>
      <c r="I327" s="32">
        <f>'Hourly Loads p.u. of Peak'!I327^2</f>
        <v>0.19243346210419918</v>
      </c>
      <c r="J327" s="32">
        <f>'Hourly Loads p.u. of Peak'!J327^2</f>
        <v>0.21853283482064048</v>
      </c>
      <c r="K327" s="32">
        <f>'Hourly Loads p.u. of Peak'!K327^2</f>
        <v>0.25346912843563751</v>
      </c>
      <c r="L327" s="32">
        <f>'Hourly Loads p.u. of Peak'!L327^2</f>
        <v>0.286617535271951</v>
      </c>
      <c r="M327" s="32">
        <f>'Hourly Loads p.u. of Peak'!M327^2</f>
        <v>0.31229884387588536</v>
      </c>
      <c r="N327" s="32">
        <f>'Hourly Loads p.u. of Peak'!N327^2</f>
        <v>0.33825111065624108</v>
      </c>
      <c r="O327" s="32">
        <f>'Hourly Loads p.u. of Peak'!O327^2</f>
        <v>0.36189735685448704</v>
      </c>
      <c r="P327" s="32">
        <f>'Hourly Loads p.u. of Peak'!P327^2</f>
        <v>0.37268599987215301</v>
      </c>
      <c r="Q327" s="32">
        <f>'Hourly Loads p.u. of Peak'!Q327^2</f>
        <v>0.37417412534085032</v>
      </c>
      <c r="R327" s="32">
        <f>'Hourly Loads p.u. of Peak'!R327^2</f>
        <v>0.36073641904695991</v>
      </c>
      <c r="S327" s="32">
        <f>'Hourly Loads p.u. of Peak'!S327^2</f>
        <v>0.3534604062216356</v>
      </c>
      <c r="T327" s="32">
        <f>'Hourly Loads p.u. of Peak'!T327^2</f>
        <v>0.37437961672180153</v>
      </c>
      <c r="U327" s="32">
        <f>'Hourly Loads p.u. of Peak'!U327^2</f>
        <v>0.34982536403377851</v>
      </c>
      <c r="V327" s="32">
        <f>'Hourly Loads p.u. of Peak'!V327^2</f>
        <v>0.31361418051156942</v>
      </c>
      <c r="W327" s="32">
        <f>'Hourly Loads p.u. of Peak'!W327^2</f>
        <v>0.26800347098249844</v>
      </c>
      <c r="X327" s="32">
        <f>'Hourly Loads p.u. of Peak'!X327^2</f>
        <v>0.21747423372341959</v>
      </c>
      <c r="Y327" s="32">
        <f>'Hourly Loads p.u. of Peak'!Y327^2</f>
        <v>0.17379020156662262</v>
      </c>
    </row>
    <row r="328" spans="1:25" x14ac:dyDescent="0.25">
      <c r="A328" s="29">
        <f>IF('2017 Hourly Load - RC2016'!A329="","",'2017 Hourly Load - RC2016'!A329)</f>
        <v>43053</v>
      </c>
      <c r="B328" s="32">
        <f>'Hourly Loads p.u. of Peak'!B328^2</f>
        <v>0.14045203322026786</v>
      </c>
      <c r="C328" s="32">
        <f>'Hourly Loads p.u. of Peak'!C328^2</f>
        <v>0.12024560111576384</v>
      </c>
      <c r="D328" s="32">
        <f>'Hourly Loads p.u. of Peak'!D328^2</f>
        <v>0.10974083793245615</v>
      </c>
      <c r="E328" s="32">
        <f>'Hourly Loads p.u. of Peak'!E328^2</f>
        <v>0.10443768550732246</v>
      </c>
      <c r="F328" s="32">
        <f>'Hourly Loads p.u. of Peak'!F328^2</f>
        <v>0.10568972893610876</v>
      </c>
      <c r="G328" s="32">
        <f>'Hourly Loads p.u. of Peak'!G328^2</f>
        <v>0.12167664917099928</v>
      </c>
      <c r="H328" s="32">
        <f>'Hourly Loads p.u. of Peak'!H328^2</f>
        <v>0.16131509885227172</v>
      </c>
      <c r="I328" s="32">
        <f>'Hourly Loads p.u. of Peak'!I328^2</f>
        <v>0.18968064655268571</v>
      </c>
      <c r="J328" s="32">
        <f>'Hourly Loads p.u. of Peak'!J328^2</f>
        <v>0.21606676372751621</v>
      </c>
      <c r="K328" s="32">
        <f>'Hourly Loads p.u. of Peak'!K328^2</f>
        <v>0.2460414051216315</v>
      </c>
      <c r="L328" s="32">
        <f>'Hourly Loads p.u. of Peak'!L328^2</f>
        <v>0.27368459336077838</v>
      </c>
      <c r="M328" s="32">
        <f>'Hourly Loads p.u. of Peak'!M328^2</f>
        <v>0.29267330463950142</v>
      </c>
      <c r="N328" s="32">
        <f>'Hourly Loads p.u. of Peak'!N328^2</f>
        <v>0.31103310137427143</v>
      </c>
      <c r="O328" s="32">
        <f>'Hourly Loads p.u. of Peak'!O328^2</f>
        <v>0.32471471321665735</v>
      </c>
      <c r="P328" s="32">
        <f>'Hourly Loads p.u. of Peak'!P328^2</f>
        <v>0.33285182673716357</v>
      </c>
      <c r="Q328" s="32">
        <f>'Hourly Loads p.u. of Peak'!Q328^2</f>
        <v>0.33275494074532125</v>
      </c>
      <c r="R328" s="32">
        <f>'Hourly Loads p.u. of Peak'!R328^2</f>
        <v>0.31861870866210162</v>
      </c>
      <c r="S328" s="32">
        <f>'Hourly Loads p.u. of Peak'!S328^2</f>
        <v>0.31413167616490378</v>
      </c>
      <c r="T328" s="32">
        <f>'Hourly Loads p.u. of Peak'!T328^2</f>
        <v>0.32908372320377799</v>
      </c>
      <c r="U328" s="32">
        <f>'Hourly Loads p.u. of Peak'!U328^2</f>
        <v>0.30229103743232116</v>
      </c>
      <c r="V328" s="32">
        <f>'Hourly Loads p.u. of Peak'!V328^2</f>
        <v>0.27241210268637017</v>
      </c>
      <c r="W328" s="32">
        <f>'Hourly Loads p.u. of Peak'!W328^2</f>
        <v>0.23749487072038686</v>
      </c>
      <c r="X328" s="32">
        <f>'Hourly Loads p.u. of Peak'!X328^2</f>
        <v>0.20489547040174874</v>
      </c>
      <c r="Y328" s="32">
        <f>'Hourly Loads p.u. of Peak'!Y328^2</f>
        <v>0.1707579714685481</v>
      </c>
    </row>
    <row r="329" spans="1:25" x14ac:dyDescent="0.25">
      <c r="A329" s="29">
        <f>IF('2017 Hourly Load - RC2016'!A330="","",'2017 Hourly Load - RC2016'!A330)</f>
        <v>43054</v>
      </c>
      <c r="B329" s="32">
        <f>'Hourly Loads p.u. of Peak'!B329^2</f>
        <v>0.14247335424483515</v>
      </c>
      <c r="C329" s="32">
        <f>'Hourly Loads p.u. of Peak'!C329^2</f>
        <v>0.12341098070164483</v>
      </c>
      <c r="D329" s="32">
        <f>'Hourly Loads p.u. of Peak'!D329^2</f>
        <v>0.11321733860509604</v>
      </c>
      <c r="E329" s="32">
        <f>'Hourly Loads p.u. of Peak'!E329^2</f>
        <v>0.10785738553325287</v>
      </c>
      <c r="F329" s="32">
        <f>'Hourly Loads p.u. of Peak'!F329^2</f>
        <v>0.10738906974528271</v>
      </c>
      <c r="G329" s="32">
        <f>'Hourly Loads p.u. of Peak'!G329^2</f>
        <v>0.11299141231844191</v>
      </c>
      <c r="H329" s="32">
        <f>'Hourly Loads p.u. of Peak'!H329^2</f>
        <v>0.12715589929025772</v>
      </c>
      <c r="I329" s="32">
        <f>'Hourly Loads p.u. of Peak'!I329^2</f>
        <v>0.15099658030211802</v>
      </c>
      <c r="J329" s="32">
        <f>'Hourly Loads p.u. of Peak'!J329^2</f>
        <v>0.19180775241346978</v>
      </c>
      <c r="K329" s="32">
        <f>'Hourly Loads p.u. of Peak'!K329^2</f>
        <v>0.22946128735662916</v>
      </c>
      <c r="L329" s="32">
        <f>'Hourly Loads p.u. of Peak'!L329^2</f>
        <v>0.25562981826713826</v>
      </c>
      <c r="M329" s="32">
        <f>'Hourly Loads p.u. of Peak'!M329^2</f>
        <v>0.27650334109898944</v>
      </c>
      <c r="N329" s="32">
        <f>'Hourly Loads p.u. of Peak'!N329^2</f>
        <v>0.29076841603831849</v>
      </c>
      <c r="O329" s="32">
        <f>'Hourly Loads p.u. of Peak'!O329^2</f>
        <v>0.30353888352583497</v>
      </c>
      <c r="P329" s="32">
        <f>'Hourly Loads p.u. of Peak'!P329^2</f>
        <v>0.30832278979199568</v>
      </c>
      <c r="Q329" s="32">
        <f>'Hourly Loads p.u. of Peak'!Q329^2</f>
        <v>0.30562433863463107</v>
      </c>
      <c r="R329" s="32">
        <f>'Hourly Loads p.u. of Peak'!R329^2</f>
        <v>0.29399221456313074</v>
      </c>
      <c r="S329" s="32">
        <f>'Hourly Loads p.u. of Peak'!S329^2</f>
        <v>0.29167473019636037</v>
      </c>
      <c r="T329" s="32">
        <f>'Hourly Loads p.u. of Peak'!T329^2</f>
        <v>0.30836941881983809</v>
      </c>
      <c r="U329" s="32">
        <f>'Hourly Loads p.u. of Peak'!U329^2</f>
        <v>0.28276434976057629</v>
      </c>
      <c r="V329" s="32">
        <f>'Hourly Loads p.u. of Peak'!V329^2</f>
        <v>0.25626706049350512</v>
      </c>
      <c r="W329" s="32">
        <f>'Hourly Loads p.u. of Peak'!W329^2</f>
        <v>0.22873781553981529</v>
      </c>
      <c r="X329" s="32">
        <f>'Hourly Loads p.u. of Peak'!X329^2</f>
        <v>0.20122504085216955</v>
      </c>
      <c r="Y329" s="32">
        <f>'Hourly Loads p.u. of Peak'!Y329^2</f>
        <v>0.17274159051517629</v>
      </c>
    </row>
    <row r="330" spans="1:25" x14ac:dyDescent="0.25">
      <c r="A330" s="29">
        <f>IF('2017 Hourly Load - RC2016'!A331="","",'2017 Hourly Load - RC2016'!A331)</f>
        <v>43055</v>
      </c>
      <c r="B330" s="32">
        <f>'Hourly Loads p.u. of Peak'!B330^2</f>
        <v>0.14553241308944984</v>
      </c>
      <c r="C330" s="32">
        <f>'Hourly Loads p.u. of Peak'!C330^2</f>
        <v>0.12862737291981868</v>
      </c>
      <c r="D330" s="32">
        <f>'Hourly Loads p.u. of Peak'!D330^2</f>
        <v>0.11815819453693553</v>
      </c>
      <c r="E330" s="32">
        <f>'Hourly Loads p.u. of Peak'!E330^2</f>
        <v>0.11251206816866374</v>
      </c>
      <c r="F330" s="32">
        <f>'Hourly Loads p.u. of Peak'!F330^2</f>
        <v>0.11085636660126666</v>
      </c>
      <c r="G330" s="32">
        <f>'Hourly Loads p.u. of Peak'!G330^2</f>
        <v>0.11540341693831645</v>
      </c>
      <c r="H330" s="32">
        <f>'Hourly Loads p.u. of Peak'!H330^2</f>
        <v>0.12388342331106518</v>
      </c>
      <c r="I330" s="32">
        <f>'Hourly Loads p.u. of Peak'!I330^2</f>
        <v>0.14342581969957333</v>
      </c>
      <c r="J330" s="32">
        <f>'Hourly Loads p.u. of Peak'!J330^2</f>
        <v>0.19320780435526697</v>
      </c>
      <c r="K330" s="32">
        <f>'Hourly Loads p.u. of Peak'!K330^2</f>
        <v>0.24437812508118253</v>
      </c>
      <c r="L330" s="32">
        <f>'Hourly Loads p.u. of Peak'!L330^2</f>
        <v>0.28473248926036371</v>
      </c>
      <c r="M330" s="32">
        <f>'Hourly Loads p.u. of Peak'!M330^2</f>
        <v>0.3160170747456027</v>
      </c>
      <c r="N330" s="32">
        <f>'Hourly Loads p.u. of Peak'!N330^2</f>
        <v>0.3433493164197009</v>
      </c>
      <c r="O330" s="32">
        <f>'Hourly Loads p.u. of Peak'!O330^2</f>
        <v>0.36103909257780709</v>
      </c>
      <c r="P330" s="32">
        <f>'Hourly Loads p.u. of Peak'!P330^2</f>
        <v>0.36864718143503267</v>
      </c>
      <c r="Q330" s="32">
        <f>'Hourly Loads p.u. of Peak'!Q330^2</f>
        <v>0.36818845905258663</v>
      </c>
      <c r="R330" s="32">
        <f>'Hourly Loads p.u. of Peak'!R330^2</f>
        <v>0.35395982036808638</v>
      </c>
      <c r="S330" s="32">
        <f>'Hourly Loads p.u. of Peak'!S330^2</f>
        <v>0.35131694291692322</v>
      </c>
      <c r="T330" s="32">
        <f>'Hourly Loads p.u. of Peak'!T330^2</f>
        <v>0.37325011221341081</v>
      </c>
      <c r="U330" s="32">
        <f>'Hourly Loads p.u. of Peak'!U330^2</f>
        <v>0.34927924681997197</v>
      </c>
      <c r="V330" s="32">
        <f>'Hourly Loads p.u. of Peak'!V330^2</f>
        <v>0.31422581211767636</v>
      </c>
      <c r="W330" s="32">
        <f>'Hourly Loads p.u. of Peak'!W330^2</f>
        <v>0.27500408326059617</v>
      </c>
      <c r="X330" s="32">
        <f>'Hourly Loads p.u. of Peak'!X330^2</f>
        <v>0.23594235379200917</v>
      </c>
      <c r="Y330" s="32">
        <f>'Hourly Loads p.u. of Peak'!Y330^2</f>
        <v>0.19490941570951906</v>
      </c>
    </row>
    <row r="331" spans="1:25" x14ac:dyDescent="0.25">
      <c r="A331" s="29">
        <f>IF('2017 Hourly Load - RC2016'!A332="","",'2017 Hourly Load - RC2016'!A332)</f>
        <v>43056</v>
      </c>
      <c r="B331" s="32">
        <f>'Hourly Loads p.u. of Peak'!B331^2</f>
        <v>0.16358270526683716</v>
      </c>
      <c r="C331" s="32">
        <f>'Hourly Loads p.u. of Peak'!C331^2</f>
        <v>0.14582086574518435</v>
      </c>
      <c r="D331" s="32">
        <f>'Hourly Loads p.u. of Peak'!D331^2</f>
        <v>0.13614270084380664</v>
      </c>
      <c r="E331" s="32">
        <f>'Hourly Loads p.u. of Peak'!E331^2</f>
        <v>0.13202252884705151</v>
      </c>
      <c r="F331" s="32">
        <f>'Hourly Loads p.u. of Peak'!F331^2</f>
        <v>0.13738487233747068</v>
      </c>
      <c r="G331" s="32">
        <f>'Hourly Loads p.u. of Peak'!G331^2</f>
        <v>0.16010322009666836</v>
      </c>
      <c r="H331" s="32">
        <f>'Hourly Loads p.u. of Peak'!H331^2</f>
        <v>0.20618986443220938</v>
      </c>
      <c r="I331" s="32">
        <f>'Hourly Loads p.u. of Peak'!I331^2</f>
        <v>0.23594235379200917</v>
      </c>
      <c r="J331" s="32">
        <f>'Hourly Loads p.u. of Peak'!J331^2</f>
        <v>0.27302603833162087</v>
      </c>
      <c r="K331" s="32">
        <f>'Hourly Loads p.u. of Peak'!K331^2</f>
        <v>0.32677555195008801</v>
      </c>
      <c r="L331" s="32">
        <f>'Hourly Loads p.u. of Peak'!L331^2</f>
        <v>0.38197055485459785</v>
      </c>
      <c r="M331" s="32">
        <f>'Hourly Loads p.u. of Peak'!M331^2</f>
        <v>0.42647978911964318</v>
      </c>
      <c r="N331" s="32">
        <f>'Hourly Loads p.u. of Peak'!N331^2</f>
        <v>0.45967591265950813</v>
      </c>
      <c r="O331" s="32">
        <f>'Hourly Loads p.u. of Peak'!O331^2</f>
        <v>0.47842337323514528</v>
      </c>
      <c r="P331" s="32">
        <f>'Hourly Loads p.u. of Peak'!P331^2</f>
        <v>0.48092416886006184</v>
      </c>
      <c r="Q331" s="32">
        <f>'Hourly Loads p.u. of Peak'!Q331^2</f>
        <v>0.47280598301230703</v>
      </c>
      <c r="R331" s="32">
        <f>'Hourly Loads p.u. of Peak'!R331^2</f>
        <v>0.45586932444475581</v>
      </c>
      <c r="S331" s="32">
        <f>'Hourly Loads p.u. of Peak'!S331^2</f>
        <v>0.45637973698463996</v>
      </c>
      <c r="T331" s="32">
        <f>'Hourly Loads p.u. of Peak'!T331^2</f>
        <v>0.47349911978276671</v>
      </c>
      <c r="U331" s="32">
        <f>'Hourly Loads p.u. of Peak'!U331^2</f>
        <v>0.43829598071003389</v>
      </c>
      <c r="V331" s="32">
        <f>'Hourly Loads p.u. of Peak'!V331^2</f>
        <v>0.38832837017997696</v>
      </c>
      <c r="W331" s="32">
        <f>'Hourly Loads p.u. of Peak'!W331^2</f>
        <v>0.32764016423362069</v>
      </c>
      <c r="X331" s="32">
        <f>'Hourly Loads p.u. of Peak'!X331^2</f>
        <v>0.27101141612017227</v>
      </c>
      <c r="Y331" s="32">
        <f>'Hourly Loads p.u. of Peak'!Y331^2</f>
        <v>0.21516993896711062</v>
      </c>
    </row>
    <row r="332" spans="1:25" x14ac:dyDescent="0.25">
      <c r="A332" s="29">
        <f>IF('2017 Hourly Load - RC2016'!A333="","",'2017 Hourly Load - RC2016'!A333)</f>
        <v>43057</v>
      </c>
      <c r="B332" s="32">
        <f>'Hourly Loads p.u. of Peak'!B332^2</f>
        <v>0.17568569772667503</v>
      </c>
      <c r="C332" s="32">
        <f>'Hourly Loads p.u. of Peak'!C332^2</f>
        <v>0.15223907615936466</v>
      </c>
      <c r="D332" s="32">
        <f>'Hourly Loads p.u. of Peak'!D332^2</f>
        <v>0.1370116285732641</v>
      </c>
      <c r="E332" s="32">
        <f>'Hourly Loads p.u. of Peak'!E332^2</f>
        <v>0.12947201568887556</v>
      </c>
      <c r="F332" s="32">
        <f>'Hourly Loads p.u. of Peak'!F332^2</f>
        <v>0.13129127230425552</v>
      </c>
      <c r="G332" s="32">
        <f>'Hourly Loads p.u. of Peak'!G332^2</f>
        <v>0.14852686188153522</v>
      </c>
      <c r="H332" s="32">
        <f>'Hourly Loads p.u. of Peak'!H332^2</f>
        <v>0.19539165797739377</v>
      </c>
      <c r="I332" s="32">
        <f>'Hourly Loads p.u. of Peak'!I332^2</f>
        <v>0.22489859176525623</v>
      </c>
      <c r="J332" s="32">
        <f>'Hourly Loads p.u. of Peak'!J332^2</f>
        <v>0.25022428506055938</v>
      </c>
      <c r="K332" s="32">
        <f>'Hourly Loads p.u. of Peak'!K332^2</f>
        <v>0.28018041305062941</v>
      </c>
      <c r="L332" s="32">
        <f>'Hourly Loads p.u. of Peak'!L332^2</f>
        <v>0.30113791608199614</v>
      </c>
      <c r="M332" s="32">
        <f>'Hourly Loads p.u. of Peak'!M332^2</f>
        <v>0.30516028717006455</v>
      </c>
      <c r="N332" s="32">
        <f>'Hourly Loads p.u. of Peak'!N332^2</f>
        <v>0.29494913825428387</v>
      </c>
      <c r="O332" s="32">
        <f>'Hourly Loads p.u. of Peak'!O332^2</f>
        <v>0.28401601241472207</v>
      </c>
      <c r="P332" s="32">
        <f>'Hourly Loads p.u. of Peak'!P332^2</f>
        <v>0.26961433986167621</v>
      </c>
      <c r="Q332" s="32">
        <f>'Hourly Loads p.u. of Peak'!Q332^2</f>
        <v>0.25558736365757612</v>
      </c>
      <c r="R332" s="32">
        <f>'Hourly Loads p.u. of Peak'!R332^2</f>
        <v>0.25622455299857627</v>
      </c>
      <c r="S332" s="32">
        <f>'Hourly Loads p.u. of Peak'!S332^2</f>
        <v>0.28459808110082924</v>
      </c>
      <c r="T332" s="32">
        <f>'Hourly Loads p.u. of Peak'!T332^2</f>
        <v>0.31460249695641124</v>
      </c>
      <c r="U332" s="32">
        <f>'Hourly Loads p.u. of Peak'!U332^2</f>
        <v>0.30511390141490913</v>
      </c>
      <c r="V332" s="32">
        <f>'Hourly Loads p.u. of Peak'!V332^2</f>
        <v>0.28254112944185289</v>
      </c>
      <c r="W332" s="32">
        <f>'Hourly Loads p.u. of Peak'!W332^2</f>
        <v>0.24925910067512355</v>
      </c>
      <c r="X332" s="32">
        <f>'Hourly Loads p.u. of Peak'!X332^2</f>
        <v>0.20817740933589415</v>
      </c>
      <c r="Y332" s="32">
        <f>'Hourly Loads p.u. of Peak'!Y332^2</f>
        <v>0.17256713050457445</v>
      </c>
    </row>
    <row r="333" spans="1:25" x14ac:dyDescent="0.25">
      <c r="A333" s="29">
        <f>IF('2017 Hourly Load - RC2016'!A334="","",'2017 Hourly Load - RC2016'!A334)</f>
        <v>43058</v>
      </c>
      <c r="B333" s="32">
        <f>'Hourly Loads p.u. of Peak'!B333^2</f>
        <v>0.14920724799007734</v>
      </c>
      <c r="C333" s="32">
        <f>'Hourly Loads p.u. of Peak'!C333^2</f>
        <v>0.13925870665131204</v>
      </c>
      <c r="D333" s="32">
        <f>'Hourly Loads p.u. of Peak'!D333^2</f>
        <v>0.13530742407319699</v>
      </c>
      <c r="E333" s="32">
        <f>'Hourly Loads p.u. of Peak'!E333^2</f>
        <v>0.13586398967262309</v>
      </c>
      <c r="F333" s="32">
        <f>'Hourly Loads p.u. of Peak'!F333^2</f>
        <v>0.14521224507928968</v>
      </c>
      <c r="G333" s="32">
        <f>'Hourly Loads p.u. of Peak'!G333^2</f>
        <v>0.17494733867912773</v>
      </c>
      <c r="H333" s="32">
        <f>'Hourly Loads p.u. of Peak'!H333^2</f>
        <v>0.24069756622102975</v>
      </c>
      <c r="I333" s="32">
        <f>'Hourly Loads p.u. of Peak'!I333^2</f>
        <v>0.27249976547025545</v>
      </c>
      <c r="J333" s="32">
        <f>'Hourly Loads p.u. of Peak'!J333^2</f>
        <v>0.28585379124837512</v>
      </c>
      <c r="K333" s="32">
        <f>'Hourly Loads p.u. of Peak'!K333^2</f>
        <v>0.29244620606055155</v>
      </c>
      <c r="L333" s="32">
        <f>'Hourly Loads p.u. of Peak'!L333^2</f>
        <v>0.28886974675626254</v>
      </c>
      <c r="M333" s="32">
        <f>'Hourly Loads p.u. of Peak'!M333^2</f>
        <v>0.27531242081421969</v>
      </c>
      <c r="N333" s="32">
        <f>'Hourly Loads p.u. of Peak'!N333^2</f>
        <v>0.25929410429994937</v>
      </c>
      <c r="O333" s="32">
        <f>'Hourly Loads p.u. of Peak'!O333^2</f>
        <v>0.24766853448823195</v>
      </c>
      <c r="P333" s="32">
        <f>'Hourly Loads p.u. of Peak'!P333^2</f>
        <v>0.23872413818456975</v>
      </c>
      <c r="Q333" s="32">
        <f>'Hourly Loads p.u. of Peak'!Q333^2</f>
        <v>0.23541239834627412</v>
      </c>
      <c r="R333" s="32">
        <f>'Hourly Loads p.u. of Peak'!R333^2</f>
        <v>0.24098603650521985</v>
      </c>
      <c r="S333" s="32">
        <f>'Hourly Loads p.u. of Peak'!S333^2</f>
        <v>0.27412407075827278</v>
      </c>
      <c r="T333" s="32">
        <f>'Hourly Loads p.u. of Peak'!T333^2</f>
        <v>0.30925604023015674</v>
      </c>
      <c r="U333" s="32">
        <f>'Hourly Loads p.u. of Peak'!U333^2</f>
        <v>0.30349262116986853</v>
      </c>
      <c r="V333" s="32">
        <f>'Hourly Loads p.u. of Peak'!V333^2</f>
        <v>0.28603340405654165</v>
      </c>
      <c r="W333" s="32">
        <f>'Hourly Loads p.u. of Peak'!W333^2</f>
        <v>0.25325778969597201</v>
      </c>
      <c r="X333" s="32">
        <f>'Hourly Loads p.u. of Peak'!X333^2</f>
        <v>0.213731134391422</v>
      </c>
      <c r="Y333" s="32">
        <f>'Hourly Loads p.u. of Peak'!Y333^2</f>
        <v>0.17649616068321677</v>
      </c>
    </row>
    <row r="334" spans="1:25" x14ac:dyDescent="0.25">
      <c r="A334" s="29">
        <f>IF('2017 Hourly Load - RC2016'!A335="","",'2017 Hourly Load - RC2016'!A335)</f>
        <v>43059</v>
      </c>
      <c r="B334" s="32">
        <f>'Hourly Loads p.u. of Peak'!B334^2</f>
        <v>0.15178072221164016</v>
      </c>
      <c r="C334" s="32">
        <f>'Hourly Loads p.u. of Peak'!C334^2</f>
        <v>0.14007464324330995</v>
      </c>
      <c r="D334" s="32">
        <f>'Hourly Loads p.u. of Peak'!D334^2</f>
        <v>0.13726040133834397</v>
      </c>
      <c r="E334" s="32">
        <f>'Hourly Loads p.u. of Peak'!E334^2</f>
        <v>0.13844515342650793</v>
      </c>
      <c r="F334" s="32">
        <f>'Hourly Loads p.u. of Peak'!F334^2</f>
        <v>0.14833275143150354</v>
      </c>
      <c r="G334" s="32">
        <f>'Hourly Loads p.u. of Peak'!G334^2</f>
        <v>0.17798094908527376</v>
      </c>
      <c r="H334" s="32">
        <f>'Hourly Loads p.u. of Peak'!H334^2</f>
        <v>0.23675883334043879</v>
      </c>
      <c r="I334" s="32">
        <f>'Hourly Loads p.u. of Peak'!I334^2</f>
        <v>0.26268311318472304</v>
      </c>
      <c r="J334" s="32">
        <f>'Hourly Loads p.u. of Peak'!J334^2</f>
        <v>0.25664978660396576</v>
      </c>
      <c r="K334" s="32">
        <f>'Hourly Loads p.u. of Peak'!K334^2</f>
        <v>0.25656471167735895</v>
      </c>
      <c r="L334" s="32">
        <f>'Hourly Loads p.u. of Peak'!L334^2</f>
        <v>0.25435771365590726</v>
      </c>
      <c r="M334" s="32">
        <f>'Hourly Loads p.u. of Peak'!M334^2</f>
        <v>0.25165449576415505</v>
      </c>
      <c r="N334" s="32">
        <f>'Hourly Loads p.u. of Peak'!N334^2</f>
        <v>0.24741785784994999</v>
      </c>
      <c r="O334" s="32">
        <f>'Hourly Loads p.u. of Peak'!O334^2</f>
        <v>0.24313436702651667</v>
      </c>
      <c r="P334" s="32">
        <f>'Hourly Loads p.u. of Peak'!P334^2</f>
        <v>0.23622796121501383</v>
      </c>
      <c r="Q334" s="32">
        <f>'Hourly Loads p.u. of Peak'!Q334^2</f>
        <v>0.23289311575999552</v>
      </c>
      <c r="R334" s="32">
        <f>'Hourly Loads p.u. of Peak'!R334^2</f>
        <v>0.23439492796160166</v>
      </c>
      <c r="S334" s="32">
        <f>'Hourly Loads p.u. of Peak'!S334^2</f>
        <v>0.26458020295715945</v>
      </c>
      <c r="T334" s="32">
        <f>'Hourly Loads p.u. of Peak'!T334^2</f>
        <v>0.29934344683800068</v>
      </c>
      <c r="U334" s="32">
        <f>'Hourly Loads p.u. of Peak'!U334^2</f>
        <v>0.29399221456313074</v>
      </c>
      <c r="V334" s="32">
        <f>'Hourly Loads p.u. of Peak'!V334^2</f>
        <v>0.27478394792159855</v>
      </c>
      <c r="W334" s="32">
        <f>'Hourly Loads p.u. of Peak'!W334^2</f>
        <v>0.24334143967993296</v>
      </c>
      <c r="X334" s="32">
        <f>'Hourly Loads p.u. of Peak'!X334^2</f>
        <v>0.20546602418067392</v>
      </c>
      <c r="Y334" s="32">
        <f>'Hourly Loads p.u. of Peak'!Y334^2</f>
        <v>0.16892383114812579</v>
      </c>
    </row>
    <row r="335" spans="1:25" x14ac:dyDescent="0.25">
      <c r="A335" s="29">
        <f>IF('2017 Hourly Load - RC2016'!A336="","",'2017 Hourly Load - RC2016'!A336)</f>
        <v>43060</v>
      </c>
      <c r="B335" s="32">
        <f>'Hourly Loads p.u. of Peak'!B335^2</f>
        <v>0.14282222314351758</v>
      </c>
      <c r="C335" s="32">
        <f>'Hourly Loads p.u. of Peak'!C335^2</f>
        <v>0.12769545695574475</v>
      </c>
      <c r="D335" s="32">
        <f>'Hourly Loads p.u. of Peak'!D335^2</f>
        <v>0.12264518648868554</v>
      </c>
      <c r="E335" s="32">
        <f>'Hourly Loads p.u. of Peak'!E335^2</f>
        <v>0.11966393259559834</v>
      </c>
      <c r="F335" s="32">
        <f>'Hourly Loads p.u. of Peak'!F335^2</f>
        <v>0.12388342331106518</v>
      </c>
      <c r="G335" s="32">
        <f>'Hourly Loads p.u. of Peak'!G335^2</f>
        <v>0.15276375540834605</v>
      </c>
      <c r="H335" s="32">
        <f>'Hourly Loads p.u. of Peak'!H335^2</f>
        <v>0.19769977987140813</v>
      </c>
      <c r="I335" s="32">
        <f>'Hourly Loads p.u. of Peak'!I335^2</f>
        <v>0.22605493207156932</v>
      </c>
      <c r="J335" s="32">
        <f>'Hourly Loads p.u. of Peak'!J335^2</f>
        <v>0.23639124302193529</v>
      </c>
      <c r="K335" s="32">
        <f>'Hourly Loads p.u. of Peak'!K335^2</f>
        <v>0.24658318573536653</v>
      </c>
      <c r="L335" s="32">
        <f>'Hourly Loads p.u. of Peak'!L335^2</f>
        <v>0.25529028010999183</v>
      </c>
      <c r="M335" s="32">
        <f>'Hourly Loads p.u. of Peak'!M335^2</f>
        <v>0.25728829807913406</v>
      </c>
      <c r="N335" s="32">
        <f>'Hourly Loads p.u. of Peak'!N335^2</f>
        <v>0.25018228173945994</v>
      </c>
      <c r="O335" s="32">
        <f>'Hourly Loads p.u. of Peak'!O335^2</f>
        <v>0.24525064372704075</v>
      </c>
      <c r="P335" s="32">
        <f>'Hourly Loads p.u. of Peak'!P335^2</f>
        <v>0.23929888224738519</v>
      </c>
      <c r="Q335" s="32">
        <f>'Hourly Loads p.u. of Peak'!Q335^2</f>
        <v>0.23394793907918662</v>
      </c>
      <c r="R335" s="32">
        <f>'Hourly Loads p.u. of Peak'!R335^2</f>
        <v>0.23708582003721554</v>
      </c>
      <c r="S335" s="32">
        <f>'Hourly Loads p.u. of Peak'!S335^2</f>
        <v>0.26122185524516811</v>
      </c>
      <c r="T335" s="32">
        <f>'Hourly Loads p.u. of Peak'!T335^2</f>
        <v>0.27685669996530698</v>
      </c>
      <c r="U335" s="32">
        <f>'Hourly Loads p.u. of Peak'!U335^2</f>
        <v>0.26285529383601897</v>
      </c>
      <c r="V335" s="32">
        <f>'Hourly Loads p.u. of Peak'!V335^2</f>
        <v>0.24466879187093732</v>
      </c>
      <c r="W335" s="32">
        <f>'Hourly Loads p.u. of Peak'!W335^2</f>
        <v>0.22049999417829794</v>
      </c>
      <c r="X335" s="32">
        <f>'Hourly Loads p.u. of Peak'!X335^2</f>
        <v>0.19379882300826964</v>
      </c>
      <c r="Y335" s="32">
        <f>'Hourly Loads p.u. of Peak'!Y335^2</f>
        <v>0.16501226019188533</v>
      </c>
    </row>
    <row r="336" spans="1:25" x14ac:dyDescent="0.25">
      <c r="A336" s="29">
        <f>IF('2017 Hourly Load - RC2016'!A337="","",'2017 Hourly Load - RC2016'!A337)</f>
        <v>43061</v>
      </c>
      <c r="B336" s="32">
        <f>'Hourly Loads p.u. of Peak'!B336^2</f>
        <v>0.1391333894863177</v>
      </c>
      <c r="C336" s="32">
        <f>'Hourly Loads p.u. of Peak'!C336^2</f>
        <v>0.12358804090944402</v>
      </c>
      <c r="D336" s="32">
        <f>'Hourly Loads p.u. of Peak'!D336^2</f>
        <v>0.11531785370349018</v>
      </c>
      <c r="E336" s="32">
        <f>'Hourly Loads p.u. of Peak'!E336^2</f>
        <v>0.11245574172740927</v>
      </c>
      <c r="F336" s="32">
        <f>'Hourly Loads p.u. of Peak'!F336^2</f>
        <v>0.11350006377561409</v>
      </c>
      <c r="G336" s="32">
        <f>'Hourly Loads p.u. of Peak'!G336^2</f>
        <v>0.12012915458961505</v>
      </c>
      <c r="H336" s="32">
        <f>'Hourly Loads p.u. of Peak'!H336^2</f>
        <v>0.13611171883313292</v>
      </c>
      <c r="I336" s="32">
        <f>'Hourly Loads p.u. of Peak'!I336^2</f>
        <v>0.15913030739630829</v>
      </c>
      <c r="J336" s="32">
        <f>'Hourly Loads p.u. of Peak'!J336^2</f>
        <v>0.20167731650841172</v>
      </c>
      <c r="K336" s="32">
        <f>'Hourly Loads p.u. of Peak'!K336^2</f>
        <v>0.24259639063349475</v>
      </c>
      <c r="L336" s="32">
        <f>'Hourly Loads p.u. of Peak'!L336^2</f>
        <v>0.26774270381624504</v>
      </c>
      <c r="M336" s="32">
        <f>'Hourly Loads p.u. of Peak'!M336^2</f>
        <v>0.28178283966243206</v>
      </c>
      <c r="N336" s="32">
        <f>'Hourly Loads p.u. of Peak'!N336^2</f>
        <v>0.28254112944185289</v>
      </c>
      <c r="O336" s="32">
        <f>'Hourly Loads p.u. of Peak'!O336^2</f>
        <v>0.28164912958973837</v>
      </c>
      <c r="P336" s="32">
        <f>'Hourly Loads p.u. of Peak'!P336^2</f>
        <v>0.27721028447585577</v>
      </c>
      <c r="Q336" s="32">
        <f>'Hourly Loads p.u. of Peak'!Q336^2</f>
        <v>0.26970155135709861</v>
      </c>
      <c r="R336" s="32">
        <f>'Hourly Loads p.u. of Peak'!R336^2</f>
        <v>0.26835135797620524</v>
      </c>
      <c r="S336" s="32">
        <f>'Hourly Loads p.u. of Peak'!S336^2</f>
        <v>0.28999915783383867</v>
      </c>
      <c r="T336" s="32">
        <f>'Hourly Loads p.u. of Peak'!T336^2</f>
        <v>0.30720475083111121</v>
      </c>
      <c r="U336" s="32">
        <f>'Hourly Loads p.u. of Peak'!U336^2</f>
        <v>0.29558795117604258</v>
      </c>
      <c r="V336" s="32">
        <f>'Hourly Loads p.u. of Peak'!V336^2</f>
        <v>0.27898159169207076</v>
      </c>
      <c r="W336" s="32">
        <f>'Hourly Loads p.u. of Peak'!W336^2</f>
        <v>0.25512059564800538</v>
      </c>
      <c r="X336" s="32">
        <f>'Hourly Loads p.u. of Peak'!X336^2</f>
        <v>0.2291798014665381</v>
      </c>
      <c r="Y336" s="32">
        <f>'Hourly Loads p.u. of Peak'!Y336^2</f>
        <v>0.19580017451836113</v>
      </c>
    </row>
    <row r="337" spans="1:25" x14ac:dyDescent="0.25">
      <c r="A337" s="29">
        <f>IF('2017 Hourly Load - RC2016'!A338="","",'2017 Hourly Load - RC2016'!A338)</f>
        <v>43062</v>
      </c>
      <c r="B337" s="32">
        <f>'Hourly Loads p.u. of Peak'!B337^2</f>
        <v>0.16617407413365459</v>
      </c>
      <c r="C337" s="32">
        <f>'Hourly Loads p.u. of Peak'!C337^2</f>
        <v>0.14817108967964945</v>
      </c>
      <c r="D337" s="32">
        <f>'Hourly Loads p.u. of Peak'!D337^2</f>
        <v>0.1347828276779568</v>
      </c>
      <c r="E337" s="32">
        <f>'Hourly Loads p.u. of Peak'!E337^2</f>
        <v>0.12742553533251108</v>
      </c>
      <c r="F337" s="32">
        <f>'Hourly Loads p.u. of Peak'!F337^2</f>
        <v>0.12608021093104763</v>
      </c>
      <c r="G337" s="32">
        <f>'Hourly Loads p.u. of Peak'!G337^2</f>
        <v>0.13044070637412533</v>
      </c>
      <c r="H337" s="32">
        <f>'Hourly Loads p.u. of Peak'!H337^2</f>
        <v>0.13982333198062721</v>
      </c>
      <c r="I337" s="32">
        <f>'Hourly Loads p.u. of Peak'!I337^2</f>
        <v>0.1624638465827685</v>
      </c>
      <c r="J337" s="32">
        <f>'Hourly Loads p.u. of Peak'!J337^2</f>
        <v>0.22049999417829794</v>
      </c>
      <c r="K337" s="32">
        <f>'Hourly Loads p.u. of Peak'!K337^2</f>
        <v>0.28616815068242329</v>
      </c>
      <c r="L337" s="32">
        <f>'Hourly Loads p.u. of Peak'!L337^2</f>
        <v>0.33333646823784219</v>
      </c>
      <c r="M337" s="32">
        <f>'Hourly Loads p.u. of Peak'!M337^2</f>
        <v>0.36564520176672555</v>
      </c>
      <c r="N337" s="32">
        <f>'Hourly Loads p.u. of Peak'!N337^2</f>
        <v>0.38681233181472147</v>
      </c>
      <c r="O337" s="32">
        <f>'Hourly Loads p.u. of Peak'!O337^2</f>
        <v>0.40253224617293037</v>
      </c>
      <c r="P337" s="32">
        <f>'Hourly Loads p.u. of Peak'!P337^2</f>
        <v>0.40541432942633265</v>
      </c>
      <c r="Q337" s="32">
        <f>'Hourly Loads p.u. of Peak'!Q337^2</f>
        <v>0.40003213453209013</v>
      </c>
      <c r="R337" s="32">
        <f>'Hourly Loads p.u. of Peak'!R337^2</f>
        <v>0.37989744847893236</v>
      </c>
      <c r="S337" s="32">
        <f>'Hourly Loads p.u. of Peak'!S337^2</f>
        <v>0.38790985654185278</v>
      </c>
      <c r="T337" s="32">
        <f>'Hourly Loads p.u. of Peak'!T337^2</f>
        <v>0.41336607444792722</v>
      </c>
      <c r="U337" s="32">
        <f>'Hourly Loads p.u. of Peak'!U337^2</f>
        <v>0.39616442493616671</v>
      </c>
      <c r="V337" s="32">
        <f>'Hourly Loads p.u. of Peak'!V337^2</f>
        <v>0.36666144697373548</v>
      </c>
      <c r="W337" s="32">
        <f>'Hourly Loads p.u. of Peak'!W337^2</f>
        <v>0.32500188075798042</v>
      </c>
      <c r="X337" s="32">
        <f>'Hourly Loads p.u. of Peak'!X337^2</f>
        <v>0.28160456661688926</v>
      </c>
      <c r="Y337" s="32">
        <f>'Hourly Loads p.u. of Peak'!Y337^2</f>
        <v>0.24127467954827458</v>
      </c>
    </row>
    <row r="338" spans="1:25" x14ac:dyDescent="0.25">
      <c r="A338" s="29">
        <f>IF('2017 Hourly Load - RC2016'!A339="","",'2017 Hourly Load - RC2016'!A339)</f>
        <v>43063</v>
      </c>
      <c r="B338" s="32">
        <f>'Hourly Loads p.u. of Peak'!B338^2</f>
        <v>0.19457590472133385</v>
      </c>
      <c r="C338" s="32">
        <f>'Hourly Loads p.u. of Peak'!C338^2</f>
        <v>0.16857887752942663</v>
      </c>
      <c r="D338" s="32">
        <f>'Hourly Loads p.u. of Peak'!D338^2</f>
        <v>0.15467328381903647</v>
      </c>
      <c r="E338" s="32">
        <f>'Hourly Loads p.u. of Peak'!E338^2</f>
        <v>0.14946685167826268</v>
      </c>
      <c r="F338" s="32">
        <f>'Hourly Loads p.u. of Peak'!F338^2</f>
        <v>0.15361828421528961</v>
      </c>
      <c r="G338" s="32">
        <f>'Hourly Loads p.u. of Peak'!G338^2</f>
        <v>0.17536906774754879</v>
      </c>
      <c r="H338" s="32">
        <f>'Hourly Loads p.u. of Peak'!H338^2</f>
        <v>0.21880770651419973</v>
      </c>
      <c r="I338" s="32">
        <f>'Hourly Loads p.u. of Peak'!I338^2</f>
        <v>0.25194945684568792</v>
      </c>
      <c r="J338" s="32">
        <f>'Hourly Loads p.u. of Peak'!J338^2</f>
        <v>0.29837941535355955</v>
      </c>
      <c r="K338" s="32">
        <f>'Hourly Loads p.u. of Peak'!K338^2</f>
        <v>0.35410971336299824</v>
      </c>
      <c r="L338" s="32">
        <f>'Hourly Loads p.u. of Peak'!L338^2</f>
        <v>0.4084676819398777</v>
      </c>
      <c r="M338" s="32">
        <f>'Hourly Loads p.u. of Peak'!M338^2</f>
        <v>0.46854285834359993</v>
      </c>
      <c r="N338" s="32">
        <f>'Hourly Loads p.u. of Peak'!N338^2</f>
        <v>0.51734433243458067</v>
      </c>
      <c r="O338" s="32">
        <f>'Hourly Loads p.u. of Peak'!O338^2</f>
        <v>0.5429608388358198</v>
      </c>
      <c r="P338" s="32">
        <f>'Hourly Loads p.u. of Peak'!P338^2</f>
        <v>0.55521880128577528</v>
      </c>
      <c r="Q338" s="32">
        <f>'Hourly Loads p.u. of Peak'!Q338^2</f>
        <v>0.55059824205182162</v>
      </c>
      <c r="R338" s="32">
        <f>'Hourly Loads p.u. of Peak'!R338^2</f>
        <v>0.5218841445277711</v>
      </c>
      <c r="S338" s="32">
        <f>'Hourly Loads p.u. of Peak'!S338^2</f>
        <v>0.51150225344266942</v>
      </c>
      <c r="T338" s="32">
        <f>'Hourly Loads p.u. of Peak'!T338^2</f>
        <v>0.53243161088186453</v>
      </c>
      <c r="U338" s="32">
        <f>'Hourly Loads p.u. of Peak'!U338^2</f>
        <v>0.49719020395776864</v>
      </c>
      <c r="V338" s="32">
        <f>'Hourly Loads p.u. of Peak'!V338^2</f>
        <v>0.45236090921614225</v>
      </c>
      <c r="W338" s="32">
        <f>'Hourly Loads p.u. of Peak'!W338^2</f>
        <v>0.38895656372009701</v>
      </c>
      <c r="X338" s="32">
        <f>'Hourly Loads p.u. of Peak'!X338^2</f>
        <v>0.33522993888834896</v>
      </c>
      <c r="Y338" s="32">
        <f>'Hourly Loads p.u. of Peak'!Y338^2</f>
        <v>0.27333326529254326</v>
      </c>
    </row>
    <row r="339" spans="1:25" x14ac:dyDescent="0.25">
      <c r="A339" s="29">
        <f>IF('2017 Hourly Load - RC2016'!A340="","",'2017 Hourly Load - RC2016'!A340)</f>
        <v>43064</v>
      </c>
      <c r="B339" s="32">
        <f>'Hourly Loads p.u. of Peak'!B339^2</f>
        <v>0.22446075557697592</v>
      </c>
      <c r="C339" s="32">
        <f>'Hourly Loads p.u. of Peak'!C339^2</f>
        <v>0.19346626395668551</v>
      </c>
      <c r="D339" s="32">
        <f>'Hourly Loads p.u. of Peak'!D339^2</f>
        <v>0.17706106101643895</v>
      </c>
      <c r="E339" s="32">
        <f>'Hourly Loads p.u. of Peak'!E339^2</f>
        <v>0.1708273782238395</v>
      </c>
      <c r="F339" s="32">
        <f>'Hourly Loads p.u. of Peak'!F339^2</f>
        <v>0.17235789483965908</v>
      </c>
      <c r="G339" s="32">
        <f>'Hourly Loads p.u. of Peak'!G339^2</f>
        <v>0.19494649011443965</v>
      </c>
      <c r="H339" s="32">
        <f>'Hourly Loads p.u. of Peak'!H339^2</f>
        <v>0.24028576549878869</v>
      </c>
      <c r="I339" s="32">
        <f>'Hourly Loads p.u. of Peak'!I339^2</f>
        <v>0.27355281889250688</v>
      </c>
      <c r="J339" s="32">
        <f>'Hourly Loads p.u. of Peak'!J339^2</f>
        <v>0.32104066278230303</v>
      </c>
      <c r="K339" s="32">
        <f>'Hourly Loads p.u. of Peak'!K339^2</f>
        <v>0.37458516451381052</v>
      </c>
      <c r="L339" s="32">
        <f>'Hourly Loads p.u. of Peak'!L339^2</f>
        <v>0.42445317426986662</v>
      </c>
      <c r="M339" s="32">
        <f>'Hourly Loads p.u. of Peak'!M339^2</f>
        <v>0.45916365970886186</v>
      </c>
      <c r="N339" s="32">
        <f>'Hourly Loads p.u. of Peak'!N339^2</f>
        <v>0.47941128069981775</v>
      </c>
      <c r="O339" s="32">
        <f>'Hourly Loads p.u. of Peak'!O339^2</f>
        <v>0.4942931241772085</v>
      </c>
      <c r="P339" s="32">
        <f>'Hourly Loads p.u. of Peak'!P339^2</f>
        <v>0.49246464964240816</v>
      </c>
      <c r="Q339" s="32">
        <f>'Hourly Loads p.u. of Peak'!Q339^2</f>
        <v>0.48243944038749992</v>
      </c>
      <c r="R339" s="32">
        <f>'Hourly Loads p.u. of Peak'!R339^2</f>
        <v>0.46110033594113831</v>
      </c>
      <c r="S339" s="32">
        <f>'Hourly Loads p.u. of Peak'!S339^2</f>
        <v>0.46802568705384806</v>
      </c>
      <c r="T339" s="32">
        <f>'Hourly Loads p.u. of Peak'!T339^2</f>
        <v>0.48758573657776944</v>
      </c>
      <c r="U339" s="32">
        <f>'Hourly Loads p.u. of Peak'!U339^2</f>
        <v>0.4616707222497356</v>
      </c>
      <c r="V339" s="32">
        <f>'Hourly Loads p.u. of Peak'!V339^2</f>
        <v>0.42041442458372302</v>
      </c>
      <c r="W339" s="32">
        <f>'Hourly Loads p.u. of Peak'!W339^2</f>
        <v>0.37396869037095698</v>
      </c>
      <c r="X339" s="32">
        <f>'Hourly Loads p.u. of Peak'!X339^2</f>
        <v>0.32127860286143173</v>
      </c>
      <c r="Y339" s="32">
        <f>'Hourly Loads p.u. of Peak'!Y339^2</f>
        <v>0.2729382909311488</v>
      </c>
    </row>
    <row r="340" spans="1:25" x14ac:dyDescent="0.25">
      <c r="A340" s="29">
        <f>IF('2017 Hourly Load - RC2016'!A341="","",'2017 Hourly Load - RC2016'!A341)</f>
        <v>43065</v>
      </c>
      <c r="B340" s="32">
        <f>'Hourly Loads p.u. of Peak'!B340^2</f>
        <v>0.22930041712243046</v>
      </c>
      <c r="C340" s="32">
        <f>'Hourly Loads p.u. of Peak'!C340^2</f>
        <v>0.20175274514412769</v>
      </c>
      <c r="D340" s="32">
        <f>'Hourly Loads p.u. of Peak'!D340^2</f>
        <v>0.18466728302021909</v>
      </c>
      <c r="E340" s="32">
        <f>'Hourly Loads p.u. of Peak'!E340^2</f>
        <v>0.17603784375524897</v>
      </c>
      <c r="F340" s="32">
        <f>'Hourly Loads p.u. of Peak'!F340^2</f>
        <v>0.17610831526925713</v>
      </c>
      <c r="G340" s="32">
        <f>'Hourly Loads p.u. of Peak'!G340^2</f>
        <v>0.18909594593816126</v>
      </c>
      <c r="H340" s="32">
        <f>'Hourly Loads p.u. of Peak'!H340^2</f>
        <v>0.21865061582087633</v>
      </c>
      <c r="I340" s="32">
        <f>'Hourly Loads p.u. of Peak'!I340^2</f>
        <v>0.24867251029016146</v>
      </c>
      <c r="J340" s="32">
        <f>'Hourly Loads p.u. of Peak'!J340^2</f>
        <v>0.28688733525884119</v>
      </c>
      <c r="K340" s="32">
        <f>'Hourly Loads p.u. of Peak'!K340^2</f>
        <v>0.31549802778817759</v>
      </c>
      <c r="L340" s="32">
        <f>'Hourly Loads p.u. of Peak'!L340^2</f>
        <v>0.31748213866871644</v>
      </c>
      <c r="M340" s="32">
        <f>'Hourly Loads p.u. of Peak'!M340^2</f>
        <v>0.31065856015573445</v>
      </c>
      <c r="N340" s="32">
        <f>'Hourly Loads p.u. of Peak'!N340^2</f>
        <v>0.30017099705653172</v>
      </c>
      <c r="O340" s="32">
        <f>'Hourly Loads p.u. of Peak'!O340^2</f>
        <v>0.28410552266075167</v>
      </c>
      <c r="P340" s="32">
        <f>'Hourly Loads p.u. of Peak'!P340^2</f>
        <v>0.26531499753098947</v>
      </c>
      <c r="Q340" s="32">
        <f>'Hourly Loads p.u. of Peak'!Q340^2</f>
        <v>0.24754318030348099</v>
      </c>
      <c r="R340" s="32">
        <f>'Hourly Loads p.u. of Peak'!R340^2</f>
        <v>0.23815008515721281</v>
      </c>
      <c r="S340" s="32">
        <f>'Hourly Loads p.u. of Peak'!S340^2</f>
        <v>0.25762916189613966</v>
      </c>
      <c r="T340" s="32">
        <f>'Hourly Loads p.u. of Peak'!T340^2</f>
        <v>0.27991378618574275</v>
      </c>
      <c r="U340" s="32">
        <f>'Hourly Loads p.u. of Peak'!U340^2</f>
        <v>0.26700455278447355</v>
      </c>
      <c r="V340" s="32">
        <f>'Hourly Loads p.u. of Peak'!V340^2</f>
        <v>0.24629138367307268</v>
      </c>
      <c r="W340" s="32">
        <f>'Hourly Loads p.u. of Peak'!W340^2</f>
        <v>0.22553620595203577</v>
      </c>
      <c r="X340" s="32">
        <f>'Hourly Loads p.u. of Peak'!X340^2</f>
        <v>0.19934602377238905</v>
      </c>
      <c r="Y340" s="32">
        <f>'Hourly Loads p.u. of Peak'!Y340^2</f>
        <v>0.16833761977495856</v>
      </c>
    </row>
    <row r="341" spans="1:25" x14ac:dyDescent="0.25">
      <c r="A341" s="29">
        <f>IF('2017 Hourly Load - RC2016'!A342="","",'2017 Hourly Load - RC2016'!A342)</f>
        <v>43066</v>
      </c>
      <c r="B341" s="32">
        <f>'Hourly Loads p.u. of Peak'!B341^2</f>
        <v>0.14215657089814543</v>
      </c>
      <c r="C341" s="32">
        <f>'Hourly Loads p.u. of Peak'!C341^2</f>
        <v>0.12602058444290942</v>
      </c>
      <c r="D341" s="32">
        <f>'Hourly Loads p.u. of Peak'!D341^2</f>
        <v>0.11818706113294022</v>
      </c>
      <c r="E341" s="32">
        <f>'Hourly Loads p.u. of Peak'!E341^2</f>
        <v>0.11623216412898099</v>
      </c>
      <c r="F341" s="32">
        <f>'Hourly Loads p.u. of Peak'!F341^2</f>
        <v>0.11827368207510101</v>
      </c>
      <c r="G341" s="32">
        <f>'Hourly Loads p.u. of Peak'!G341^2</f>
        <v>0.12775547832128784</v>
      </c>
      <c r="H341" s="32">
        <f>'Hourly Loads p.u. of Peak'!H341^2</f>
        <v>0.14652717449765004</v>
      </c>
      <c r="I341" s="32">
        <f>'Hourly Loads p.u. of Peak'!I341^2</f>
        <v>0.17621404898295276</v>
      </c>
      <c r="J341" s="32">
        <f>'Hourly Loads p.u. of Peak'!J341^2</f>
        <v>0.21357587705747844</v>
      </c>
      <c r="K341" s="32">
        <f>'Hourly Loads p.u. of Peak'!K341^2</f>
        <v>0.23995657877075624</v>
      </c>
      <c r="L341" s="32">
        <f>'Hourly Loads p.u. of Peak'!L341^2</f>
        <v>0.25630957151412526</v>
      </c>
      <c r="M341" s="32">
        <f>'Hourly Loads p.u. of Peak'!M341^2</f>
        <v>0.26285529383601897</v>
      </c>
      <c r="N341" s="32">
        <f>'Hourly Loads p.u. of Peak'!N341^2</f>
        <v>0.26242494797851257</v>
      </c>
      <c r="O341" s="32">
        <f>'Hourly Loads p.u. of Peak'!O341^2</f>
        <v>0.25351140676064399</v>
      </c>
      <c r="P341" s="32">
        <f>'Hourly Loads p.u. of Peak'!P341^2</f>
        <v>0.24350716126510608</v>
      </c>
      <c r="Q341" s="32">
        <f>'Hourly Loads p.u. of Peak'!Q341^2</f>
        <v>0.22825613561967339</v>
      </c>
      <c r="R341" s="32">
        <f>'Hourly Loads p.u. of Peak'!R341^2</f>
        <v>0.2089827741430835</v>
      </c>
      <c r="S341" s="32">
        <f>'Hourly Loads p.u. of Peak'!S341^2</f>
        <v>0.2012627110988886</v>
      </c>
      <c r="T341" s="32">
        <f>'Hourly Loads p.u. of Peak'!T341^2</f>
        <v>0.20680040131122507</v>
      </c>
      <c r="U341" s="32">
        <f>'Hourly Loads p.u. of Peak'!U341^2</f>
        <v>0.19232296870749821</v>
      </c>
      <c r="V341" s="32">
        <f>'Hourly Loads p.u. of Peak'!V341^2</f>
        <v>0.18268791595707567</v>
      </c>
      <c r="W341" s="32">
        <f>'Hourly Loads p.u. of Peak'!W341^2</f>
        <v>0.17421053446136214</v>
      </c>
      <c r="X341" s="32">
        <f>'Hourly Loads p.u. of Peak'!X341^2</f>
        <v>0.16124765238124028</v>
      </c>
      <c r="Y341" s="32">
        <f>'Hourly Loads p.u. of Peak'!Y341^2</f>
        <v>0.14326685510142226</v>
      </c>
    </row>
    <row r="342" spans="1:25" x14ac:dyDescent="0.25">
      <c r="A342" s="29">
        <f>IF('2017 Hourly Load - RC2016'!A343="","",'2017 Hourly Load - RC2016'!A343)</f>
        <v>43067</v>
      </c>
      <c r="B342" s="32">
        <f>'Hourly Loads p.u. of Peak'!B342^2</f>
        <v>0.12706608407194672</v>
      </c>
      <c r="C342" s="32">
        <f>'Hourly Loads p.u. of Peak'!C342^2</f>
        <v>0.11786972248989988</v>
      </c>
      <c r="D342" s="32">
        <f>'Hourly Loads p.u. of Peak'!D342^2</f>
        <v>0.11426518281872482</v>
      </c>
      <c r="E342" s="32">
        <f>'Hourly Loads p.u. of Peak'!E342^2</f>
        <v>0.11548901190436274</v>
      </c>
      <c r="F342" s="32">
        <f>'Hourly Loads p.u. of Peak'!F342^2</f>
        <v>0.12202840032216836</v>
      </c>
      <c r="G342" s="32">
        <f>'Hourly Loads p.u. of Peak'!G342^2</f>
        <v>0.13632866694736248</v>
      </c>
      <c r="H342" s="32">
        <f>'Hourly Loads p.u. of Peak'!H342^2</f>
        <v>0.16077592196142518</v>
      </c>
      <c r="I342" s="32">
        <f>'Hourly Loads p.u. of Peak'!I342^2</f>
        <v>0.18869448783080631</v>
      </c>
      <c r="J342" s="32">
        <f>'Hourly Loads p.u. of Peak'!J342^2</f>
        <v>0.21720020114434574</v>
      </c>
      <c r="K342" s="32">
        <f>'Hourly Loads p.u. of Peak'!K342^2</f>
        <v>0.23415106295855403</v>
      </c>
      <c r="L342" s="32">
        <f>'Hourly Loads p.u. of Peak'!L342^2</f>
        <v>0.23647290507954272</v>
      </c>
      <c r="M342" s="32">
        <f>'Hourly Loads p.u. of Peak'!M342^2</f>
        <v>0.22881814488618121</v>
      </c>
      <c r="N342" s="32">
        <f>'Hourly Loads p.u. of Peak'!N342^2</f>
        <v>0.21951531272099575</v>
      </c>
      <c r="O342" s="32">
        <f>'Hourly Loads p.u. of Peak'!O342^2</f>
        <v>0.21125378637526612</v>
      </c>
      <c r="P342" s="32">
        <f>'Hourly Loads p.u. of Peak'!P342^2</f>
        <v>0.2037188397430684</v>
      </c>
      <c r="Q342" s="32">
        <f>'Hourly Loads p.u. of Peak'!Q342^2</f>
        <v>0.19889637123033652</v>
      </c>
      <c r="R342" s="32">
        <f>'Hourly Loads p.u. of Peak'!R342^2</f>
        <v>0.19927104642513582</v>
      </c>
      <c r="S342" s="32">
        <f>'Hourly Loads p.u. of Peak'!S342^2</f>
        <v>0.22442097344127895</v>
      </c>
      <c r="T342" s="32">
        <f>'Hourly Loads p.u. of Peak'!T342^2</f>
        <v>0.25486617472575918</v>
      </c>
      <c r="U342" s="32">
        <f>'Hourly Loads p.u. of Peak'!U342^2</f>
        <v>0.2460414051216315</v>
      </c>
      <c r="V342" s="32">
        <f>'Hourly Loads p.u. of Peak'!V342^2</f>
        <v>0.23273104679081763</v>
      </c>
      <c r="W342" s="32">
        <f>'Hourly Loads p.u. of Peak'!W342^2</f>
        <v>0.22473932924620593</v>
      </c>
      <c r="X342" s="32">
        <f>'Hourly Loads p.u. of Peak'!X342^2</f>
        <v>0.19882147849967002</v>
      </c>
      <c r="Y342" s="32">
        <f>'Hourly Loads p.u. of Peak'!Y342^2</f>
        <v>0.17131362038828427</v>
      </c>
    </row>
    <row r="343" spans="1:25" x14ac:dyDescent="0.25">
      <c r="A343" s="29">
        <f>IF('2017 Hourly Load - RC2016'!A344="","",'2017 Hourly Load - RC2016'!A344)</f>
        <v>43068</v>
      </c>
      <c r="B343" s="32">
        <f>'Hourly Loads p.u. of Peak'!B343^2</f>
        <v>0.1483004120297505</v>
      </c>
      <c r="C343" s="32">
        <f>'Hourly Loads p.u. of Peak'!C343^2</f>
        <v>0.13651475997579851</v>
      </c>
      <c r="D343" s="32">
        <f>'Hourly Loads p.u. of Peak'!D343^2</f>
        <v>0.13044070637412533</v>
      </c>
      <c r="E343" s="32">
        <f>'Hourly Loads p.u. of Peak'!E343^2</f>
        <v>0.12968360827830139</v>
      </c>
      <c r="F343" s="32">
        <f>'Hourly Loads p.u. of Peak'!F343^2</f>
        <v>0.13324580263633878</v>
      </c>
      <c r="G343" s="32">
        <f>'Hourly Loads p.u. of Peak'!G343^2</f>
        <v>0.14086144528677841</v>
      </c>
      <c r="H343" s="32">
        <f>'Hourly Loads p.u. of Peak'!H343^2</f>
        <v>0.15822715754604227</v>
      </c>
      <c r="I343" s="32">
        <f>'Hourly Loads p.u. of Peak'!I343^2</f>
        <v>0.18172012961159692</v>
      </c>
      <c r="J343" s="32">
        <f>'Hourly Loads p.u. of Peak'!J343^2</f>
        <v>0.20848403164079016</v>
      </c>
      <c r="K343" s="32">
        <f>'Hourly Loads p.u. of Peak'!K343^2</f>
        <v>0.22132882951124042</v>
      </c>
      <c r="L343" s="32">
        <f>'Hourly Loads p.u. of Peak'!L343^2</f>
        <v>0.22299116466647048</v>
      </c>
      <c r="M343" s="32">
        <f>'Hourly Loads p.u. of Peak'!M343^2</f>
        <v>0.22192180668565747</v>
      </c>
      <c r="N343" s="32">
        <f>'Hourly Loads p.u. of Peak'!N343^2</f>
        <v>0.21810124263132494</v>
      </c>
      <c r="O343" s="32">
        <f>'Hourly Loads p.u. of Peak'!O343^2</f>
        <v>0.21388644813642338</v>
      </c>
      <c r="P343" s="32">
        <f>'Hourly Loads p.u. of Peak'!P343^2</f>
        <v>0.2087908795899176</v>
      </c>
      <c r="Q343" s="32">
        <f>'Hourly Loads p.u. of Peak'!Q343^2</f>
        <v>0.2037946491534248</v>
      </c>
      <c r="R343" s="32">
        <f>'Hourly Loads p.u. of Peak'!R343^2</f>
        <v>0.19942101522240674</v>
      </c>
      <c r="S343" s="32">
        <f>'Hourly Loads p.u. of Peak'!S343^2</f>
        <v>0.21669174183733927</v>
      </c>
      <c r="T343" s="32">
        <f>'Hourly Loads p.u. of Peak'!T343^2</f>
        <v>0.2399977147718414</v>
      </c>
      <c r="U343" s="32">
        <f>'Hourly Loads p.u. of Peak'!U343^2</f>
        <v>0.22938084518814761</v>
      </c>
      <c r="V343" s="32">
        <f>'Hourly Loads p.u. of Peak'!V343^2</f>
        <v>0.21334309682729655</v>
      </c>
      <c r="W343" s="32">
        <f>'Hourly Loads p.u. of Peak'!W343^2</f>
        <v>0.19576301902254489</v>
      </c>
      <c r="X343" s="32">
        <f>'Hourly Loads p.u. of Peak'!X343^2</f>
        <v>0.17323054746177965</v>
      </c>
      <c r="Y343" s="32">
        <f>'Hourly Loads p.u. of Peak'!Y343^2</f>
        <v>0.14762209902758403</v>
      </c>
    </row>
    <row r="344" spans="1:25" x14ac:dyDescent="0.25">
      <c r="A344" s="29">
        <f>IF('2017 Hourly Load - RC2016'!A345="","",'2017 Hourly Load - RC2016'!A345)</f>
        <v>43069</v>
      </c>
      <c r="B344" s="32">
        <f>'Hourly Loads p.u. of Peak'!B344^2</f>
        <v>0.12429755098944216</v>
      </c>
      <c r="C344" s="32">
        <f>'Hourly Loads p.u. of Peak'!C344^2</f>
        <v>0.11021424834408763</v>
      </c>
      <c r="D344" s="32">
        <f>'Hourly Loads p.u. of Peak'!D344^2</f>
        <v>0.10343602079591893</v>
      </c>
      <c r="E344" s="32">
        <f>'Hourly Loads p.u. of Peak'!E344^2</f>
        <v>0.10091295866876501</v>
      </c>
      <c r="F344" s="32">
        <f>'Hourly Loads p.u. of Peak'!F344^2</f>
        <v>0.10214375628289184</v>
      </c>
      <c r="G344" s="32">
        <f>'Hourly Loads p.u. of Peak'!G344^2</f>
        <v>0.10747163966835227</v>
      </c>
      <c r="H344" s="32">
        <f>'Hourly Loads p.u. of Peak'!H344^2</f>
        <v>0.11810047192199948</v>
      </c>
      <c r="I344" s="32">
        <f>'Hourly Loads p.u. of Peak'!I344^2</f>
        <v>0.13592590080860387</v>
      </c>
      <c r="J344" s="32">
        <f>'Hourly Loads p.u. of Peak'!J344^2</f>
        <v>0.16892383114812579</v>
      </c>
      <c r="K344" s="32">
        <f>'Hourly Loads p.u. of Peak'!K344^2</f>
        <v>0.19639514194541266</v>
      </c>
      <c r="L344" s="32">
        <f>'Hourly Loads p.u. of Peak'!L344^2</f>
        <v>0.21439160739654609</v>
      </c>
      <c r="M344" s="32">
        <f>'Hourly Loads p.u. of Peak'!M344^2</f>
        <v>0.22657425403290132</v>
      </c>
      <c r="N344" s="32">
        <f>'Hourly Loads p.u. of Peak'!N344^2</f>
        <v>0.23565691912786915</v>
      </c>
      <c r="O344" s="32">
        <f>'Hourly Loads p.u. of Peak'!O344^2</f>
        <v>0.24036809743770798</v>
      </c>
      <c r="P344" s="32">
        <f>'Hourly Loads p.u. of Peak'!P344^2</f>
        <v>0.24131592837147536</v>
      </c>
      <c r="Q344" s="32">
        <f>'Hourly Loads p.u. of Peak'!Q344^2</f>
        <v>0.23815008515721281</v>
      </c>
      <c r="R344" s="32">
        <f>'Hourly Loads p.u. of Peak'!R344^2</f>
        <v>0.23354195574728542</v>
      </c>
      <c r="S344" s="32">
        <f>'Hourly Loads p.u. of Peak'!S344^2</f>
        <v>0.25220241813181254</v>
      </c>
      <c r="T344" s="32">
        <f>'Hourly Loads p.u. of Peak'!T344^2</f>
        <v>0.28675241939978613</v>
      </c>
      <c r="U344" s="32">
        <f>'Hourly Loads p.u. of Peak'!U344^2</f>
        <v>0.27451990186260816</v>
      </c>
      <c r="V344" s="32">
        <f>'Hourly Loads p.u. of Peak'!V344^2</f>
        <v>0.25469663129141729</v>
      </c>
      <c r="W344" s="32">
        <f>'Hourly Loads p.u. of Peak'!W344^2</f>
        <v>0.22593517315861791</v>
      </c>
      <c r="X344" s="32">
        <f>'Hourly Loads p.u. of Peak'!X344^2</f>
        <v>0.19346626395668551</v>
      </c>
      <c r="Y344" s="32">
        <f>'Hourly Loads p.u. of Peak'!Y344^2</f>
        <v>0.15596394590545179</v>
      </c>
    </row>
    <row r="345" spans="1:25" x14ac:dyDescent="0.25">
      <c r="A345" s="29">
        <f>IF('2017 Hourly Load - RC2016'!A346="","",'2017 Hourly Load - RC2016'!A346)</f>
        <v>43070</v>
      </c>
      <c r="B345" s="32">
        <f>'Hourly Loads p.u. of Peak'!B345^2</f>
        <v>0.12959290458582934</v>
      </c>
      <c r="C345" s="32">
        <f>'Hourly Loads p.u. of Peak'!C345^2</f>
        <v>0.11366986811109844</v>
      </c>
      <c r="D345" s="32">
        <f>'Hourly Loads p.u. of Peak'!D345^2</f>
        <v>0.10612697104543618</v>
      </c>
      <c r="E345" s="32">
        <f>'Hourly Loads p.u. of Peak'!E345^2</f>
        <v>0.10378740703805758</v>
      </c>
      <c r="F345" s="32">
        <f>'Hourly Loads p.u. of Peak'!F345^2</f>
        <v>0.10777466753115648</v>
      </c>
      <c r="G345" s="32">
        <f>'Hourly Loads p.u. of Peak'!G345^2</f>
        <v>0.1283263846693245</v>
      </c>
      <c r="H345" s="32">
        <f>'Hourly Loads p.u. of Peak'!H345^2</f>
        <v>0.17086208689002189</v>
      </c>
      <c r="I345" s="32">
        <f>'Hourly Loads p.u. of Peak'!I345^2</f>
        <v>0.19695374363145776</v>
      </c>
      <c r="J345" s="32">
        <f>'Hourly Loads p.u. of Peak'!J345^2</f>
        <v>0.22069719489659201</v>
      </c>
      <c r="K345" s="32">
        <f>'Hourly Loads p.u. of Peak'!K345^2</f>
        <v>0.24829578138028763</v>
      </c>
      <c r="L345" s="32">
        <f>'Hourly Loads p.u. of Peak'!L345^2</f>
        <v>0.2788485479749977</v>
      </c>
      <c r="M345" s="32">
        <f>'Hourly Loads p.u. of Peak'!M345^2</f>
        <v>0.30377024819103421</v>
      </c>
      <c r="N345" s="32">
        <f>'Hourly Loads p.u. of Peak'!N345^2</f>
        <v>0.31568672277665655</v>
      </c>
      <c r="O345" s="32">
        <f>'Hourly Loads p.u. of Peak'!O345^2</f>
        <v>0.32023232581750366</v>
      </c>
      <c r="P345" s="32">
        <f>'Hourly Loads p.u. of Peak'!P345^2</f>
        <v>0.31455539901165058</v>
      </c>
      <c r="Q345" s="32">
        <f>'Hourly Loads p.u. of Peak'!Q345^2</f>
        <v>0.30437220882641247</v>
      </c>
      <c r="R345" s="32">
        <f>'Hourly Loads p.u. of Peak'!R345^2</f>
        <v>0.2949947448317029</v>
      </c>
      <c r="S345" s="32">
        <f>'Hourly Loads p.u. of Peak'!S345^2</f>
        <v>0.31658379433544015</v>
      </c>
      <c r="T345" s="32">
        <f>'Hourly Loads p.u. of Peak'!T345^2</f>
        <v>0.35336056570063884</v>
      </c>
      <c r="U345" s="32">
        <f>'Hourly Loads p.u. of Peak'!U345^2</f>
        <v>0.34182566961301902</v>
      </c>
      <c r="V345" s="32">
        <f>'Hourly Loads p.u. of Peak'!V345^2</f>
        <v>0.31545086285528567</v>
      </c>
      <c r="W345" s="32">
        <f>'Hourly Loads p.u. of Peak'!W345^2</f>
        <v>0.27504812090546898</v>
      </c>
      <c r="X345" s="32">
        <f>'Hourly Loads p.u. of Peak'!X345^2</f>
        <v>0.23062928359776869</v>
      </c>
      <c r="Y345" s="32">
        <f>'Hourly Loads p.u. of Peak'!Y345^2</f>
        <v>0.18373025304118271</v>
      </c>
    </row>
    <row r="346" spans="1:25" x14ac:dyDescent="0.25">
      <c r="A346" s="29">
        <f>IF('2017 Hourly Load - RC2016'!A347="","",'2017 Hourly Load - RC2016'!A347)</f>
        <v>43071</v>
      </c>
      <c r="B346" s="32">
        <f>'Hourly Loads p.u. of Peak'!B346^2</f>
        <v>0.14804182374060623</v>
      </c>
      <c r="C346" s="32">
        <f>'Hourly Loads p.u. of Peak'!C346^2</f>
        <v>0.12769545695574475</v>
      </c>
      <c r="D346" s="32">
        <f>'Hourly Loads p.u. of Peak'!D346^2</f>
        <v>0.11551755061109373</v>
      </c>
      <c r="E346" s="32">
        <f>'Hourly Loads p.u. of Peak'!E346^2</f>
        <v>0.11088432709465479</v>
      </c>
      <c r="F346" s="32">
        <f>'Hourly Loads p.u. of Peak'!F346^2</f>
        <v>0.11406657182398475</v>
      </c>
      <c r="G346" s="32">
        <f>'Hourly Loads p.u. of Peak'!G346^2</f>
        <v>0.13318450497061204</v>
      </c>
      <c r="H346" s="32">
        <f>'Hourly Loads p.u. of Peak'!H346^2</f>
        <v>0.1778392727135055</v>
      </c>
      <c r="I346" s="32">
        <f>'Hourly Loads p.u. of Peak'!I346^2</f>
        <v>0.2031885687479785</v>
      </c>
      <c r="J346" s="32">
        <f>'Hourly Loads p.u. of Peak'!J346^2</f>
        <v>0.2223967595871518</v>
      </c>
      <c r="K346" s="32">
        <f>'Hourly Loads p.u. of Peak'!K346^2</f>
        <v>0.25152813675743618</v>
      </c>
      <c r="L346" s="32">
        <f>'Hourly Loads p.u. of Peak'!L346^2</f>
        <v>0.28102556880774349</v>
      </c>
      <c r="M346" s="32">
        <f>'Hourly Loads p.u. of Peak'!M346^2</f>
        <v>0.29980305593176221</v>
      </c>
      <c r="N346" s="32">
        <f>'Hourly Loads p.u. of Peak'!N346^2</f>
        <v>0.31089262197463674</v>
      </c>
      <c r="O346" s="32">
        <f>'Hourly Loads p.u. of Peak'!O346^2</f>
        <v>0.31790811443208561</v>
      </c>
      <c r="P346" s="32">
        <f>'Hourly Loads p.u. of Peak'!P346^2</f>
        <v>0.31549802778817759</v>
      </c>
      <c r="Q346" s="32">
        <f>'Hourly Loads p.u. of Peak'!Q346^2</f>
        <v>0.30734439464195168</v>
      </c>
      <c r="R346" s="32">
        <f>'Hourly Loads p.u. of Peak'!R346^2</f>
        <v>0.29641029747448761</v>
      </c>
      <c r="S346" s="32">
        <f>'Hourly Loads p.u. of Peak'!S346^2</f>
        <v>0.32008978388856657</v>
      </c>
      <c r="T346" s="32">
        <f>'Hourly Loads p.u. of Peak'!T346^2</f>
        <v>0.35621154706986957</v>
      </c>
      <c r="U346" s="32">
        <f>'Hourly Loads p.u. of Peak'!U346^2</f>
        <v>0.34290661830337288</v>
      </c>
      <c r="V346" s="32">
        <f>'Hourly Loads p.u. of Peak'!V346^2</f>
        <v>0.31682007733974493</v>
      </c>
      <c r="W346" s="32">
        <f>'Hourly Loads p.u. of Peak'!W346^2</f>
        <v>0.27800667463631173</v>
      </c>
      <c r="X346" s="32">
        <f>'Hourly Loads p.u. of Peak'!X346^2</f>
        <v>0.23135573814926599</v>
      </c>
      <c r="Y346" s="32">
        <f>'Hourly Loads p.u. of Peak'!Y346^2</f>
        <v>0.18412639793202729</v>
      </c>
    </row>
    <row r="347" spans="1:25" x14ac:dyDescent="0.25">
      <c r="A347" s="29">
        <f>IF('2017 Hourly Load - RC2016'!A348="","",'2017 Hourly Load - RC2016'!A348)</f>
        <v>43072</v>
      </c>
      <c r="B347" s="32">
        <f>'Hourly Loads p.u. of Peak'!B347^2</f>
        <v>0.14758983719103552</v>
      </c>
      <c r="C347" s="32">
        <f>'Hourly Loads p.u. of Peak'!C347^2</f>
        <v>0.1259609720575357</v>
      </c>
      <c r="D347" s="32">
        <f>'Hourly Loads p.u. of Peak'!D347^2</f>
        <v>0.11511832955475126</v>
      </c>
      <c r="E347" s="32">
        <f>'Hourly Loads p.u. of Peak'!E347^2</f>
        <v>0.1101306312907569</v>
      </c>
      <c r="F347" s="32">
        <f>'Hourly Loads p.u. of Peak'!F347^2</f>
        <v>0.11225871024228871</v>
      </c>
      <c r="G347" s="32">
        <f>'Hourly Loads p.u. of Peak'!G347^2</f>
        <v>0.13147389605263432</v>
      </c>
      <c r="H347" s="32">
        <f>'Hourly Loads p.u. of Peak'!H347^2</f>
        <v>0.18004159566853861</v>
      </c>
      <c r="I347" s="32">
        <f>'Hourly Loads p.u. of Peak'!I347^2</f>
        <v>0.20322642233063551</v>
      </c>
      <c r="J347" s="32">
        <f>'Hourly Loads p.u. of Peak'!J347^2</f>
        <v>0.22709417183603176</v>
      </c>
      <c r="K347" s="32">
        <f>'Hourly Loads p.u. of Peak'!K347^2</f>
        <v>0.26302753089837272</v>
      </c>
      <c r="L347" s="32">
        <f>'Hourly Loads p.u. of Peak'!L347^2</f>
        <v>0.29217380411361843</v>
      </c>
      <c r="M347" s="32">
        <f>'Hourly Loads p.u. of Peak'!M347^2</f>
        <v>0.31682007733974493</v>
      </c>
      <c r="N347" s="32">
        <f>'Hourly Loads p.u. of Peak'!N347^2</f>
        <v>0.33591095433275514</v>
      </c>
      <c r="O347" s="32">
        <f>'Hourly Loads p.u. of Peak'!O347^2</f>
        <v>0.34502430880603407</v>
      </c>
      <c r="P347" s="32">
        <f>'Hourly Loads p.u. of Peak'!P347^2</f>
        <v>0.35216357946430554</v>
      </c>
      <c r="Q347" s="32">
        <f>'Hourly Loads p.u. of Peak'!Q347^2</f>
        <v>0.35551024479878723</v>
      </c>
      <c r="R347" s="32">
        <f>'Hourly Loads p.u. of Peak'!R347^2</f>
        <v>0.33927748341097902</v>
      </c>
      <c r="S347" s="32">
        <f>'Hourly Loads p.u. of Peak'!S347^2</f>
        <v>0.34685172563349986</v>
      </c>
      <c r="T347" s="32">
        <f>'Hourly Loads p.u. of Peak'!T347^2</f>
        <v>0.37979394123917593</v>
      </c>
      <c r="U347" s="32">
        <f>'Hourly Loads p.u. of Peak'!U347^2</f>
        <v>0.36199839611046292</v>
      </c>
      <c r="V347" s="32">
        <f>'Hourly Loads p.u. of Peak'!V347^2</f>
        <v>0.33115835796654192</v>
      </c>
      <c r="W347" s="32">
        <f>'Hourly Loads p.u. of Peak'!W347^2</f>
        <v>0.2882833238416283</v>
      </c>
      <c r="X347" s="32">
        <f>'Hourly Loads p.u. of Peak'!X347^2</f>
        <v>0.23983319192164743</v>
      </c>
      <c r="Y347" s="32">
        <f>'Hourly Loads p.u. of Peak'!Y347^2</f>
        <v>0.18898641505513469</v>
      </c>
    </row>
    <row r="348" spans="1:25" x14ac:dyDescent="0.25">
      <c r="A348" s="29">
        <f>IF('2017 Hourly Load - RC2016'!A349="","",'2017 Hourly Load - RC2016'!A349)</f>
        <v>43073</v>
      </c>
      <c r="B348" s="32">
        <f>'Hourly Loads p.u. of Peak'!B348^2</f>
        <v>0.15142107174952776</v>
      </c>
      <c r="C348" s="32">
        <f>'Hourly Loads p.u. of Peak'!C348^2</f>
        <v>0.13041038014199899</v>
      </c>
      <c r="D348" s="32">
        <f>'Hourly Loads p.u. of Peak'!D348^2</f>
        <v>0.11902572609271149</v>
      </c>
      <c r="E348" s="32">
        <f>'Hourly Loads p.u. of Peak'!E348^2</f>
        <v>0.11429356992073787</v>
      </c>
      <c r="F348" s="32">
        <f>'Hourly Loads p.u. of Peak'!F348^2</f>
        <v>0.1170351473318221</v>
      </c>
      <c r="G348" s="32">
        <f>'Hourly Loads p.u. of Peak'!G348^2</f>
        <v>0.13722929240279008</v>
      </c>
      <c r="H348" s="32">
        <f>'Hourly Loads p.u. of Peak'!H348^2</f>
        <v>0.18125507508790822</v>
      </c>
      <c r="I348" s="32">
        <f>'Hourly Loads p.u. of Peak'!I348^2</f>
        <v>0.20790929991789364</v>
      </c>
      <c r="J348" s="32">
        <f>'Hourly Loads p.u. of Peak'!J348^2</f>
        <v>0.23127496456581956</v>
      </c>
      <c r="K348" s="32">
        <f>'Hourly Loads p.u. of Peak'!K348^2</f>
        <v>0.26657082226349671</v>
      </c>
      <c r="L348" s="32">
        <f>'Hourly Loads p.u. of Peak'!L348^2</f>
        <v>0.29641029747448761</v>
      </c>
      <c r="M348" s="32">
        <f>'Hourly Loads p.u. of Peak'!M348^2</f>
        <v>0.32242194218175801</v>
      </c>
      <c r="N348" s="32">
        <f>'Hourly Loads p.u. of Peak'!N348^2</f>
        <v>0.34325091438067906</v>
      </c>
      <c r="O348" s="32">
        <f>'Hourly Loads p.u. of Peak'!O348^2</f>
        <v>0.35266207693106638</v>
      </c>
      <c r="P348" s="32">
        <f>'Hourly Loads p.u. of Peak'!P348^2</f>
        <v>0.35897335313372647</v>
      </c>
      <c r="Q348" s="32">
        <f>'Hourly Loads p.u. of Peak'!Q348^2</f>
        <v>0.36134189303353437</v>
      </c>
      <c r="R348" s="32">
        <f>'Hourly Loads p.u. of Peak'!R348^2</f>
        <v>0.34369383461554731</v>
      </c>
      <c r="S348" s="32">
        <f>'Hourly Loads p.u. of Peak'!S348^2</f>
        <v>0.35206392227924677</v>
      </c>
      <c r="T348" s="32">
        <f>'Hourly Loads p.u. of Peak'!T348^2</f>
        <v>0.38707350619829856</v>
      </c>
      <c r="U348" s="32">
        <f>'Hourly Loads p.u. of Peak'!U348^2</f>
        <v>0.37196865570649712</v>
      </c>
      <c r="V348" s="32">
        <f>'Hourly Loads p.u. of Peak'!V348^2</f>
        <v>0.34310333776482976</v>
      </c>
      <c r="W348" s="32">
        <f>'Hourly Loads p.u. of Peak'!W348^2</f>
        <v>0.30279910891330492</v>
      </c>
      <c r="X348" s="32">
        <f>'Hourly Loads p.u. of Peak'!X348^2</f>
        <v>0.25119133453659503</v>
      </c>
      <c r="Y348" s="32">
        <f>'Hourly Loads p.u. of Peak'!Y348^2</f>
        <v>0.20039718742420271</v>
      </c>
    </row>
    <row r="349" spans="1:25" x14ac:dyDescent="0.25">
      <c r="A349" s="29">
        <f>IF('2017 Hourly Load - RC2016'!A350="","",'2017 Hourly Load - RC2016'!A350)</f>
        <v>43074</v>
      </c>
      <c r="B349" s="32">
        <f>'Hourly Loads p.u. of Peak'!B349^2</f>
        <v>0.1610790979032562</v>
      </c>
      <c r="C349" s="32">
        <f>'Hourly Loads p.u. of Peak'!C349^2</f>
        <v>0.13654578782045676</v>
      </c>
      <c r="D349" s="32">
        <f>'Hourly Loads p.u. of Peak'!D349^2</f>
        <v>0.12406082198521143</v>
      </c>
      <c r="E349" s="32">
        <f>'Hourly Loads p.u. of Peak'!E349^2</f>
        <v>0.11911265376999929</v>
      </c>
      <c r="F349" s="32">
        <f>'Hourly Loads p.u. of Peak'!F349^2</f>
        <v>0.12103309066899975</v>
      </c>
      <c r="G349" s="32">
        <f>'Hourly Loads p.u. of Peak'!G349^2</f>
        <v>0.14082993089674628</v>
      </c>
      <c r="H349" s="32">
        <f>'Hourly Loads p.u. of Peak'!H349^2</f>
        <v>0.18553434918476788</v>
      </c>
      <c r="I349" s="32">
        <f>'Hourly Loads p.u. of Peak'!I349^2</f>
        <v>0.21272297006844781</v>
      </c>
      <c r="J349" s="32">
        <f>'Hourly Loads p.u. of Peak'!J349^2</f>
        <v>0.24148095892118993</v>
      </c>
      <c r="K349" s="32">
        <f>'Hourly Loads p.u. of Peak'!K349^2</f>
        <v>0.28437413801542721</v>
      </c>
      <c r="L349" s="32">
        <f>'Hourly Loads p.u. of Peak'!L349^2</f>
        <v>0.31838175577648514</v>
      </c>
      <c r="M349" s="32">
        <f>'Hourly Loads p.u. of Peak'!M349^2</f>
        <v>0.34226766964250621</v>
      </c>
      <c r="N349" s="32">
        <f>'Hourly Loads p.u. of Peak'!N349^2</f>
        <v>0.355710546362417</v>
      </c>
      <c r="O349" s="32">
        <f>'Hourly Loads p.u. of Peak'!O349^2</f>
        <v>0.35445958708364861</v>
      </c>
      <c r="P349" s="32">
        <f>'Hourly Loads p.u. of Peak'!P349^2</f>
        <v>0.35311102609774153</v>
      </c>
      <c r="Q349" s="32">
        <f>'Hourly Loads p.u. of Peak'!Q349^2</f>
        <v>0.35806831527586824</v>
      </c>
      <c r="R349" s="32">
        <f>'Hourly Loads p.u. of Peak'!R349^2</f>
        <v>0.35141649433124855</v>
      </c>
      <c r="S349" s="32">
        <f>'Hourly Loads p.u. of Peak'!S349^2</f>
        <v>0.36018184722585939</v>
      </c>
      <c r="T349" s="32">
        <f>'Hourly Loads p.u. of Peak'!T349^2</f>
        <v>0.37917319395869087</v>
      </c>
      <c r="U349" s="32">
        <f>'Hourly Loads p.u. of Peak'!U349^2</f>
        <v>0.35601110447859513</v>
      </c>
      <c r="V349" s="32">
        <f>'Hourly Loads p.u. of Peak'!V349^2</f>
        <v>0.3270156074438858</v>
      </c>
      <c r="W349" s="32">
        <f>'Hourly Loads p.u. of Peak'!W349^2</f>
        <v>0.29240079692183485</v>
      </c>
      <c r="X349" s="32">
        <f>'Hourly Loads p.u. of Peak'!X349^2</f>
        <v>0.25482378357863711</v>
      </c>
      <c r="Y349" s="32">
        <f>'Hourly Loads p.u. of Peak'!Y349^2</f>
        <v>0.21156266512247585</v>
      </c>
    </row>
    <row r="350" spans="1:25" x14ac:dyDescent="0.25">
      <c r="A350" s="29">
        <f>IF('2017 Hourly Load - RC2016'!A351="","",'2017 Hourly Load - RC2016'!A351)</f>
        <v>43075</v>
      </c>
      <c r="B350" s="32">
        <f>'Hourly Loads p.u. of Peak'!B350^2</f>
        <v>0.17242762595853306</v>
      </c>
      <c r="C350" s="32">
        <f>'Hourly Loads p.u. of Peak'!C350^2</f>
        <v>0.14713854167692339</v>
      </c>
      <c r="D350" s="32">
        <f>'Hourly Loads p.u. of Peak'!D350^2</f>
        <v>0.1322972736157306</v>
      </c>
      <c r="E350" s="32">
        <f>'Hourly Loads p.u. of Peak'!E350^2</f>
        <v>0.12341098070164483</v>
      </c>
      <c r="F350" s="32">
        <f>'Hourly Loads p.u. of Peak'!F350^2</f>
        <v>0.11989643077049102</v>
      </c>
      <c r="G350" s="32">
        <f>'Hourly Loads p.u. of Peak'!G350^2</f>
        <v>0.12379477157082215</v>
      </c>
      <c r="H350" s="32">
        <f>'Hourly Loads p.u. of Peak'!H350^2</f>
        <v>0.1364527148635554</v>
      </c>
      <c r="I350" s="32">
        <f>'Hourly Loads p.u. of Peak'!I350^2</f>
        <v>0.15789330985435562</v>
      </c>
      <c r="J350" s="32">
        <f>'Hourly Loads p.u. of Peak'!J350^2</f>
        <v>0.20687678188354211</v>
      </c>
      <c r="K350" s="32">
        <f>'Hourly Loads p.u. of Peak'!K350^2</f>
        <v>0.26087862216373303</v>
      </c>
      <c r="L350" s="32">
        <f>'Hourly Loads p.u. of Peak'!L350^2</f>
        <v>0.30418692670693293</v>
      </c>
      <c r="M350" s="32">
        <f>'Hourly Loads p.u. of Peak'!M350^2</f>
        <v>0.33445248168918096</v>
      </c>
      <c r="N350" s="32">
        <f>'Hourly Loads p.u. of Peak'!N350^2</f>
        <v>0.35561038852921989</v>
      </c>
      <c r="O350" s="32">
        <f>'Hourly Loads p.u. of Peak'!O350^2</f>
        <v>0.36895315501276355</v>
      </c>
      <c r="P350" s="32">
        <f>'Hourly Loads p.u. of Peak'!P350^2</f>
        <v>0.37499642933100213</v>
      </c>
      <c r="Q350" s="32">
        <f>'Hourly Loads p.u. of Peak'!Q350^2</f>
        <v>0.37012722954538546</v>
      </c>
      <c r="R350" s="32">
        <f>'Hourly Loads p.u. of Peak'!R350^2</f>
        <v>0.34843608660402903</v>
      </c>
      <c r="S350" s="32">
        <f>'Hourly Loads p.u. of Peak'!S350^2</f>
        <v>0.33932639708666401</v>
      </c>
      <c r="T350" s="32">
        <f>'Hourly Loads p.u. of Peak'!T350^2</f>
        <v>0.35380995910439433</v>
      </c>
      <c r="U350" s="32">
        <f>'Hourly Loads p.u. of Peak'!U350^2</f>
        <v>0.32070769475054944</v>
      </c>
      <c r="V350" s="32">
        <f>'Hourly Loads p.u. of Peak'!V350^2</f>
        <v>0.28995393908244216</v>
      </c>
      <c r="W350" s="32">
        <f>'Hourly Loads p.u. of Peak'!W350^2</f>
        <v>0.25937963051501894</v>
      </c>
      <c r="X350" s="32">
        <f>'Hourly Loads p.u. of Peak'!X350^2</f>
        <v>0.22334818848870214</v>
      </c>
      <c r="Y350" s="32">
        <f>'Hourly Loads p.u. of Peak'!Y350^2</f>
        <v>0.18427055639034057</v>
      </c>
    </row>
    <row r="351" spans="1:25" x14ac:dyDescent="0.25">
      <c r="A351" s="29">
        <f>IF('2017 Hourly Load - RC2016'!A352="","",'2017 Hourly Load - RC2016'!A352)</f>
        <v>43076</v>
      </c>
      <c r="B351" s="32">
        <f>'Hourly Loads p.u. of Peak'!B351^2</f>
        <v>0.14791261421262086</v>
      </c>
      <c r="C351" s="32">
        <f>'Hourly Loads p.u. of Peak'!C351^2</f>
        <v>0.12709601895235928</v>
      </c>
      <c r="D351" s="32">
        <f>'Hourly Loads p.u. of Peak'!D351^2</f>
        <v>0.11423679924240289</v>
      </c>
      <c r="E351" s="32">
        <f>'Hourly Loads p.u. of Peak'!E351^2</f>
        <v>0.10623642260041265</v>
      </c>
      <c r="F351" s="32">
        <f>'Hourly Loads p.u. of Peak'!F351^2</f>
        <v>0.10405810960187321</v>
      </c>
      <c r="G351" s="32">
        <f>'Hourly Loads p.u. of Peak'!G351^2</f>
        <v>0.10714155036339425</v>
      </c>
      <c r="H351" s="32">
        <f>'Hourly Loads p.u. of Peak'!H351^2</f>
        <v>0.1153748923343499</v>
      </c>
      <c r="I351" s="32">
        <f>'Hourly Loads p.u. of Peak'!I351^2</f>
        <v>0.13113918280377887</v>
      </c>
      <c r="J351" s="32">
        <f>'Hourly Loads p.u. of Peak'!J351^2</f>
        <v>0.17253224907952744</v>
      </c>
      <c r="K351" s="32">
        <f>'Hourly Loads p.u. of Peak'!K351^2</f>
        <v>0.21904344832491823</v>
      </c>
      <c r="L351" s="32">
        <f>'Hourly Loads p.u. of Peak'!L351^2</f>
        <v>0.25157025290065138</v>
      </c>
      <c r="M351" s="32">
        <f>'Hourly Loads p.u. of Peak'!M351^2</f>
        <v>0.27381639956027004</v>
      </c>
      <c r="N351" s="32">
        <f>'Hourly Loads p.u. of Peak'!N351^2</f>
        <v>0.28580889686056138</v>
      </c>
      <c r="O351" s="32">
        <f>'Hourly Loads p.u. of Peak'!O351^2</f>
        <v>0.29249161872495927</v>
      </c>
      <c r="P351" s="32">
        <f>'Hourly Loads p.u. of Peak'!P351^2</f>
        <v>0.29449326639310436</v>
      </c>
      <c r="Q351" s="32">
        <f>'Hourly Loads p.u. of Peak'!Q351^2</f>
        <v>0.28580889686056138</v>
      </c>
      <c r="R351" s="32">
        <f>'Hourly Loads p.u. of Peak'!R351^2</f>
        <v>0.27412407075827278</v>
      </c>
      <c r="S351" s="32">
        <f>'Hourly Loads p.u. of Peak'!S351^2</f>
        <v>0.28787768779030204</v>
      </c>
      <c r="T351" s="32">
        <f>'Hourly Loads p.u. of Peak'!T351^2</f>
        <v>0.3245711770428259</v>
      </c>
      <c r="U351" s="32">
        <f>'Hourly Loads p.u. of Peak'!U351^2</f>
        <v>0.30026301759463525</v>
      </c>
      <c r="V351" s="32">
        <f>'Hourly Loads p.u. of Peak'!V351^2</f>
        <v>0.27513620677228806</v>
      </c>
      <c r="W351" s="32">
        <f>'Hourly Loads p.u. of Peak'!W351^2</f>
        <v>0.24057398898460072</v>
      </c>
      <c r="X351" s="32">
        <f>'Hourly Loads p.u. of Peak'!X351^2</f>
        <v>0.19900873676901959</v>
      </c>
      <c r="Y351" s="32">
        <f>'Hourly Loads p.u. of Peak'!Y351^2</f>
        <v>0.15765982624879629</v>
      </c>
    </row>
    <row r="352" spans="1:25" x14ac:dyDescent="0.25">
      <c r="A352" s="29">
        <f>IF('2017 Hourly Load - RC2016'!A353="","",'2017 Hourly Load - RC2016'!A353)</f>
        <v>43077</v>
      </c>
      <c r="B352" s="32">
        <f>'Hourly Loads p.u. of Peak'!B352^2</f>
        <v>0.1261995062156174</v>
      </c>
      <c r="C352" s="32">
        <f>'Hourly Loads p.u. of Peak'!C352^2</f>
        <v>0.10876937781683552</v>
      </c>
      <c r="D352" s="32">
        <f>'Hourly Loads p.u. of Peak'!D352^2</f>
        <v>0.10051322462436529</v>
      </c>
      <c r="E352" s="32">
        <f>'Hourly Loads p.u. of Peak'!E352^2</f>
        <v>9.7711047634395129E-2</v>
      </c>
      <c r="F352" s="32">
        <f>'Hourly Loads p.u. of Peak'!F352^2</f>
        <v>0.10093963581058721</v>
      </c>
      <c r="G352" s="32">
        <f>'Hourly Loads p.u. of Peak'!G352^2</f>
        <v>0.11969298252754101</v>
      </c>
      <c r="H352" s="32">
        <f>'Hourly Loads p.u. of Peak'!H352^2</f>
        <v>0.16037213160939756</v>
      </c>
      <c r="I352" s="32">
        <f>'Hourly Loads p.u. of Peak'!I352^2</f>
        <v>0.1853535429301589</v>
      </c>
      <c r="J352" s="32">
        <f>'Hourly Loads p.u. of Peak'!J352^2</f>
        <v>0.2027724120343648</v>
      </c>
      <c r="K352" s="32">
        <f>'Hourly Loads p.u. of Peak'!K352^2</f>
        <v>0.2241425972107513</v>
      </c>
      <c r="L352" s="32">
        <f>'Hourly Loads p.u. of Peak'!L352^2</f>
        <v>0.24346572558027613</v>
      </c>
      <c r="M352" s="32">
        <f>'Hourly Loads p.u. of Peak'!M352^2</f>
        <v>0.25647965085351659</v>
      </c>
      <c r="N352" s="32">
        <f>'Hourly Loads p.u. of Peak'!N352^2</f>
        <v>0.26509877570912949</v>
      </c>
      <c r="O352" s="32">
        <f>'Hourly Loads p.u. of Peak'!O352^2</f>
        <v>0.27214919895130119</v>
      </c>
      <c r="P352" s="32">
        <f>'Hourly Loads p.u. of Peak'!P352^2</f>
        <v>0.275444618365425</v>
      </c>
      <c r="Q352" s="32">
        <f>'Hourly Loads p.u. of Peak'!Q352^2</f>
        <v>0.27942529991890325</v>
      </c>
      <c r="R352" s="32">
        <f>'Hourly Loads p.u. of Peak'!R352^2</f>
        <v>0.27787386361485233</v>
      </c>
      <c r="S352" s="32">
        <f>'Hourly Loads p.u. of Peak'!S352^2</f>
        <v>0.29760014771200399</v>
      </c>
      <c r="T352" s="32">
        <f>'Hourly Loads p.u. of Peak'!T352^2</f>
        <v>0.33756772594740558</v>
      </c>
      <c r="U352" s="32">
        <f>'Hourly Loads p.u. of Peak'!U352^2</f>
        <v>0.32600796668604221</v>
      </c>
      <c r="V352" s="32">
        <f>'Hourly Loads p.u. of Peak'!V352^2</f>
        <v>0.29481233967617326</v>
      </c>
      <c r="W352" s="32">
        <f>'Hourly Loads p.u. of Peak'!W352^2</f>
        <v>0.25368055531758099</v>
      </c>
      <c r="X352" s="32">
        <f>'Hourly Loads p.u. of Peak'!X352^2</f>
        <v>0.20886762683411061</v>
      </c>
      <c r="Y352" s="32">
        <f>'Hourly Loads p.u. of Peak'!Y352^2</f>
        <v>0.16172007383651399</v>
      </c>
    </row>
    <row r="353" spans="1:25" x14ac:dyDescent="0.25">
      <c r="A353" s="29">
        <f>IF('2017 Hourly Load - RC2016'!A354="","",'2017 Hourly Load - RC2016'!A354)</f>
        <v>43078</v>
      </c>
      <c r="B353" s="32">
        <f>'Hourly Loads p.u. of Peak'!B353^2</f>
        <v>0.128236156945153</v>
      </c>
      <c r="C353" s="32">
        <f>'Hourly Loads p.u. of Peak'!C353^2</f>
        <v>0.1119775363758613</v>
      </c>
      <c r="D353" s="32">
        <f>'Hourly Loads p.u. of Peak'!D353^2</f>
        <v>0.10419359309719786</v>
      </c>
      <c r="E353" s="32">
        <f>'Hourly Loads p.u. of Peak'!E353^2</f>
        <v>0.10206325946619794</v>
      </c>
      <c r="F353" s="32">
        <f>'Hourly Loads p.u. of Peak'!F353^2</f>
        <v>0.10555327587572746</v>
      </c>
      <c r="G353" s="32">
        <f>'Hourly Loads p.u. of Peak'!G353^2</f>
        <v>0.12676692918083238</v>
      </c>
      <c r="H353" s="32">
        <f>'Hourly Loads p.u. of Peak'!H353^2</f>
        <v>0.17646088438076485</v>
      </c>
      <c r="I353" s="32">
        <f>'Hourly Loads p.u. of Peak'!I353^2</f>
        <v>0.20228114047154433</v>
      </c>
      <c r="J353" s="32">
        <f>'Hourly Loads p.u. of Peak'!J353^2</f>
        <v>0.21614483663156847</v>
      </c>
      <c r="K353" s="32">
        <f>'Hourly Loads p.u. of Peak'!K353^2</f>
        <v>0.22769481738862418</v>
      </c>
      <c r="L353" s="32">
        <f>'Hourly Loads p.u. of Peak'!L353^2</f>
        <v>0.2346795975507697</v>
      </c>
      <c r="M353" s="32">
        <f>'Hourly Loads p.u. of Peak'!M353^2</f>
        <v>0.23618714957751125</v>
      </c>
      <c r="N353" s="32">
        <f>'Hourly Loads p.u. of Peak'!N353^2</f>
        <v>0.23557539809790634</v>
      </c>
      <c r="O353" s="32">
        <f>'Hourly Loads p.u. of Peak'!O353^2</f>
        <v>0.23289311575999552</v>
      </c>
      <c r="P353" s="32">
        <f>'Hourly Loads p.u. of Peak'!P353^2</f>
        <v>0.22865750029621382</v>
      </c>
      <c r="Q353" s="32">
        <f>'Hourly Loads p.u. of Peak'!Q353^2</f>
        <v>0.22251557714057549</v>
      </c>
      <c r="R353" s="32">
        <f>'Hourly Loads p.u. of Peak'!R353^2</f>
        <v>0.22553620595203577</v>
      </c>
      <c r="S353" s="32">
        <f>'Hourly Loads p.u. of Peak'!S353^2</f>
        <v>0.25831156646284514</v>
      </c>
      <c r="T353" s="32">
        <f>'Hourly Loads p.u. of Peak'!T353^2</f>
        <v>0.3033076070029137</v>
      </c>
      <c r="U353" s="32">
        <f>'Hourly Loads p.u. of Peak'!U353^2</f>
        <v>0.29824182349494816</v>
      </c>
      <c r="V353" s="32">
        <f>'Hourly Loads p.u. of Peak'!V353^2</f>
        <v>0.27893724026068856</v>
      </c>
      <c r="W353" s="32">
        <f>'Hourly Loads p.u. of Peak'!W353^2</f>
        <v>0.24787752864330598</v>
      </c>
      <c r="X353" s="32">
        <f>'Hourly Loads p.u. of Peak'!X353^2</f>
        <v>0.20630427134604809</v>
      </c>
      <c r="Y353" s="32">
        <f>'Hourly Loads p.u. of Peak'!Y353^2</f>
        <v>0.16675650949163762</v>
      </c>
    </row>
    <row r="354" spans="1:25" x14ac:dyDescent="0.25">
      <c r="A354" s="29">
        <f>IF('2017 Hourly Load - RC2016'!A355="","",'2017 Hourly Load - RC2016'!A355)</f>
        <v>43079</v>
      </c>
      <c r="B354" s="32">
        <f>'Hourly Loads p.u. of Peak'!B354^2</f>
        <v>0.13910206900929692</v>
      </c>
      <c r="C354" s="32">
        <f>'Hourly Loads p.u. of Peak'!C354^2</f>
        <v>0.12778549429259603</v>
      </c>
      <c r="D354" s="32">
        <f>'Hourly Loads p.u. of Peak'!D354^2</f>
        <v>0.12264518648868554</v>
      </c>
      <c r="E354" s="32">
        <f>'Hourly Loads p.u. of Peak'!E354^2</f>
        <v>0.12566312167213395</v>
      </c>
      <c r="F354" s="32">
        <f>'Hourly Loads p.u. of Peak'!F354^2</f>
        <v>0.13447471753141016</v>
      </c>
      <c r="G354" s="32">
        <f>'Hourly Loads p.u. of Peak'!G354^2</f>
        <v>0.17041114923355791</v>
      </c>
      <c r="H354" s="32">
        <f>'Hourly Loads p.u. of Peak'!H354^2</f>
        <v>0.2406151778710526</v>
      </c>
      <c r="I354" s="32">
        <f>'Hourly Loads p.u. of Peak'!I354^2</f>
        <v>0.2845084932895951</v>
      </c>
      <c r="J354" s="32">
        <f>'Hourly Loads p.u. of Peak'!J354^2</f>
        <v>0.28040269906120718</v>
      </c>
      <c r="K354" s="32">
        <f>'Hourly Loads p.u. of Peak'!K354^2</f>
        <v>0.26661417944998433</v>
      </c>
      <c r="L354" s="32">
        <f>'Hourly Loads p.u. of Peak'!L354^2</f>
        <v>0.25596958206851605</v>
      </c>
      <c r="M354" s="32">
        <f>'Hourly Loads p.u. of Peak'!M354^2</f>
        <v>0.24325860004149311</v>
      </c>
      <c r="N354" s="32">
        <f>'Hourly Loads p.u. of Peak'!N354^2</f>
        <v>0.23265003346037538</v>
      </c>
      <c r="O354" s="32">
        <f>'Hourly Loads p.u. of Peak'!O354^2</f>
        <v>0.22549632862267868</v>
      </c>
      <c r="P354" s="32">
        <f>'Hourly Loads p.u. of Peak'!P354^2</f>
        <v>0.21684812739243964</v>
      </c>
      <c r="Q354" s="32">
        <f>'Hourly Loads p.u. of Peak'!Q354^2</f>
        <v>0.21357587705747844</v>
      </c>
      <c r="R354" s="32">
        <f>'Hourly Loads p.u. of Peak'!R354^2</f>
        <v>0.21821890728375398</v>
      </c>
      <c r="S354" s="32">
        <f>'Hourly Loads p.u. of Peak'!S354^2</f>
        <v>0.25622455299857627</v>
      </c>
      <c r="T354" s="32">
        <f>'Hourly Loads p.u. of Peak'!T354^2</f>
        <v>0.31211116428644753</v>
      </c>
      <c r="U354" s="32">
        <f>'Hourly Loads p.u. of Peak'!U354^2</f>
        <v>0.31206425320331593</v>
      </c>
      <c r="V354" s="32">
        <f>'Hourly Loads p.u. of Peak'!V354^2</f>
        <v>0.30372396820661207</v>
      </c>
      <c r="W354" s="32">
        <f>'Hourly Loads p.u. of Peak'!W354^2</f>
        <v>0.27566501813125632</v>
      </c>
      <c r="X354" s="32">
        <f>'Hourly Loads p.u. of Peak'!X354^2</f>
        <v>0.23500514576557149</v>
      </c>
      <c r="Y354" s="32">
        <f>'Hourly Loads p.u. of Peak'!Y354^2</f>
        <v>0.19365098372843223</v>
      </c>
    </row>
    <row r="355" spans="1:25" x14ac:dyDescent="0.25">
      <c r="A355" s="29">
        <f>IF('2017 Hourly Load - RC2016'!A356="","",'2017 Hourly Load - RC2016'!A356)</f>
        <v>43080</v>
      </c>
      <c r="B355" s="32">
        <f>'Hourly Loads p.u. of Peak'!B355^2</f>
        <v>0.16850992911398019</v>
      </c>
      <c r="C355" s="32">
        <f>'Hourly Loads p.u. of Peak'!C355^2</f>
        <v>0.15719337731427152</v>
      </c>
      <c r="D355" s="32">
        <f>'Hourly Loads p.u. of Peak'!D355^2</f>
        <v>0.15460724057306882</v>
      </c>
      <c r="E355" s="32">
        <f>'Hourly Loads p.u. of Peak'!E355^2</f>
        <v>0.15546690278627592</v>
      </c>
      <c r="F355" s="32">
        <f>'Hourly Loads p.u. of Peak'!F355^2</f>
        <v>0.1671682538028208</v>
      </c>
      <c r="G355" s="32">
        <f>'Hourly Loads p.u. of Peak'!G355^2</f>
        <v>0.20630427134604809</v>
      </c>
      <c r="H355" s="32">
        <f>'Hourly Loads p.u. of Peak'!H355^2</f>
        <v>0.28616815068242329</v>
      </c>
      <c r="I355" s="32">
        <f>'Hourly Loads p.u. of Peak'!I355^2</f>
        <v>0.3274959828583151</v>
      </c>
      <c r="J355" s="32">
        <f>'Hourly Loads p.u. of Peak'!J355^2</f>
        <v>0.30967646303001967</v>
      </c>
      <c r="K355" s="32">
        <f>'Hourly Loads p.u. of Peak'!K355^2</f>
        <v>0.2919922733294853</v>
      </c>
      <c r="L355" s="32">
        <f>'Hourly Loads p.u. of Peak'!L355^2</f>
        <v>0.27074918931779723</v>
      </c>
      <c r="M355" s="32">
        <f>'Hourly Loads p.u. of Peak'!M355^2</f>
        <v>0.25699022733803767</v>
      </c>
      <c r="N355" s="32">
        <f>'Hourly Loads p.u. of Peak'!N355^2</f>
        <v>0.24367293926133701</v>
      </c>
      <c r="O355" s="32">
        <f>'Hourly Loads p.u. of Peak'!O355^2</f>
        <v>0.23382610705985954</v>
      </c>
      <c r="P355" s="32">
        <f>'Hourly Loads p.u. of Peak'!P355^2</f>
        <v>0.22473932924620593</v>
      </c>
      <c r="Q355" s="32">
        <f>'Hourly Loads p.u. of Peak'!Q355^2</f>
        <v>0.22097342398123057</v>
      </c>
      <c r="R355" s="32">
        <f>'Hourly Loads p.u. of Peak'!R355^2</f>
        <v>0.22597508927057727</v>
      </c>
      <c r="S355" s="32">
        <f>'Hourly Loads p.u. of Peak'!S355^2</f>
        <v>0.26242494797851257</v>
      </c>
      <c r="T355" s="32">
        <f>'Hourly Loads p.u. of Peak'!T355^2</f>
        <v>0.30911596275930908</v>
      </c>
      <c r="U355" s="32">
        <f>'Hourly Loads p.u. of Peak'!U355^2</f>
        <v>0.30534586544759779</v>
      </c>
      <c r="V355" s="32">
        <f>'Hourly Loads p.u. of Peak'!V355^2</f>
        <v>0.29381011966841919</v>
      </c>
      <c r="W355" s="32">
        <f>'Hourly Loads p.u. of Peak'!W355^2</f>
        <v>0.26592088754911547</v>
      </c>
      <c r="X355" s="32">
        <f>'Hourly Loads p.u. of Peak'!X355^2</f>
        <v>0.22247596776374315</v>
      </c>
      <c r="Y355" s="32">
        <f>'Hourly Loads p.u. of Peak'!Y355^2</f>
        <v>0.18279560642934015</v>
      </c>
    </row>
    <row r="356" spans="1:25" x14ac:dyDescent="0.25">
      <c r="A356" s="29">
        <f>IF('2017 Hourly Load - RC2016'!A357="","",'2017 Hourly Load - RC2016'!A357)</f>
        <v>43081</v>
      </c>
      <c r="B356" s="32">
        <f>'Hourly Loads p.u. of Peak'!B356^2</f>
        <v>0.15626255255159768</v>
      </c>
      <c r="C356" s="32">
        <f>'Hourly Loads p.u. of Peak'!C356^2</f>
        <v>0.14333043036360935</v>
      </c>
      <c r="D356" s="32">
        <f>'Hourly Loads p.u. of Peak'!D356^2</f>
        <v>0.13891422018668559</v>
      </c>
      <c r="E356" s="32">
        <f>'Hourly Loads p.u. of Peak'!E356^2</f>
        <v>0.1383826711285665</v>
      </c>
      <c r="F356" s="32">
        <f>'Hourly Loads p.u. of Peak'!F356^2</f>
        <v>0.14946685167826268</v>
      </c>
      <c r="G356" s="32">
        <f>'Hourly Loads p.u. of Peak'!G356^2</f>
        <v>0.18510056225273319</v>
      </c>
      <c r="H356" s="32">
        <f>'Hourly Loads p.u. of Peak'!H356^2</f>
        <v>0.25224459068608546</v>
      </c>
      <c r="I356" s="32">
        <f>'Hourly Loads p.u. of Peak'!I356^2</f>
        <v>0.2882833238416283</v>
      </c>
      <c r="J356" s="32">
        <f>'Hourly Loads p.u. of Peak'!J356^2</f>
        <v>0.29090427325690127</v>
      </c>
      <c r="K356" s="32">
        <f>'Hourly Loads p.u. of Peak'!K356^2</f>
        <v>0.29040628525250661</v>
      </c>
      <c r="L356" s="32">
        <f>'Hourly Loads p.u. of Peak'!L356^2</f>
        <v>0.28142634998240434</v>
      </c>
      <c r="M356" s="32">
        <f>'Hourly Loads p.u. of Peak'!M356^2</f>
        <v>0.27009417760821042</v>
      </c>
      <c r="N356" s="32">
        <f>'Hourly Loads p.u. of Peak'!N356^2</f>
        <v>0.25669232935580583</v>
      </c>
      <c r="O356" s="32">
        <f>'Hourly Loads p.u. of Peak'!O356^2</f>
        <v>0.24558344076277516</v>
      </c>
      <c r="P356" s="32">
        <f>'Hourly Loads p.u. of Peak'!P356^2</f>
        <v>0.23439492796160166</v>
      </c>
      <c r="Q356" s="32">
        <f>'Hourly Loads p.u. of Peak'!Q356^2</f>
        <v>0.23050831889845599</v>
      </c>
      <c r="R356" s="32">
        <f>'Hourly Loads p.u. of Peak'!R356^2</f>
        <v>0.23663627150305094</v>
      </c>
      <c r="S356" s="32">
        <f>'Hourly Loads p.u. of Peak'!S356^2</f>
        <v>0.2769450749387975</v>
      </c>
      <c r="T356" s="32">
        <f>'Hourly Loads p.u. of Peak'!T356^2</f>
        <v>0.31743482565679759</v>
      </c>
      <c r="U356" s="32">
        <f>'Hourly Loads p.u. of Peak'!U356^2</f>
        <v>0.30981666742574732</v>
      </c>
      <c r="V356" s="32">
        <f>'Hourly Loads p.u. of Peak'!V356^2</f>
        <v>0.30067728453781123</v>
      </c>
      <c r="W356" s="32">
        <f>'Hourly Loads p.u. of Peak'!W356^2</f>
        <v>0.27880420712068898</v>
      </c>
      <c r="X356" s="32">
        <f>'Hourly Loads p.u. of Peak'!X356^2</f>
        <v>0.24804478742980524</v>
      </c>
      <c r="Y356" s="32">
        <f>'Hourly Loads p.u. of Peak'!Y356^2</f>
        <v>0.21322675430903565</v>
      </c>
    </row>
    <row r="357" spans="1:25" x14ac:dyDescent="0.25">
      <c r="A357" s="29">
        <f>IF('2017 Hourly Load - RC2016'!A358="","",'2017 Hourly Load - RC2016'!A358)</f>
        <v>43082</v>
      </c>
      <c r="B357" s="32">
        <f>'Hourly Loads p.u. of Peak'!B357^2</f>
        <v>0.18376624858462209</v>
      </c>
      <c r="C357" s="32">
        <f>'Hourly Loads p.u. of Peak'!C357^2</f>
        <v>0.17159178331449945</v>
      </c>
      <c r="D357" s="32">
        <f>'Hourly Loads p.u. of Peak'!D357^2</f>
        <v>0.16596875198587693</v>
      </c>
      <c r="E357" s="32">
        <f>'Hourly Loads p.u. of Peak'!E357^2</f>
        <v>0.16665365274189192</v>
      </c>
      <c r="F357" s="32">
        <f>'Hourly Loads p.u. of Peak'!F357^2</f>
        <v>0.1731257127993184</v>
      </c>
      <c r="G357" s="32">
        <f>'Hourly Loads p.u. of Peak'!G357^2</f>
        <v>0.19121977995759054</v>
      </c>
      <c r="H357" s="32">
        <f>'Hourly Loads p.u. of Peak'!H357^2</f>
        <v>0.22077609986374747</v>
      </c>
      <c r="I357" s="32">
        <f>'Hourly Loads p.u. of Peak'!I357^2</f>
        <v>0.2585677008709733</v>
      </c>
      <c r="J357" s="32">
        <f>'Hourly Loads p.u. of Peak'!J357^2</f>
        <v>0.28222876907466704</v>
      </c>
      <c r="K357" s="32">
        <f>'Hourly Loads p.u. of Peak'!K357^2</f>
        <v>0.28080303599878764</v>
      </c>
      <c r="L357" s="32">
        <f>'Hourly Loads p.u. of Peak'!L357^2</f>
        <v>0.26406213790471006</v>
      </c>
      <c r="M357" s="32">
        <f>'Hourly Loads p.u. of Peak'!M357^2</f>
        <v>0.24904952478101555</v>
      </c>
      <c r="N357" s="32">
        <f>'Hourly Loads p.u. of Peak'!N357^2</f>
        <v>0.23815008515721281</v>
      </c>
      <c r="O357" s="32">
        <f>'Hourly Loads p.u. of Peak'!O357^2</f>
        <v>0.22757462481566562</v>
      </c>
      <c r="P357" s="32">
        <f>'Hourly Loads p.u. of Peak'!P357^2</f>
        <v>0.21837584284666831</v>
      </c>
      <c r="Q357" s="32">
        <f>'Hourly Loads p.u. of Peak'!Q357^2</f>
        <v>0.21361468610242765</v>
      </c>
      <c r="R357" s="32">
        <f>'Hourly Loads p.u. of Peak'!R357^2</f>
        <v>0.21229715648686989</v>
      </c>
      <c r="S357" s="32">
        <f>'Hourly Loads p.u. of Peak'!S357^2</f>
        <v>0.23667712192315579</v>
      </c>
      <c r="T357" s="32">
        <f>'Hourly Loads p.u. of Peak'!T357^2</f>
        <v>0.267960000973895</v>
      </c>
      <c r="U357" s="32">
        <f>'Hourly Loads p.u. of Peak'!U357^2</f>
        <v>0.25775704400142024</v>
      </c>
      <c r="V357" s="32">
        <f>'Hourly Loads p.u. of Peak'!V357^2</f>
        <v>0.24704208087667723</v>
      </c>
      <c r="W357" s="32">
        <f>'Hourly Loads p.u. of Peak'!W357^2</f>
        <v>0.23159814351619204</v>
      </c>
      <c r="X357" s="32">
        <f>'Hourly Loads p.u. of Peak'!X357^2</f>
        <v>0.20913635324805627</v>
      </c>
      <c r="Y357" s="32">
        <f>'Hourly Loads p.u. of Peak'!Y357^2</f>
        <v>0.18560669636644928</v>
      </c>
    </row>
    <row r="358" spans="1:25" x14ac:dyDescent="0.25">
      <c r="A358" s="29">
        <f>IF('2017 Hourly Load - RC2016'!A359="","",'2017 Hourly Load - RC2016'!A359)</f>
        <v>43083</v>
      </c>
      <c r="B358" s="32">
        <f>'Hourly Loads p.u. of Peak'!B358^2</f>
        <v>0.16290415075482939</v>
      </c>
      <c r="C358" s="32">
        <f>'Hourly Loads p.u. of Peak'!C358^2</f>
        <v>0.14943438887732061</v>
      </c>
      <c r="D358" s="32">
        <f>'Hourly Loads p.u. of Peak'!D358^2</f>
        <v>0.14492439531673584</v>
      </c>
      <c r="E358" s="32">
        <f>'Hourly Loads p.u. of Peak'!E358^2</f>
        <v>0.14530825846258102</v>
      </c>
      <c r="F358" s="32">
        <f>'Hourly Loads p.u. of Peak'!F358^2</f>
        <v>0.14985668029347454</v>
      </c>
      <c r="G358" s="32">
        <f>'Hourly Loads p.u. of Peak'!G358^2</f>
        <v>0.16327718121472348</v>
      </c>
      <c r="H358" s="32">
        <f>'Hourly Loads p.u. of Peak'!H358^2</f>
        <v>0.1891689841553012</v>
      </c>
      <c r="I358" s="32">
        <f>'Hourly Loads p.u. of Peak'!I358^2</f>
        <v>0.22386439373908834</v>
      </c>
      <c r="J358" s="32">
        <f>'Hourly Loads p.u. of Peak'!J358^2</f>
        <v>0.25788495783792076</v>
      </c>
      <c r="K358" s="32">
        <f>'Hourly Loads p.u. of Peak'!K358^2</f>
        <v>0.26186602545457605</v>
      </c>
      <c r="L358" s="32">
        <f>'Hourly Loads p.u. of Peak'!L358^2</f>
        <v>0.24783572276090893</v>
      </c>
      <c r="M358" s="32">
        <f>'Hourly Loads p.u. of Peak'!M358^2</f>
        <v>0.23741303237822367</v>
      </c>
      <c r="N358" s="32">
        <f>'Hourly Loads p.u. of Peak'!N358^2</f>
        <v>0.22946128735662916</v>
      </c>
      <c r="O358" s="32">
        <f>'Hourly Loads p.u. of Peak'!O358^2</f>
        <v>0.22299116466647048</v>
      </c>
      <c r="P358" s="32">
        <f>'Hourly Loads p.u. of Peak'!P358^2</f>
        <v>0.21868988320567051</v>
      </c>
      <c r="Q358" s="32">
        <f>'Hourly Loads p.u. of Peak'!Q358^2</f>
        <v>0.2148973624984673</v>
      </c>
      <c r="R358" s="32">
        <f>'Hourly Loads p.u. of Peak'!R358^2</f>
        <v>0.21505309932640251</v>
      </c>
      <c r="S358" s="32">
        <f>'Hourly Loads p.u. of Peak'!S358^2</f>
        <v>0.24082117518867882</v>
      </c>
      <c r="T358" s="32">
        <f>'Hourly Loads p.u. of Peak'!T358^2</f>
        <v>0.28634786220994102</v>
      </c>
      <c r="U358" s="32">
        <f>'Hourly Loads p.u. of Peak'!U358^2</f>
        <v>0.28053611297584735</v>
      </c>
      <c r="V358" s="32">
        <f>'Hourly Loads p.u. of Peak'!V358^2</f>
        <v>0.2673517910510152</v>
      </c>
      <c r="W358" s="32">
        <f>'Hourly Loads p.u. of Peak'!W358^2</f>
        <v>0.24379730977826689</v>
      </c>
      <c r="X358" s="32">
        <f>'Hourly Loads p.u. of Peak'!X358^2</f>
        <v>0.2062279965444645</v>
      </c>
      <c r="Y358" s="32">
        <f>'Hourly Loads p.u. of Peak'!Y358^2</f>
        <v>0.17242762595853306</v>
      </c>
    </row>
    <row r="359" spans="1:25" x14ac:dyDescent="0.25">
      <c r="A359" s="29">
        <f>IF('2017 Hourly Load - RC2016'!A360="","",'2017 Hourly Load - RC2016'!A360)</f>
        <v>43084</v>
      </c>
      <c r="B359" s="32">
        <f>'Hourly Loads p.u. of Peak'!B359^2</f>
        <v>0.1489478699461233</v>
      </c>
      <c r="C359" s="32">
        <f>'Hourly Loads p.u. of Peak'!C359^2</f>
        <v>0.13769629663366548</v>
      </c>
      <c r="D359" s="32">
        <f>'Hourly Loads p.u. of Peak'!D359^2</f>
        <v>0.13685626018005045</v>
      </c>
      <c r="E359" s="32">
        <f>'Hourly Loads p.u. of Peak'!E359^2</f>
        <v>0.13922737207152677</v>
      </c>
      <c r="F359" s="32">
        <f>'Hourly Loads p.u. of Peak'!F359^2</f>
        <v>0.15237016135502326</v>
      </c>
      <c r="G359" s="32">
        <f>'Hourly Loads p.u. of Peak'!G359^2</f>
        <v>0.18854860883522886</v>
      </c>
      <c r="H359" s="32">
        <f>'Hourly Loads p.u. of Peak'!H359^2</f>
        <v>0.26246796669865324</v>
      </c>
      <c r="I359" s="32">
        <f>'Hourly Loads p.u. of Peak'!I359^2</f>
        <v>0.30511390141490913</v>
      </c>
      <c r="J359" s="32">
        <f>'Hourly Loads p.u. of Peak'!J359^2</f>
        <v>0.30141446424168061</v>
      </c>
      <c r="K359" s="32">
        <f>'Hourly Loads p.u. of Peak'!K359^2</f>
        <v>0.28026931687778717</v>
      </c>
      <c r="L359" s="32">
        <f>'Hourly Loads p.u. of Peak'!L359^2</f>
        <v>0.26518525386080011</v>
      </c>
      <c r="M359" s="32">
        <f>'Hourly Loads p.u. of Peak'!M359^2</f>
        <v>0.25342685363632222</v>
      </c>
      <c r="N359" s="32">
        <f>'Hourly Loads p.u. of Peak'!N359^2</f>
        <v>0.25068655428826725</v>
      </c>
      <c r="O359" s="32">
        <f>'Hourly Loads p.u. of Peak'!O359^2</f>
        <v>0.24633305910489844</v>
      </c>
      <c r="P359" s="32">
        <f>'Hourly Loads p.u. of Peak'!P359^2</f>
        <v>0.24115095423281871</v>
      </c>
      <c r="Q359" s="32">
        <f>'Hourly Loads p.u. of Peak'!Q359^2</f>
        <v>0.24036809743770798</v>
      </c>
      <c r="R359" s="32">
        <f>'Hourly Loads p.u. of Peak'!R359^2</f>
        <v>0.24160476885323254</v>
      </c>
      <c r="S359" s="32">
        <f>'Hourly Loads p.u. of Peak'!S359^2</f>
        <v>0.27123003541199037</v>
      </c>
      <c r="T359" s="32">
        <f>'Hourly Loads p.u. of Peak'!T359^2</f>
        <v>0.32042243108242868</v>
      </c>
      <c r="U359" s="32">
        <f>'Hourly Loads p.u. of Peak'!U359^2</f>
        <v>0.31530938921075646</v>
      </c>
      <c r="V359" s="32">
        <f>'Hourly Loads p.u. of Peak'!V359^2</f>
        <v>0.29586193968397739</v>
      </c>
      <c r="W359" s="32">
        <f>'Hourly Loads p.u. of Peak'!W359^2</f>
        <v>0.26195197475257942</v>
      </c>
      <c r="X359" s="32">
        <f>'Hourly Loads p.u. of Peak'!X359^2</f>
        <v>0.21868988320567051</v>
      </c>
      <c r="Y359" s="32">
        <f>'Hourly Loads p.u. of Peak'!Y359^2</f>
        <v>0.17720242712738912</v>
      </c>
    </row>
    <row r="360" spans="1:25" x14ac:dyDescent="0.25">
      <c r="A360" s="29">
        <f>IF('2017 Hourly Load - RC2016'!A361="","",'2017 Hourly Load - RC2016'!A361)</f>
        <v>43085</v>
      </c>
      <c r="B360" s="32">
        <f>'Hourly Loads p.u. of Peak'!B360^2</f>
        <v>0.14855922596312607</v>
      </c>
      <c r="C360" s="32">
        <f>'Hourly Loads p.u. of Peak'!C360^2</f>
        <v>0.13583303939316937</v>
      </c>
      <c r="D360" s="32">
        <f>'Hourly Loads p.u. of Peak'!D360^2</f>
        <v>0.13132170078142422</v>
      </c>
      <c r="E360" s="32">
        <f>'Hourly Loads p.u. of Peak'!E360^2</f>
        <v>0.1329394553353497</v>
      </c>
      <c r="F360" s="32">
        <f>'Hourly Loads p.u. of Peak'!F360^2</f>
        <v>0.14206160464511525</v>
      </c>
      <c r="G360" s="32">
        <f>'Hourly Loads p.u. of Peak'!G360^2</f>
        <v>0.17480687514510304</v>
      </c>
      <c r="H360" s="32">
        <f>'Hourly Loads p.u. of Peak'!H360^2</f>
        <v>0.24354860047562712</v>
      </c>
      <c r="I360" s="32">
        <f>'Hourly Loads p.u. of Peak'!I360^2</f>
        <v>0.27889289235499765</v>
      </c>
      <c r="J360" s="32">
        <f>'Hourly Loads p.u. of Peak'!J360^2</f>
        <v>0.27509216207603304</v>
      </c>
      <c r="K360" s="32">
        <f>'Hourly Loads p.u. of Peak'!K360^2</f>
        <v>0.26100730812658779</v>
      </c>
      <c r="L360" s="32">
        <f>'Hourly Loads p.u. of Peak'!L360^2</f>
        <v>0.25186516462250869</v>
      </c>
      <c r="M360" s="32">
        <f>'Hourly Loads p.u. of Peak'!M360^2</f>
        <v>0.2472508106049176</v>
      </c>
      <c r="N360" s="32">
        <f>'Hourly Loads p.u. of Peak'!N360^2</f>
        <v>0.24570829782507897</v>
      </c>
      <c r="O360" s="32">
        <f>'Hourly Loads p.u. of Peak'!O360^2</f>
        <v>0.24641642054562335</v>
      </c>
      <c r="P360" s="32">
        <f>'Hourly Loads p.u. of Peak'!P360^2</f>
        <v>0.24558344076277516</v>
      </c>
      <c r="Q360" s="32">
        <f>'Hourly Loads p.u. of Peak'!Q360^2</f>
        <v>0.2466665894843848</v>
      </c>
      <c r="R360" s="32">
        <f>'Hourly Loads p.u. of Peak'!R360^2</f>
        <v>0.24729256712763903</v>
      </c>
      <c r="S360" s="32">
        <f>'Hourly Loads p.u. of Peak'!S360^2</f>
        <v>0.26996327045995305</v>
      </c>
      <c r="T360" s="32">
        <f>'Hourly Loads p.u. of Peak'!T360^2</f>
        <v>0.31370823889913746</v>
      </c>
      <c r="U360" s="32">
        <f>'Hourly Loads p.u. of Peak'!U360^2</f>
        <v>0.30543867574051109</v>
      </c>
      <c r="V360" s="32">
        <f>'Hourly Loads p.u. of Peak'!V360^2</f>
        <v>0.28182741673804557</v>
      </c>
      <c r="W360" s="32">
        <f>'Hourly Loads p.u. of Peak'!W360^2</f>
        <v>0.24400466448697239</v>
      </c>
      <c r="X360" s="32">
        <f>'Hourly Loads p.u. of Peak'!X360^2</f>
        <v>0.20250780715333266</v>
      </c>
      <c r="Y360" s="32">
        <f>'Hourly Loads p.u. of Peak'!Y360^2</f>
        <v>0.16131509885227172</v>
      </c>
    </row>
    <row r="361" spans="1:25" x14ac:dyDescent="0.25">
      <c r="A361" s="29">
        <f>IF('2017 Hourly Load - RC2016'!A362="","",'2017 Hourly Load - RC2016'!A362)</f>
        <v>43086</v>
      </c>
      <c r="B361" s="32">
        <f>'Hourly Loads p.u. of Peak'!B361^2</f>
        <v>0.13056204655954184</v>
      </c>
      <c r="C361" s="32">
        <f>'Hourly Loads p.u. of Peak'!C361^2</f>
        <v>0.11568885689099312</v>
      </c>
      <c r="D361" s="32">
        <f>'Hourly Loads p.u. of Peak'!D361^2</f>
        <v>0.11004704596864619</v>
      </c>
      <c r="E361" s="32">
        <f>'Hourly Loads p.u. of Peak'!E361^2</f>
        <v>0.10940727934744096</v>
      </c>
      <c r="F361" s="32">
        <f>'Hourly Loads p.u. of Peak'!F361^2</f>
        <v>0.11671935999287243</v>
      </c>
      <c r="G361" s="32">
        <f>'Hourly Loads p.u. of Peak'!G361^2</f>
        <v>0.14294919033195377</v>
      </c>
      <c r="H361" s="32">
        <f>'Hourly Loads p.u. of Peak'!H361^2</f>
        <v>0.19646957633623419</v>
      </c>
      <c r="I361" s="32">
        <f>'Hourly Loads p.u. of Peak'!I361^2</f>
        <v>0.22865750029621382</v>
      </c>
      <c r="J361" s="32">
        <f>'Hourly Loads p.u. of Peak'!J361^2</f>
        <v>0.23200243451635794</v>
      </c>
      <c r="K361" s="32">
        <f>'Hourly Loads p.u. of Peak'!K361^2</f>
        <v>0.23594235379200917</v>
      </c>
      <c r="L361" s="32">
        <f>'Hourly Loads p.u. of Peak'!L361^2</f>
        <v>0.23950431545443299</v>
      </c>
      <c r="M361" s="32">
        <f>'Hourly Loads p.u. of Peak'!M361^2</f>
        <v>0.24160476885323254</v>
      </c>
      <c r="N361" s="32">
        <f>'Hourly Loads p.u. of Peak'!N361^2</f>
        <v>0.24583318661860279</v>
      </c>
      <c r="O361" s="32">
        <f>'Hourly Loads p.u. of Peak'!O361^2</f>
        <v>0.25106509187768306</v>
      </c>
      <c r="P361" s="32">
        <f>'Hourly Loads p.u. of Peak'!P361^2</f>
        <v>0.25660724737781676</v>
      </c>
      <c r="Q361" s="32">
        <f>'Hourly Loads p.u. of Peak'!Q361^2</f>
        <v>0.26225290835486126</v>
      </c>
      <c r="R361" s="32">
        <f>'Hourly Loads p.u. of Peak'!R361^2</f>
        <v>0.25946517083285292</v>
      </c>
      <c r="S361" s="32">
        <f>'Hourly Loads p.u. of Peak'!S361^2</f>
        <v>0.28022486320136269</v>
      </c>
      <c r="T361" s="32">
        <f>'Hourly Loads p.u. of Peak'!T361^2</f>
        <v>0.31880833443303497</v>
      </c>
      <c r="U361" s="32">
        <f>'Hourly Loads p.u. of Peak'!U361^2</f>
        <v>0.30636755432168944</v>
      </c>
      <c r="V361" s="32">
        <f>'Hourly Loads p.u. of Peak'!V361^2</f>
        <v>0.28075854001406975</v>
      </c>
      <c r="W361" s="32">
        <f>'Hourly Loads p.u. of Peak'!W361^2</f>
        <v>0.24837947423597734</v>
      </c>
      <c r="X361" s="32">
        <f>'Hourly Loads p.u. of Peak'!X361^2</f>
        <v>0.20573255408905489</v>
      </c>
      <c r="Y361" s="32">
        <f>'Hourly Loads p.u. of Peak'!Y361^2</f>
        <v>0.16236232254426428</v>
      </c>
    </row>
    <row r="362" spans="1:25" x14ac:dyDescent="0.25">
      <c r="A362" s="29">
        <f>IF('2017 Hourly Load - RC2016'!A363="","",'2017 Hourly Load - RC2016'!A363)</f>
        <v>43087</v>
      </c>
      <c r="B362" s="32">
        <f>'Hourly Loads p.u. of Peak'!B362^2</f>
        <v>0.13196151323661398</v>
      </c>
      <c r="C362" s="32">
        <f>'Hourly Loads p.u. of Peak'!C362^2</f>
        <v>0.11660463400398781</v>
      </c>
      <c r="D362" s="32">
        <f>'Hourly Loads p.u. of Peak'!D362^2</f>
        <v>0.11057695558039676</v>
      </c>
      <c r="E362" s="32">
        <f>'Hourly Loads p.u. of Peak'!E362^2</f>
        <v>0.1102700106747637</v>
      </c>
      <c r="F362" s="32">
        <f>'Hourly Loads p.u. of Peak'!F362^2</f>
        <v>0.11712134519104908</v>
      </c>
      <c r="G362" s="32">
        <f>'Hourly Loads p.u. of Peak'!G362^2</f>
        <v>0.14174527963827049</v>
      </c>
      <c r="H362" s="32">
        <f>'Hourly Loads p.u. of Peak'!H362^2</f>
        <v>0.19580017451836113</v>
      </c>
      <c r="I362" s="32">
        <f>'Hourly Loads p.u. of Peak'!I362^2</f>
        <v>0.22922000315947777</v>
      </c>
      <c r="J362" s="32">
        <f>'Hourly Loads p.u. of Peak'!J362^2</f>
        <v>0.24143969599522461</v>
      </c>
      <c r="K362" s="32">
        <f>'Hourly Loads p.u. of Peak'!K362^2</f>
        <v>0.24879815005589281</v>
      </c>
      <c r="L362" s="32">
        <f>'Hourly Loads p.u. of Peak'!L362^2</f>
        <v>0.2519073089712528</v>
      </c>
      <c r="M362" s="32">
        <f>'Hourly Loads p.u. of Peak'!M362^2</f>
        <v>0.24934295571260456</v>
      </c>
      <c r="N362" s="32">
        <f>'Hourly Loads p.u. of Peak'!N362^2</f>
        <v>0.24892382155284412</v>
      </c>
      <c r="O362" s="32">
        <f>'Hourly Loads p.u. of Peak'!O362^2</f>
        <v>0.25686253562007727</v>
      </c>
      <c r="P362" s="32">
        <f>'Hourly Loads p.u. of Peak'!P362^2</f>
        <v>0.26178009025933718</v>
      </c>
      <c r="Q362" s="32">
        <f>'Hourly Loads p.u. of Peak'!Q362^2</f>
        <v>0.26302753089837272</v>
      </c>
      <c r="R362" s="32">
        <f>'Hourly Loads p.u. of Peak'!R362^2</f>
        <v>0.260492754662489</v>
      </c>
      <c r="S362" s="32">
        <f>'Hourly Loads p.u. of Peak'!S362^2</f>
        <v>0.27960288192898747</v>
      </c>
      <c r="T362" s="32">
        <f>'Hourly Loads p.u. of Peak'!T362^2</f>
        <v>0.31833437577643509</v>
      </c>
      <c r="U362" s="32">
        <f>'Hourly Loads p.u. of Peak'!U362^2</f>
        <v>0.30604228639933123</v>
      </c>
      <c r="V362" s="32">
        <f>'Hourly Loads p.u. of Peak'!V362^2</f>
        <v>0.28657258094738824</v>
      </c>
      <c r="W362" s="32">
        <f>'Hourly Loads p.u. of Peak'!W362^2</f>
        <v>0.25291983104844512</v>
      </c>
      <c r="X362" s="32">
        <f>'Hourly Loads p.u. of Peak'!X362^2</f>
        <v>0.2121037458865245</v>
      </c>
      <c r="Y362" s="32">
        <f>'Hourly Loads p.u. of Peak'!Y362^2</f>
        <v>0.17023787032947962</v>
      </c>
    </row>
    <row r="363" spans="1:25" x14ac:dyDescent="0.25">
      <c r="A363" s="29">
        <f>IF('2017 Hourly Load - RC2016'!A364="","",'2017 Hourly Load - RC2016'!A364)</f>
        <v>43088</v>
      </c>
      <c r="B363" s="32">
        <f>'Hourly Loads p.u. of Peak'!B363^2</f>
        <v>0.14001179427349258</v>
      </c>
      <c r="C363" s="32">
        <f>'Hourly Loads p.u. of Peak'!C363^2</f>
        <v>0.12480134933279446</v>
      </c>
      <c r="D363" s="32">
        <f>'Hourly Loads p.u. of Peak'!D363^2</f>
        <v>0.11772561867979887</v>
      </c>
      <c r="E363" s="32">
        <f>'Hourly Loads p.u. of Peak'!E363^2</f>
        <v>0.11663331021267229</v>
      </c>
      <c r="F363" s="32">
        <f>'Hourly Loads p.u. of Peak'!F363^2</f>
        <v>0.12293944066914993</v>
      </c>
      <c r="G363" s="32">
        <f>'Hourly Loads p.u. of Peak'!G363^2</f>
        <v>0.14723518968461546</v>
      </c>
      <c r="H363" s="32">
        <f>'Hourly Loads p.u. of Peak'!H363^2</f>
        <v>0.19658125436514981</v>
      </c>
      <c r="I363" s="32">
        <f>'Hourly Loads p.u. of Peak'!I363^2</f>
        <v>0.23228564799509543</v>
      </c>
      <c r="J363" s="32">
        <f>'Hourly Loads p.u. of Peak'!J363^2</f>
        <v>0.24529223101658865</v>
      </c>
      <c r="K363" s="32">
        <f>'Hourly Loads p.u. of Peak'!K363^2</f>
        <v>0.25283537664347455</v>
      </c>
      <c r="L363" s="32">
        <f>'Hourly Loads p.u. of Peak'!L363^2</f>
        <v>0.25955072525345141</v>
      </c>
      <c r="M363" s="32">
        <f>'Hourly Loads p.u. of Peak'!M363^2</f>
        <v>0.26220990726317628</v>
      </c>
      <c r="N363" s="32">
        <f>'Hourly Loads p.u. of Peak'!N363^2</f>
        <v>0.26190899834073211</v>
      </c>
      <c r="O363" s="32">
        <f>'Hourly Loads p.u. of Peak'!O363^2</f>
        <v>0.26436428081904434</v>
      </c>
      <c r="P363" s="32">
        <f>'Hourly Loads p.u. of Peak'!P363^2</f>
        <v>0.2643211069684947</v>
      </c>
      <c r="Q363" s="32">
        <f>'Hourly Loads p.u. of Peak'!Q363^2</f>
        <v>0.26332908149659973</v>
      </c>
      <c r="R363" s="32">
        <f>'Hourly Loads p.u. of Peak'!R363^2</f>
        <v>0.25839693049612339</v>
      </c>
      <c r="S363" s="32">
        <f>'Hourly Loads p.u. of Peak'!S363^2</f>
        <v>0.27320157544085838</v>
      </c>
      <c r="T363" s="32">
        <f>'Hourly Loads p.u. of Peak'!T363^2</f>
        <v>0.30562433863463107</v>
      </c>
      <c r="U363" s="32">
        <f>'Hourly Loads p.u. of Peak'!U363^2</f>
        <v>0.28841859932117725</v>
      </c>
      <c r="V363" s="32">
        <f>'Hourly Loads p.u. of Peak'!V363^2</f>
        <v>0.26583428952394689</v>
      </c>
      <c r="W363" s="32">
        <f>'Hourly Loads p.u. of Peak'!W363^2</f>
        <v>0.23880620217096429</v>
      </c>
      <c r="X363" s="32">
        <f>'Hourly Loads p.u. of Peak'!X363^2</f>
        <v>0.20948211248717527</v>
      </c>
      <c r="Y363" s="32">
        <f>'Hourly Loads p.u. of Peak'!Y363^2</f>
        <v>0.17368519767098783</v>
      </c>
    </row>
    <row r="364" spans="1:25" x14ac:dyDescent="0.25">
      <c r="A364" s="29">
        <f>IF('2017 Hourly Load - RC2016'!A365="","",'2017 Hourly Load - RC2016'!A365)</f>
        <v>43089</v>
      </c>
      <c r="B364" s="32">
        <f>'Hourly Loads p.u. of Peak'!B364^2</f>
        <v>0.1443176503185144</v>
      </c>
      <c r="C364" s="32">
        <f>'Hourly Loads p.u. of Peak'!C364^2</f>
        <v>0.12625917501204892</v>
      </c>
      <c r="D364" s="32">
        <f>'Hourly Loads p.u. of Peak'!D364^2</f>
        <v>0.11743767548643051</v>
      </c>
      <c r="E364" s="32">
        <f>'Hourly Loads p.u. of Peak'!E364^2</f>
        <v>0.11350006377561409</v>
      </c>
      <c r="F364" s="32">
        <f>'Hourly Loads p.u. of Peak'!F364^2</f>
        <v>0.11310434725624004</v>
      </c>
      <c r="G364" s="32">
        <f>'Hourly Loads p.u. of Peak'!G364^2</f>
        <v>0.12161807333881339</v>
      </c>
      <c r="H364" s="32">
        <f>'Hourly Loads p.u. of Peak'!H364^2</f>
        <v>0.13878905815210038</v>
      </c>
      <c r="I364" s="32">
        <f>'Hourly Loads p.u. of Peak'!I364^2</f>
        <v>0.16334505076868866</v>
      </c>
      <c r="J364" s="32">
        <f>'Hourly Loads p.u. of Peak'!J364^2</f>
        <v>0.1983350195052217</v>
      </c>
      <c r="K364" s="32">
        <f>'Hourly Loads p.u. of Peak'!K364^2</f>
        <v>0.22737437437455699</v>
      </c>
      <c r="L364" s="32">
        <f>'Hourly Loads p.u. of Peak'!L364^2</f>
        <v>0.24421210733795576</v>
      </c>
      <c r="M364" s="32">
        <f>'Hourly Loads p.u. of Peak'!M364^2</f>
        <v>0.24729256712763903</v>
      </c>
      <c r="N364" s="32">
        <f>'Hourly Loads p.u. of Peak'!N364^2</f>
        <v>0.25985027678481615</v>
      </c>
      <c r="O364" s="32">
        <f>'Hourly Loads p.u. of Peak'!O364^2</f>
        <v>0.26135062582460955</v>
      </c>
      <c r="P364" s="32">
        <f>'Hourly Loads p.u. of Peak'!P364^2</f>
        <v>0.26285529383601897</v>
      </c>
      <c r="Q364" s="32">
        <f>'Hourly Loads p.u. of Peak'!Q364^2</f>
        <v>0.26328599226263683</v>
      </c>
      <c r="R364" s="32">
        <f>'Hourly Loads p.u. of Peak'!R364^2</f>
        <v>0.25848230863216615</v>
      </c>
      <c r="S364" s="32">
        <f>'Hourly Loads p.u. of Peak'!S364^2</f>
        <v>0.27158000961483747</v>
      </c>
      <c r="T364" s="32">
        <f>'Hourly Loads p.u. of Peak'!T364^2</f>
        <v>0.30026301759463525</v>
      </c>
      <c r="U364" s="32">
        <f>'Hourly Loads p.u. of Peak'!U364^2</f>
        <v>0.2788485479749977</v>
      </c>
      <c r="V364" s="32">
        <f>'Hourly Loads p.u. of Peak'!V364^2</f>
        <v>0.25596958206851605</v>
      </c>
      <c r="W364" s="32">
        <f>'Hourly Loads p.u. of Peak'!W364^2</f>
        <v>0.23107309230679798</v>
      </c>
      <c r="X364" s="32">
        <f>'Hourly Loads p.u. of Peak'!X364^2</f>
        <v>0.20171502906342414</v>
      </c>
      <c r="Y364" s="32">
        <f>'Hourly Loads p.u. of Peak'!Y364^2</f>
        <v>0.16819983576618133</v>
      </c>
    </row>
    <row r="365" spans="1:25" x14ac:dyDescent="0.25">
      <c r="A365" s="29">
        <f>IF('2017 Hourly Load - RC2016'!A366="","",'2017 Hourly Load - RC2016'!A366)</f>
        <v>43090</v>
      </c>
      <c r="B365" s="32">
        <f>'Hourly Loads p.u. of Peak'!B365^2</f>
        <v>0.13735374929915231</v>
      </c>
      <c r="C365" s="32">
        <f>'Hourly Loads p.u. of Peak'!C365^2</f>
        <v>0.11752402142468432</v>
      </c>
      <c r="D365" s="32">
        <f>'Hourly Loads p.u. of Peak'!D365^2</f>
        <v>0.10612697104543618</v>
      </c>
      <c r="E365" s="32">
        <f>'Hourly Loads p.u. of Peak'!E365^2</f>
        <v>0.1010463796347873</v>
      </c>
      <c r="F365" s="32">
        <f>'Hourly Loads p.u. of Peak'!F365^2</f>
        <v>0.10035355312514566</v>
      </c>
      <c r="G365" s="32">
        <f>'Hourly Loads p.u. of Peak'!G365^2</f>
        <v>0.10403102347988162</v>
      </c>
      <c r="H365" s="32">
        <f>'Hourly Loads p.u. of Peak'!H365^2</f>
        <v>0.11400985755670762</v>
      </c>
      <c r="I365" s="32">
        <f>'Hourly Loads p.u. of Peak'!I365^2</f>
        <v>0.13168711751135528</v>
      </c>
      <c r="J365" s="32">
        <f>'Hourly Loads p.u. of Peak'!J365^2</f>
        <v>0.16999542794279687</v>
      </c>
      <c r="K365" s="32">
        <f>'Hourly Loads p.u. of Peak'!K365^2</f>
        <v>0.21272297006844781</v>
      </c>
      <c r="L365" s="32">
        <f>'Hourly Loads p.u. of Peak'!L365^2</f>
        <v>0.24110971951238233</v>
      </c>
      <c r="M365" s="32">
        <f>'Hourly Loads p.u. of Peak'!M365^2</f>
        <v>0.25652217950259215</v>
      </c>
      <c r="N365" s="32">
        <f>'Hourly Loads p.u. of Peak'!N365^2</f>
        <v>0.2729382909311488</v>
      </c>
      <c r="O365" s="32">
        <f>'Hourly Loads p.u. of Peak'!O365^2</f>
        <v>0.27791813042964764</v>
      </c>
      <c r="P365" s="32">
        <f>'Hourly Loads p.u. of Peak'!P365^2</f>
        <v>0.27416803788932342</v>
      </c>
      <c r="Q365" s="32">
        <f>'Hourly Loads p.u. of Peak'!Q365^2</f>
        <v>0.26726496033023306</v>
      </c>
      <c r="R365" s="32">
        <f>'Hourly Loads p.u. of Peak'!R365^2</f>
        <v>0.26169416916686272</v>
      </c>
      <c r="S365" s="32">
        <f>'Hourly Loads p.u. of Peak'!S365^2</f>
        <v>0.28325574472258569</v>
      </c>
      <c r="T365" s="32">
        <f>'Hourly Loads p.u. of Peak'!T365^2</f>
        <v>0.31809752866155205</v>
      </c>
      <c r="U365" s="32">
        <f>'Hourly Loads p.u. of Peak'!U365^2</f>
        <v>0.30381653170114731</v>
      </c>
      <c r="V365" s="32">
        <f>'Hourly Loads p.u. of Peak'!V365^2</f>
        <v>0.28423981447247948</v>
      </c>
      <c r="W365" s="32">
        <f>'Hourly Loads p.u. of Peak'!W365^2</f>
        <v>0.25660724737781676</v>
      </c>
      <c r="X365" s="32">
        <f>'Hourly Loads p.u. of Peak'!X365^2</f>
        <v>0.22038171605561488</v>
      </c>
      <c r="Y365" s="32">
        <f>'Hourly Loads p.u. of Peak'!Y365^2</f>
        <v>0.1778392727135055</v>
      </c>
    </row>
    <row r="366" spans="1:25" x14ac:dyDescent="0.25">
      <c r="A366" s="29">
        <f>IF('2017 Hourly Load - RC2016'!A367="","",'2017 Hourly Load - RC2016'!A367)</f>
        <v>43091</v>
      </c>
      <c r="B366" s="32">
        <f>'Hourly Loads p.u. of Peak'!B366^2</f>
        <v>0.14294919033195377</v>
      </c>
      <c r="C366" s="32">
        <f>'Hourly Loads p.u. of Peak'!C366^2</f>
        <v>0.12191109352738749</v>
      </c>
      <c r="D366" s="32">
        <f>'Hourly Loads p.u. of Peak'!D366^2</f>
        <v>0.11007490421699198</v>
      </c>
      <c r="E366" s="32">
        <f>'Hourly Loads p.u. of Peak'!E366^2</f>
        <v>0.10443768550732246</v>
      </c>
      <c r="F366" s="32">
        <f>'Hourly Loads p.u. of Peak'!F366^2</f>
        <v>0.10612697104543618</v>
      </c>
      <c r="G366" s="32">
        <f>'Hourly Loads p.u. of Peak'!G366^2</f>
        <v>0.12010005177230565</v>
      </c>
      <c r="H366" s="32">
        <f>'Hourly Loads p.u. of Peak'!H366^2</f>
        <v>0.14659146900082459</v>
      </c>
      <c r="I366" s="32">
        <f>'Hourly Loads p.u. of Peak'!I366^2</f>
        <v>0.17561531082925361</v>
      </c>
      <c r="J366" s="32">
        <f>'Hourly Loads p.u. of Peak'!J366^2</f>
        <v>0.21821890728375398</v>
      </c>
      <c r="K366" s="32">
        <f>'Hourly Loads p.u. of Peak'!K366^2</f>
        <v>0.26319982437178435</v>
      </c>
      <c r="L366" s="32">
        <f>'Hourly Loads p.u. of Peak'!L366^2</f>
        <v>0.30353888352583497</v>
      </c>
      <c r="M366" s="32">
        <f>'Hourly Loads p.u. of Peak'!M366^2</f>
        <v>0.33053045529593889</v>
      </c>
      <c r="N366" s="32">
        <f>'Hourly Loads p.u. of Peak'!N366^2</f>
        <v>0.34927924681997197</v>
      </c>
      <c r="O366" s="32">
        <f>'Hourly Loads p.u. of Peak'!O366^2</f>
        <v>0.36346505012026953</v>
      </c>
      <c r="P366" s="32">
        <f>'Hourly Loads p.u. of Peak'!P366^2</f>
        <v>0.37350666794162729</v>
      </c>
      <c r="Q366" s="32">
        <f>'Hourly Loads p.u. of Peak'!Q366^2</f>
        <v>0.36849424224299732</v>
      </c>
      <c r="R366" s="32">
        <f>'Hourly Loads p.u. of Peak'!R366^2</f>
        <v>0.35136671686124027</v>
      </c>
      <c r="S366" s="32">
        <f>'Hourly Loads p.u. of Peak'!S366^2</f>
        <v>0.36134189303353437</v>
      </c>
      <c r="T366" s="32">
        <f>'Hourly Loads p.u. of Peak'!T366^2</f>
        <v>0.40029773365801663</v>
      </c>
      <c r="U366" s="32">
        <f>'Hourly Loads p.u. of Peak'!U366^2</f>
        <v>0.37896639102064489</v>
      </c>
      <c r="V366" s="32">
        <f>'Hourly Loads p.u. of Peak'!V366^2</f>
        <v>0.34813874391814781</v>
      </c>
      <c r="W366" s="32">
        <f>'Hourly Loads p.u. of Peak'!W366^2</f>
        <v>0.3127682896478578</v>
      </c>
      <c r="X366" s="32">
        <f>'Hourly Loads p.u. of Peak'!X366^2</f>
        <v>0.26774270381624504</v>
      </c>
      <c r="Y366" s="32">
        <f>'Hourly Loads p.u. of Peak'!Y366^2</f>
        <v>0.2121037458865245</v>
      </c>
    </row>
    <row r="367" spans="1:25" x14ac:dyDescent="0.25">
      <c r="A367" s="29">
        <f>IF('2017 Hourly Load - RC2016'!A368="","",'2017 Hourly Load - RC2016'!A368)</f>
        <v>43092</v>
      </c>
      <c r="B367" s="32">
        <f>'Hourly Loads p.u. of Peak'!B367^2</f>
        <v>0.16906191131495668</v>
      </c>
      <c r="C367" s="32">
        <f>'Hourly Loads p.u. of Peak'!C367^2</f>
        <v>0.14177689627334494</v>
      </c>
      <c r="D367" s="32">
        <f>'Hourly Loads p.u. of Peak'!D367^2</f>
        <v>0.12563335602489489</v>
      </c>
      <c r="E367" s="32">
        <f>'Hourly Loads p.u. of Peak'!E367^2</f>
        <v>0.11789855382899342</v>
      </c>
      <c r="F367" s="32">
        <f>'Hourly Loads p.u. of Peak'!F367^2</f>
        <v>0.11893883014664372</v>
      </c>
      <c r="G367" s="32">
        <f>'Hourly Loads p.u. of Peak'!G367^2</f>
        <v>0.13358319188475054</v>
      </c>
      <c r="H367" s="32">
        <f>'Hourly Loads p.u. of Peak'!H367^2</f>
        <v>0.16050667198234891</v>
      </c>
      <c r="I367" s="32">
        <f>'Hourly Loads p.u. of Peak'!I367^2</f>
        <v>0.19022962310198663</v>
      </c>
      <c r="J367" s="32">
        <f>'Hourly Loads p.u. of Peak'!J367^2</f>
        <v>0.23724939800219069</v>
      </c>
      <c r="K367" s="32">
        <f>'Hourly Loads p.u. of Peak'!K367^2</f>
        <v>0.28995393908244216</v>
      </c>
      <c r="L367" s="32">
        <f>'Hourly Loads p.u. of Peak'!L367^2</f>
        <v>0.33217392095232096</v>
      </c>
      <c r="M367" s="32">
        <f>'Hourly Loads p.u. of Peak'!M367^2</f>
        <v>0.36376886597503799</v>
      </c>
      <c r="N367" s="32">
        <f>'Hourly Loads p.u. of Peak'!N367^2</f>
        <v>0.38743929841433344</v>
      </c>
      <c r="O367" s="32">
        <f>'Hourly Loads p.u. of Peak'!O367^2</f>
        <v>0.39701053439272749</v>
      </c>
      <c r="P367" s="32">
        <f>'Hourly Loads p.u. of Peak'!P367^2</f>
        <v>0.37566521591577556</v>
      </c>
      <c r="Q367" s="32">
        <f>'Hourly Loads p.u. of Peak'!Q367^2</f>
        <v>0.35336056570063884</v>
      </c>
      <c r="R367" s="32">
        <f>'Hourly Loads p.u. of Peak'!R367^2</f>
        <v>0.33411262798267982</v>
      </c>
      <c r="S367" s="32">
        <f>'Hourly Loads p.u. of Peak'!S367^2</f>
        <v>0.34158023744027077</v>
      </c>
      <c r="T367" s="32">
        <f>'Hourly Loads p.u. of Peak'!T367^2</f>
        <v>0.37674682214752231</v>
      </c>
      <c r="U367" s="32">
        <f>'Hourly Loads p.u. of Peak'!U367^2</f>
        <v>0.35661260148559171</v>
      </c>
      <c r="V367" s="32">
        <f>'Hourly Loads p.u. of Peak'!V367^2</f>
        <v>0.32860218431128069</v>
      </c>
      <c r="W367" s="32">
        <f>'Hourly Loads p.u. of Peak'!W367^2</f>
        <v>0.30781010318134228</v>
      </c>
      <c r="X367" s="32">
        <f>'Hourly Loads p.u. of Peak'!X367^2</f>
        <v>0.27853823603434974</v>
      </c>
      <c r="Y367" s="32">
        <f>'Hourly Loads p.u. of Peak'!Y367^2</f>
        <v>0.24267911744981893</v>
      </c>
    </row>
    <row r="368" spans="1:25" x14ac:dyDescent="0.25">
      <c r="A368" s="29">
        <f>IF('2017 Hourly Load - RC2016'!A369="","",'2017 Hourly Load - RC2016'!A369)</f>
        <v>43093</v>
      </c>
      <c r="B368" s="32">
        <f>'Hourly Loads p.u. of Peak'!B368^2</f>
        <v>0.20228114047154433</v>
      </c>
      <c r="C368" s="32">
        <f>'Hourly Loads p.u. of Peak'!C368^2</f>
        <v>0.17351026169208547</v>
      </c>
      <c r="D368" s="32">
        <f>'Hourly Loads p.u. of Peak'!D368^2</f>
        <v>0.15596394590545179</v>
      </c>
      <c r="E368" s="32">
        <f>'Hourly Loads p.u. of Peak'!E368^2</f>
        <v>0.14852686188153522</v>
      </c>
      <c r="F368" s="32">
        <f>'Hourly Loads p.u. of Peak'!F368^2</f>
        <v>0.14684878804116741</v>
      </c>
      <c r="G368" s="32">
        <f>'Hourly Loads p.u. of Peak'!G368^2</f>
        <v>0.15692714532678981</v>
      </c>
      <c r="H368" s="32">
        <f>'Hourly Loads p.u. of Peak'!H368^2</f>
        <v>0.17660201074471918</v>
      </c>
      <c r="I368" s="32">
        <f>'Hourly Loads p.u. of Peak'!I368^2</f>
        <v>0.2031885687479785</v>
      </c>
      <c r="J368" s="32">
        <f>'Hourly Loads p.u. of Peak'!J368^2</f>
        <v>0.25873852765688105</v>
      </c>
      <c r="K368" s="32">
        <f>'Hourly Loads p.u. of Peak'!K368^2</f>
        <v>0.32850591884107461</v>
      </c>
      <c r="L368" s="32">
        <f>'Hourly Loads p.u. of Peak'!L368^2</f>
        <v>0.38796215840669945</v>
      </c>
      <c r="M368" s="32">
        <f>'Hourly Loads p.u. of Peak'!M368^2</f>
        <v>0.43032712903514919</v>
      </c>
      <c r="N368" s="32">
        <f>'Hourly Loads p.u. of Peak'!N368^2</f>
        <v>0.45315194737748549</v>
      </c>
      <c r="O368" s="32">
        <f>'Hourly Loads p.u. of Peak'!O368^2</f>
        <v>0.45717427968295149</v>
      </c>
      <c r="P368" s="32">
        <f>'Hourly Loads p.u. of Peak'!P368^2</f>
        <v>0.46018845119113483</v>
      </c>
      <c r="Q368" s="32">
        <f>'Hourly Loads p.u. of Peak'!Q368^2</f>
        <v>0.44931623519127706</v>
      </c>
      <c r="R368" s="32">
        <f>'Hourly Loads p.u. of Peak'!R368^2</f>
        <v>0.43768466994181848</v>
      </c>
      <c r="S368" s="32">
        <f>'Hourly Loads p.u. of Peak'!S368^2</f>
        <v>0.44824740606413133</v>
      </c>
      <c r="T368" s="32">
        <f>'Hourly Loads p.u. of Peak'!T368^2</f>
        <v>0.45819684997982191</v>
      </c>
      <c r="U368" s="32">
        <f>'Hourly Loads p.u. of Peak'!U368^2</f>
        <v>0.40782391894779346</v>
      </c>
      <c r="V368" s="32">
        <f>'Hourly Loads p.u. of Peak'!V368^2</f>
        <v>0.36311075870865211</v>
      </c>
      <c r="W368" s="32">
        <f>'Hourly Loads p.u. of Peak'!W368^2</f>
        <v>0.32735183321422967</v>
      </c>
      <c r="X368" s="32">
        <f>'Hourly Loads p.u. of Peak'!X368^2</f>
        <v>0.29431101636798379</v>
      </c>
      <c r="Y368" s="32">
        <f>'Hourly Loads p.u. of Peak'!Y368^2</f>
        <v>0.25009828567433434</v>
      </c>
    </row>
    <row r="369" spans="1:25" x14ac:dyDescent="0.25">
      <c r="A369" s="29">
        <f>IF('2017 Hourly Load - RC2016'!A370="","",'2017 Hourly Load - RC2016'!A370)</f>
        <v>43094</v>
      </c>
      <c r="B369" s="32">
        <f>'Hourly Loads p.u. of Peak'!B369^2</f>
        <v>0.2087908795899176</v>
      </c>
      <c r="C369" s="32">
        <f>'Hourly Loads p.u. of Peak'!C369^2</f>
        <v>0.17940081541113773</v>
      </c>
      <c r="D369" s="32">
        <f>'Hourly Loads p.u. of Peak'!D369^2</f>
        <v>0.15500371159034149</v>
      </c>
      <c r="E369" s="32">
        <f>'Hourly Loads p.u. of Peak'!E369^2</f>
        <v>0.13744712899118072</v>
      </c>
      <c r="F369" s="32">
        <f>'Hourly Loads p.u. of Peak'!F369^2</f>
        <v>0.125990776487377</v>
      </c>
      <c r="G369" s="32">
        <f>'Hourly Loads p.u. of Peak'!G369^2</f>
        <v>0.12400167499106489</v>
      </c>
      <c r="H369" s="32">
        <f>'Hourly Loads p.u. of Peak'!H369^2</f>
        <v>0.12865749113616923</v>
      </c>
      <c r="I369" s="32">
        <f>'Hourly Loads p.u. of Peak'!I369^2</f>
        <v>0.14206160464511525</v>
      </c>
      <c r="J369" s="32">
        <f>'Hourly Loads p.u. of Peak'!J369^2</f>
        <v>0.17646088438076485</v>
      </c>
      <c r="K369" s="32">
        <f>'Hourly Loads p.u. of Peak'!K369^2</f>
        <v>0.21532577451439705</v>
      </c>
      <c r="L369" s="32">
        <f>'Hourly Loads p.u. of Peak'!L369^2</f>
        <v>0.24168732643638322</v>
      </c>
      <c r="M369" s="32">
        <f>'Hourly Loads p.u. of Peak'!M369^2</f>
        <v>0.25550246501552504</v>
      </c>
      <c r="N369" s="32">
        <f>'Hourly Loads p.u. of Peak'!N369^2</f>
        <v>0.26040704511148144</v>
      </c>
      <c r="O369" s="32">
        <f>'Hourly Loads p.u. of Peak'!O369^2</f>
        <v>0.25686253562007727</v>
      </c>
      <c r="P369" s="32">
        <f>'Hourly Loads p.u. of Peak'!P369^2</f>
        <v>0.24938488851988172</v>
      </c>
      <c r="Q369" s="32">
        <f>'Hourly Loads p.u. of Peak'!Q369^2</f>
        <v>0.23398855680367786</v>
      </c>
      <c r="R369" s="32">
        <f>'Hourly Loads p.u. of Peak'!R369^2</f>
        <v>0.21810124263132494</v>
      </c>
      <c r="S369" s="32">
        <f>'Hourly Loads p.u. of Peak'!S369^2</f>
        <v>0.22485877084695699</v>
      </c>
      <c r="T369" s="32">
        <f>'Hourly Loads p.u. of Peak'!T369^2</f>
        <v>0.24404614600578683</v>
      </c>
      <c r="U369" s="32">
        <f>'Hourly Loads p.u. of Peak'!U369^2</f>
        <v>0.23398855680367786</v>
      </c>
      <c r="V369" s="32">
        <f>'Hourly Loads p.u. of Peak'!V369^2</f>
        <v>0.22597508927057727</v>
      </c>
      <c r="W369" s="32">
        <f>'Hourly Loads p.u. of Peak'!W369^2</f>
        <v>0.21369231476939943</v>
      </c>
      <c r="X369" s="32">
        <f>'Hourly Loads p.u. of Peak'!X369^2</f>
        <v>0.19221250704201737</v>
      </c>
      <c r="Y369" s="32">
        <f>'Hourly Loads p.u. of Peak'!Y369^2</f>
        <v>0.16361667001219424</v>
      </c>
    </row>
    <row r="370" spans="1:25" x14ac:dyDescent="0.25">
      <c r="A370" s="29">
        <f>IF('2017 Hourly Load - RC2016'!A371="","",'2017 Hourly Load - RC2016'!A371)</f>
        <v>43095</v>
      </c>
      <c r="B370" s="32">
        <f>'Hourly Loads p.u. of Peak'!B370^2</f>
        <v>0.13635967363787405</v>
      </c>
      <c r="C370" s="32">
        <f>'Hourly Loads p.u. of Peak'!C370^2</f>
        <v>0.11885196593179601</v>
      </c>
      <c r="D370" s="32">
        <f>'Hourly Loads p.u. of Peak'!D370^2</f>
        <v>0.11124813434659186</v>
      </c>
      <c r="E370" s="32">
        <f>'Hourly Loads p.u. of Peak'!E370^2</f>
        <v>0.10733404075835858</v>
      </c>
      <c r="F370" s="32">
        <f>'Hourly Loads p.u. of Peak'!F370^2</f>
        <v>0.10915744358648988</v>
      </c>
      <c r="G370" s="32">
        <f>'Hourly Loads p.u. of Peak'!G370^2</f>
        <v>0.11928660431823498</v>
      </c>
      <c r="H370" s="32">
        <f>'Hourly Loads p.u. of Peak'!H370^2</f>
        <v>0.13763398356889758</v>
      </c>
      <c r="I370" s="32">
        <f>'Hourly Loads p.u. of Peak'!I370^2</f>
        <v>0.1605739633229713</v>
      </c>
      <c r="J370" s="32">
        <f>'Hourly Loads p.u. of Peak'!J370^2</f>
        <v>0.19188131243289477</v>
      </c>
      <c r="K370" s="32">
        <f>'Hourly Loads p.u. of Peak'!K370^2</f>
        <v>0.2235069574109963</v>
      </c>
      <c r="L370" s="32">
        <f>'Hourly Loads p.u. of Peak'!L370^2</f>
        <v>0.24938488851988172</v>
      </c>
      <c r="M370" s="32">
        <f>'Hourly Loads p.u. of Peak'!M370^2</f>
        <v>0.2604498981241396</v>
      </c>
      <c r="N370" s="32">
        <f>'Hourly Loads p.u. of Peak'!N370^2</f>
        <v>0.2601500010750456</v>
      </c>
      <c r="O370" s="32">
        <f>'Hourly Loads p.u. of Peak'!O370^2</f>
        <v>0.25363826288981001</v>
      </c>
      <c r="P370" s="32">
        <f>'Hourly Loads p.u. of Peak'!P370^2</f>
        <v>0.24967851689017317</v>
      </c>
      <c r="Q370" s="32">
        <f>'Hourly Loads p.u. of Peak'!Q370^2</f>
        <v>0.246875160556525</v>
      </c>
      <c r="R370" s="32">
        <f>'Hourly Loads p.u. of Peak'!R370^2</f>
        <v>0.24934295571260456</v>
      </c>
      <c r="S370" s="32">
        <f>'Hourly Loads p.u. of Peak'!S370^2</f>
        <v>0.27840529808801023</v>
      </c>
      <c r="T370" s="32">
        <f>'Hourly Loads p.u. of Peak'!T370^2</f>
        <v>0.31107993489219848</v>
      </c>
      <c r="U370" s="32">
        <f>'Hourly Loads p.u. of Peak'!U370^2</f>
        <v>0.2991137745045368</v>
      </c>
      <c r="V370" s="32">
        <f>'Hourly Loads p.u. of Peak'!V370^2</f>
        <v>0.27738716134771696</v>
      </c>
      <c r="W370" s="32">
        <f>'Hourly Loads p.u. of Peak'!W370^2</f>
        <v>0.2516123725695576</v>
      </c>
      <c r="X370" s="32">
        <f>'Hourly Loads p.u. of Peak'!X370^2</f>
        <v>0.22215921967396457</v>
      </c>
      <c r="Y370" s="32">
        <f>'Hourly Loads p.u. of Peak'!Y370^2</f>
        <v>0.18553434918476788</v>
      </c>
    </row>
    <row r="371" spans="1:25" x14ac:dyDescent="0.25">
      <c r="A371" s="29">
        <f>IF('2017 Hourly Load - RC2016'!A372="","",'2017 Hourly Load - RC2016'!A372)</f>
        <v>43096</v>
      </c>
      <c r="B371" s="32">
        <f>'Hourly Loads p.u. of Peak'!B371^2</f>
        <v>0.15191160996859632</v>
      </c>
      <c r="C371" s="32">
        <f>'Hourly Loads p.u. of Peak'!C371^2</f>
        <v>0.12959290458582934</v>
      </c>
      <c r="D371" s="32">
        <f>'Hourly Loads p.u. of Peak'!D371^2</f>
        <v>0.11586029009577266</v>
      </c>
      <c r="E371" s="32">
        <f>'Hourly Loads p.u. of Peak'!E371^2</f>
        <v>0.10982430690676005</v>
      </c>
      <c r="F371" s="32">
        <f>'Hourly Loads p.u. of Peak'!F371^2</f>
        <v>0.10985213694957692</v>
      </c>
      <c r="G371" s="32">
        <f>'Hourly Loads p.u. of Peak'!G371^2</f>
        <v>0.11429356992073787</v>
      </c>
      <c r="H371" s="32">
        <f>'Hourly Loads p.u. of Peak'!H371^2</f>
        <v>0.12637855491320546</v>
      </c>
      <c r="I371" s="32">
        <f>'Hourly Loads p.u. of Peak'!I371^2</f>
        <v>0.14054646004255741</v>
      </c>
      <c r="J371" s="32">
        <f>'Hourly Loads p.u. of Peak'!J371^2</f>
        <v>0.17667259508084304</v>
      </c>
      <c r="K371" s="32">
        <f>'Hourly Loads p.u. of Peak'!K371^2</f>
        <v>0.22533685456216151</v>
      </c>
      <c r="L371" s="32">
        <f>'Hourly Loads p.u. of Peak'!L371^2</f>
        <v>0.26700455278447355</v>
      </c>
      <c r="M371" s="32">
        <f>'Hourly Loads p.u. of Peak'!M371^2</f>
        <v>0.29567926657592308</v>
      </c>
      <c r="N371" s="32">
        <f>'Hourly Loads p.u. of Peak'!N371^2</f>
        <v>0.31422581211767636</v>
      </c>
      <c r="O371" s="32">
        <f>'Hourly Loads p.u. of Peak'!O371^2</f>
        <v>0.32037489947766068</v>
      </c>
      <c r="P371" s="32">
        <f>'Hourly Loads p.u. of Peak'!P371^2</f>
        <v>0.32061259275841136</v>
      </c>
      <c r="Q371" s="32">
        <f>'Hourly Loads p.u. of Peak'!Q371^2</f>
        <v>0.31065856015573445</v>
      </c>
      <c r="R371" s="32">
        <f>'Hourly Loads p.u. of Peak'!R371^2</f>
        <v>0.2987464821069325</v>
      </c>
      <c r="S371" s="32">
        <f>'Hourly Loads p.u. of Peak'!S371^2</f>
        <v>0.31253352269073265</v>
      </c>
      <c r="T371" s="32">
        <f>'Hourly Loads p.u. of Peak'!T371^2</f>
        <v>0.34443266963139524</v>
      </c>
      <c r="U371" s="32">
        <f>'Hourly Loads p.u. of Peak'!U371^2</f>
        <v>0.32418856904301768</v>
      </c>
      <c r="V371" s="32">
        <f>'Hourly Loads p.u. of Peak'!V371^2</f>
        <v>0.29609036039709552</v>
      </c>
      <c r="W371" s="32">
        <f>'Hourly Loads p.u. of Peak'!W371^2</f>
        <v>0.26730837392777862</v>
      </c>
      <c r="X371" s="32">
        <f>'Hourly Loads p.u. of Peak'!X371^2</f>
        <v>0.2316789735106963</v>
      </c>
      <c r="Y371" s="32">
        <f>'Hourly Loads p.u. of Peak'!Y371^2</f>
        <v>0.19026624974413561</v>
      </c>
    </row>
    <row r="372" spans="1:25" x14ac:dyDescent="0.25">
      <c r="A372" s="29">
        <f>IF('2017 Hourly Load - RC2016'!A373="","",'2017 Hourly Load - RC2016'!A373)</f>
        <v>43097</v>
      </c>
      <c r="B372" s="32">
        <f>'Hourly Loads p.u. of Peak'!B372^2</f>
        <v>0.15487149817352613</v>
      </c>
      <c r="C372" s="32">
        <f>'Hourly Loads p.u. of Peak'!C372^2</f>
        <v>0.13089602293895419</v>
      </c>
      <c r="D372" s="32">
        <f>'Hourly Loads p.u. of Peak'!D372^2</f>
        <v>0.11674805030432138</v>
      </c>
      <c r="E372" s="32">
        <f>'Hourly Loads p.u. of Peak'!E372^2</f>
        <v>0.10901876934070609</v>
      </c>
      <c r="F372" s="32">
        <f>'Hourly Loads p.u. of Peak'!F372^2</f>
        <v>0.10530788248558139</v>
      </c>
      <c r="G372" s="32">
        <f>'Hourly Loads p.u. of Peak'!G372^2</f>
        <v>0.10700416299486745</v>
      </c>
      <c r="H372" s="32">
        <f>'Hourly Loads p.u. of Peak'!H372^2</f>
        <v>0.11563174069492886</v>
      </c>
      <c r="I372" s="32">
        <f>'Hourly Loads p.u. of Peak'!I372^2</f>
        <v>0.12736559153217253</v>
      </c>
      <c r="J372" s="32">
        <f>'Hourly Loads p.u. of Peak'!J372^2</f>
        <v>0.17065388777829432</v>
      </c>
      <c r="K372" s="32">
        <f>'Hourly Loads p.u. of Peak'!K372^2</f>
        <v>0.22458012313821349</v>
      </c>
      <c r="L372" s="32">
        <f>'Hourly Loads p.u. of Peak'!L372^2</f>
        <v>0.2687430005594959</v>
      </c>
      <c r="M372" s="32">
        <f>'Hourly Loads p.u. of Peak'!M372^2</f>
        <v>0.30423324194826606</v>
      </c>
      <c r="N372" s="32">
        <f>'Hourly Loads p.u. of Peak'!N372^2</f>
        <v>0.33014434981054452</v>
      </c>
      <c r="O372" s="32">
        <f>'Hourly Loads p.u. of Peak'!O372^2</f>
        <v>0.34888233861700096</v>
      </c>
      <c r="P372" s="32">
        <f>'Hourly Loads p.u. of Peak'!P372^2</f>
        <v>0.35897335313372647</v>
      </c>
      <c r="Q372" s="32">
        <f>'Hourly Loads p.u. of Peak'!Q372^2</f>
        <v>0.35862125822767371</v>
      </c>
      <c r="R372" s="32">
        <f>'Hourly Loads p.u. of Peak'!R372^2</f>
        <v>0.34769296787347637</v>
      </c>
      <c r="S372" s="32">
        <f>'Hourly Loads p.u. of Peak'!S372^2</f>
        <v>0.34453124090359061</v>
      </c>
      <c r="T372" s="32">
        <f>'Hourly Loads p.u. of Peak'!T372^2</f>
        <v>0.37587111627689612</v>
      </c>
      <c r="U372" s="32">
        <f>'Hourly Loads p.u. of Peak'!U372^2</f>
        <v>0.35131694291692322</v>
      </c>
      <c r="V372" s="32">
        <f>'Hourly Loads p.u. of Peak'!V372^2</f>
        <v>0.31895059078099175</v>
      </c>
      <c r="W372" s="32">
        <f>'Hourly Loads p.u. of Peak'!W372^2</f>
        <v>0.28365811245824846</v>
      </c>
      <c r="X372" s="32">
        <f>'Hourly Loads p.u. of Peak'!X372^2</f>
        <v>0.24139843659495042</v>
      </c>
      <c r="Y372" s="32">
        <f>'Hourly Loads p.u. of Peak'!Y372^2</f>
        <v>0.19328163232721668</v>
      </c>
    </row>
    <row r="373" spans="1:25" x14ac:dyDescent="0.25">
      <c r="A373" s="29">
        <f>IF('2017 Hourly Load - RC2016'!A374="","",'2017 Hourly Load - RC2016'!A374)</f>
        <v>43098</v>
      </c>
      <c r="B373" s="32">
        <f>'Hourly Loads p.u. of Peak'!B373^2</f>
        <v>0.1562957486962917</v>
      </c>
      <c r="C373" s="32">
        <f>'Hourly Loads p.u. of Peak'!C373^2</f>
        <v>0.13318450497061204</v>
      </c>
      <c r="D373" s="32">
        <f>'Hourly Loads p.u. of Peak'!D373^2</f>
        <v>0.12012915458961505</v>
      </c>
      <c r="E373" s="32">
        <f>'Hourly Loads p.u. of Peak'!E373^2</f>
        <v>0.11460606073849498</v>
      </c>
      <c r="F373" s="32">
        <f>'Hourly Loads p.u. of Peak'!F373^2</f>
        <v>0.11520381875006411</v>
      </c>
      <c r="G373" s="32">
        <f>'Hourly Loads p.u. of Peak'!G373^2</f>
        <v>0.12637855491320546</v>
      </c>
      <c r="H373" s="32">
        <f>'Hourly Loads p.u. of Peak'!H373^2</f>
        <v>0.15125773529439401</v>
      </c>
      <c r="I373" s="32">
        <f>'Hourly Loads p.u. of Peak'!I373^2</f>
        <v>0.17670789253744162</v>
      </c>
      <c r="J373" s="32">
        <f>'Hourly Loads p.u. of Peak'!J373^2</f>
        <v>0.22211964202835227</v>
      </c>
      <c r="K373" s="32">
        <f>'Hourly Loads p.u. of Peak'!K373^2</f>
        <v>0.27960288192898747</v>
      </c>
      <c r="L373" s="32">
        <f>'Hourly Loads p.u. of Peak'!L373^2</f>
        <v>0.32980669260960793</v>
      </c>
      <c r="M373" s="32">
        <f>'Hourly Loads p.u. of Peak'!M373^2</f>
        <v>0.36447826323292054</v>
      </c>
      <c r="N373" s="32">
        <f>'Hourly Loads p.u. of Peak'!N373^2</f>
        <v>0.3832171264107736</v>
      </c>
      <c r="O373" s="32">
        <f>'Hourly Loads p.u. of Peak'!O373^2</f>
        <v>0.39173715819190619</v>
      </c>
      <c r="P373" s="32">
        <f>'Hourly Loads p.u. of Peak'!P373^2</f>
        <v>0.39806944046222992</v>
      </c>
      <c r="Q373" s="32">
        <f>'Hourly Loads p.u. of Peak'!Q373^2</f>
        <v>0.40130781419411182</v>
      </c>
      <c r="R373" s="32">
        <f>'Hourly Loads p.u. of Peak'!R373^2</f>
        <v>0.38864240348759693</v>
      </c>
      <c r="S373" s="32">
        <f>'Hourly Loads p.u. of Peak'!S373^2</f>
        <v>0.38509079149144143</v>
      </c>
      <c r="T373" s="32">
        <f>'Hourly Loads p.u. of Peak'!T373^2</f>
        <v>0.42183124471246364</v>
      </c>
      <c r="U373" s="32">
        <f>'Hourly Loads p.u. of Peak'!U373^2</f>
        <v>0.39378958110064516</v>
      </c>
      <c r="V373" s="32">
        <f>'Hourly Loads p.u. of Peak'!V373^2</f>
        <v>0.35726479616797774</v>
      </c>
      <c r="W373" s="32">
        <f>'Hourly Loads p.u. of Peak'!W373^2</f>
        <v>0.31056496010801138</v>
      </c>
      <c r="X373" s="32">
        <f>'Hourly Loads p.u. of Peak'!X373^2</f>
        <v>0.263242906554365</v>
      </c>
      <c r="Y373" s="32">
        <f>'Hourly Loads p.u. of Peak'!Y373^2</f>
        <v>0.20963587492808597</v>
      </c>
    </row>
    <row r="374" spans="1:25" x14ac:dyDescent="0.25">
      <c r="A374" s="29">
        <f>IF('2017 Hourly Load - RC2016'!A375="","",'2017 Hourly Load - RC2016'!A375)</f>
        <v>43099</v>
      </c>
      <c r="B374" s="32">
        <f>'Hourly Loads p.u. of Peak'!B374^2</f>
        <v>0.16634527287997497</v>
      </c>
      <c r="C374" s="32">
        <f>'Hourly Loads p.u. of Peak'!C374^2</f>
        <v>0.14070390859352899</v>
      </c>
      <c r="D374" s="32">
        <f>'Hourly Loads p.u. of Peak'!D374^2</f>
        <v>0.12616967710593827</v>
      </c>
      <c r="E374" s="32">
        <f>'Hourly Loads p.u. of Peak'!E374^2</f>
        <v>0.11859156367457305</v>
      </c>
      <c r="F374" s="32">
        <f>'Hourly Loads p.u. of Peak'!F374^2</f>
        <v>0.11786972248989988</v>
      </c>
      <c r="G374" s="32">
        <f>'Hourly Loads p.u. of Peak'!G374^2</f>
        <v>0.12920022192365979</v>
      </c>
      <c r="H374" s="32">
        <f>'Hourly Loads p.u. of Peak'!H374^2</f>
        <v>0.15256689491924458</v>
      </c>
      <c r="I374" s="32">
        <f>'Hourly Loads p.u. of Peak'!I374^2</f>
        <v>0.17730848873035843</v>
      </c>
      <c r="J374" s="32">
        <f>'Hourly Loads p.u. of Peak'!J374^2</f>
        <v>0.21661357021393582</v>
      </c>
      <c r="K374" s="32">
        <f>'Hourly Loads p.u. of Peak'!K374^2</f>
        <v>0.26492586171408161</v>
      </c>
      <c r="L374" s="32">
        <f>'Hourly Loads p.u. of Peak'!L374^2</f>
        <v>0.31225191868998925</v>
      </c>
      <c r="M374" s="32">
        <f>'Hourly Loads p.u. of Peak'!M374^2</f>
        <v>0.35356026084539682</v>
      </c>
      <c r="N374" s="32">
        <f>'Hourly Loads p.u. of Peak'!N374^2</f>
        <v>0.38057058929223292</v>
      </c>
      <c r="O374" s="32">
        <f>'Hourly Loads p.u. of Peak'!O374^2</f>
        <v>0.40008524730589312</v>
      </c>
      <c r="P374" s="32">
        <f>'Hourly Loads p.u. of Peak'!P374^2</f>
        <v>0.40546779829493845</v>
      </c>
      <c r="Q374" s="32">
        <f>'Hourly Loads p.u. of Peak'!Q374^2</f>
        <v>0.39886454550827433</v>
      </c>
      <c r="R374" s="32">
        <f>'Hourly Loads p.u. of Peak'!R374^2</f>
        <v>0.38358109231881082</v>
      </c>
      <c r="S374" s="32">
        <f>'Hourly Loads p.u. of Peak'!S374^2</f>
        <v>0.38342508577550538</v>
      </c>
      <c r="T374" s="32">
        <f>'Hourly Loads p.u. of Peak'!T374^2</f>
        <v>0.4195981125056214</v>
      </c>
      <c r="U374" s="32">
        <f>'Hourly Loads p.u. of Peak'!U374^2</f>
        <v>0.39199998965030752</v>
      </c>
      <c r="V374" s="32">
        <f>'Hourly Loads p.u. of Peak'!V374^2</f>
        <v>0.359073983409533</v>
      </c>
      <c r="W374" s="32">
        <f>'Hourly Loads p.u. of Peak'!W374^2</f>
        <v>0.31446121369920238</v>
      </c>
      <c r="X374" s="32">
        <f>'Hourly Loads p.u. of Peak'!X374^2</f>
        <v>0.26970155135709861</v>
      </c>
      <c r="Y374" s="32">
        <f>'Hourly Loads p.u. of Peak'!Y374^2</f>
        <v>0.21943663339807168</v>
      </c>
    </row>
    <row r="375" spans="1:25" x14ac:dyDescent="0.25">
      <c r="A375" s="29">
        <f>IF('2017 Hourly Load - RC2016'!A376="","",'2017 Hourly Load - RC2016'!A376)</f>
        <v>43100</v>
      </c>
      <c r="B375" s="32">
        <f>'Hourly Loads p.u. of Peak'!B375^2</f>
        <v>0.17734384964939712</v>
      </c>
      <c r="C375" s="32">
        <f>'Hourly Loads p.u. of Peak'!C375^2</f>
        <v>0.14982417518423907</v>
      </c>
      <c r="D375" s="32">
        <f>'Hourly Loads p.u. of Peak'!D375^2</f>
        <v>0.13416695995397507</v>
      </c>
      <c r="E375" s="32">
        <f>'Hourly Loads p.u. of Peak'!E375^2</f>
        <v>0.12608021093104763</v>
      </c>
      <c r="F375" s="32">
        <f>'Hourly Loads p.u. of Peak'!F375^2</f>
        <v>0.1253953577718627</v>
      </c>
      <c r="G375" s="32">
        <f>'Hourly Loads p.u. of Peak'!G375^2</f>
        <v>0.13558556408241987</v>
      </c>
      <c r="H375" s="32">
        <f>'Hourly Loads p.u. of Peak'!H375^2</f>
        <v>0.15765982624879629</v>
      </c>
      <c r="I375" s="32">
        <f>'Hourly Loads p.u. of Peak'!I375^2</f>
        <v>0.18448689984854397</v>
      </c>
      <c r="J375" s="32">
        <f>'Hourly Loads p.u. of Peak'!J375^2</f>
        <v>0.22299116466647048</v>
      </c>
      <c r="K375" s="32">
        <f>'Hourly Loads p.u. of Peak'!K375^2</f>
        <v>0.26618076624120784</v>
      </c>
      <c r="L375" s="32">
        <f>'Hourly Loads p.u. of Peak'!L375^2</f>
        <v>0.30326136227540273</v>
      </c>
      <c r="M375" s="32">
        <f>'Hourly Loads p.u. of Peak'!M375^2</f>
        <v>0.3258641449312305</v>
      </c>
      <c r="N375" s="32">
        <f>'Hourly Loads p.u. of Peak'!N375^2</f>
        <v>0.33135167866176385</v>
      </c>
      <c r="O375" s="32">
        <f>'Hourly Loads p.u. of Peak'!O375^2</f>
        <v>0.33493828666792752</v>
      </c>
      <c r="P375" s="32">
        <f>'Hourly Loads p.u. of Peak'!P375^2</f>
        <v>0.33382146230763227</v>
      </c>
      <c r="Q375" s="32">
        <f>'Hourly Loads p.u. of Peak'!Q375^2</f>
        <v>0.32687156357053382</v>
      </c>
      <c r="R375" s="32">
        <f>'Hourly Loads p.u. of Peak'!R375^2</f>
        <v>0.32884290968639046</v>
      </c>
      <c r="S375" s="32">
        <f>'Hourly Loads p.u. of Peak'!S375^2</f>
        <v>0.36392082149925237</v>
      </c>
      <c r="T375" s="32">
        <f>'Hourly Loads p.u. of Peak'!T375^2</f>
        <v>0.3954248195568103</v>
      </c>
      <c r="U375" s="32">
        <f>'Hourly Loads p.u. of Peak'!U375^2</f>
        <v>0.35847041329616064</v>
      </c>
      <c r="V375" s="32">
        <f>'Hourly Loads p.u. of Peak'!V375^2</f>
        <v>0.31658379433544015</v>
      </c>
      <c r="W375" s="32">
        <f>'Hourly Loads p.u. of Peak'!W375^2</f>
        <v>0.27372852523491786</v>
      </c>
      <c r="X375" s="32">
        <f>'Hourly Loads p.u. of Peak'!X375^2</f>
        <v>0.23325797719357594</v>
      </c>
      <c r="Y375" s="32">
        <f>'Hourly Loads p.u. of Peak'!Y375^2</f>
        <v>0.20239445794682848</v>
      </c>
    </row>
    <row r="376" spans="1:25" s="34" customFormat="1" x14ac:dyDescent="0.25">
      <c r="A376" s="29" t="str">
        <f>IF('2017 Hourly Load - RC2016'!A377="","",'2017 Hourly Load - RC2016'!A377)</f>
        <v/>
      </c>
      <c r="B376" s="32">
        <f>'Hourly Loads p.u. of Peak'!B376^2</f>
        <v>0</v>
      </c>
      <c r="C376" s="32">
        <f>'Hourly Loads p.u. of Peak'!C376^2</f>
        <v>0</v>
      </c>
      <c r="D376" s="32">
        <f>'Hourly Loads p.u. of Peak'!D376^2</f>
        <v>0</v>
      </c>
      <c r="E376" s="32">
        <f>'Hourly Loads p.u. of Peak'!E376^2</f>
        <v>0</v>
      </c>
      <c r="F376" s="32">
        <f>'Hourly Loads p.u. of Peak'!F376^2</f>
        <v>0</v>
      </c>
      <c r="G376" s="32">
        <f>'Hourly Loads p.u. of Peak'!G376^2</f>
        <v>0</v>
      </c>
      <c r="H376" s="32">
        <f>'Hourly Loads p.u. of Peak'!H376^2</f>
        <v>0</v>
      </c>
      <c r="I376" s="32">
        <f>'Hourly Loads p.u. of Peak'!I376^2</f>
        <v>0</v>
      </c>
      <c r="J376" s="32">
        <f>'Hourly Loads p.u. of Peak'!J376^2</f>
        <v>0</v>
      </c>
      <c r="K376" s="32">
        <f>'Hourly Loads p.u. of Peak'!K376^2</f>
        <v>0</v>
      </c>
      <c r="L376" s="32">
        <f>'Hourly Loads p.u. of Peak'!L376^2</f>
        <v>0</v>
      </c>
      <c r="M376" s="32">
        <f>'Hourly Loads p.u. of Peak'!M376^2</f>
        <v>0</v>
      </c>
      <c r="N376" s="32">
        <f>'Hourly Loads p.u. of Peak'!N376^2</f>
        <v>0</v>
      </c>
      <c r="O376" s="32">
        <f>'Hourly Loads p.u. of Peak'!O376^2</f>
        <v>0</v>
      </c>
      <c r="P376" s="32">
        <f>'Hourly Loads p.u. of Peak'!P376^2</f>
        <v>0</v>
      </c>
      <c r="Q376" s="32">
        <f>'Hourly Loads p.u. of Peak'!Q376^2</f>
        <v>0</v>
      </c>
      <c r="R376" s="32">
        <f>'Hourly Loads p.u. of Peak'!R376^2</f>
        <v>0</v>
      </c>
      <c r="S376" s="32">
        <f>'Hourly Loads p.u. of Peak'!S376^2</f>
        <v>0</v>
      </c>
      <c r="T376" s="32">
        <f>'Hourly Loads p.u. of Peak'!T376^2</f>
        <v>0</v>
      </c>
      <c r="U376" s="32">
        <f>'Hourly Loads p.u. of Peak'!U376^2</f>
        <v>0</v>
      </c>
      <c r="V376" s="32">
        <f>'Hourly Loads p.u. of Peak'!V376^2</f>
        <v>0</v>
      </c>
      <c r="W376" s="32">
        <f>'Hourly Loads p.u. of Peak'!W376^2</f>
        <v>0</v>
      </c>
      <c r="X376" s="32">
        <f>'Hourly Loads p.u. of Peak'!X376^2</f>
        <v>0</v>
      </c>
      <c r="Y376" s="32">
        <f>'Hourly Loads p.u. of Peak'!Y376^2</f>
        <v>0</v>
      </c>
    </row>
    <row r="377" spans="1:25" x14ac:dyDescent="0.25">
      <c r="A377" s="29" t="str">
        <f>IF('2017 Hourly Load - RC2016'!A378="","",'2017 Hourly Load - RC2016'!A378)</f>
        <v/>
      </c>
      <c r="B377" s="32">
        <f>'Hourly Loads p.u. of Peak'!B377^2</f>
        <v>0</v>
      </c>
      <c r="C377" s="32">
        <f>'Hourly Loads p.u. of Peak'!C377^2</f>
        <v>0</v>
      </c>
      <c r="D377" s="32">
        <f>'Hourly Loads p.u. of Peak'!D377^2</f>
        <v>0</v>
      </c>
      <c r="E377" s="32">
        <f>'Hourly Loads p.u. of Peak'!E377^2</f>
        <v>0</v>
      </c>
      <c r="F377" s="32">
        <f>'Hourly Loads p.u. of Peak'!F377^2</f>
        <v>0</v>
      </c>
      <c r="G377" s="32">
        <f>'Hourly Loads p.u. of Peak'!G377^2</f>
        <v>0</v>
      </c>
      <c r="H377" s="32">
        <f>'Hourly Loads p.u. of Peak'!H377^2</f>
        <v>0</v>
      </c>
      <c r="I377" s="32">
        <f>'Hourly Loads p.u. of Peak'!I377^2</f>
        <v>0</v>
      </c>
      <c r="J377" s="32">
        <f>'Hourly Loads p.u. of Peak'!J377^2</f>
        <v>0</v>
      </c>
      <c r="K377" s="32">
        <f>'Hourly Loads p.u. of Peak'!K377^2</f>
        <v>0</v>
      </c>
      <c r="L377" s="32">
        <f>'Hourly Loads p.u. of Peak'!L377^2</f>
        <v>0</v>
      </c>
      <c r="M377" s="32">
        <f>'Hourly Loads p.u. of Peak'!M377^2</f>
        <v>0</v>
      </c>
      <c r="N377" s="32">
        <f>'Hourly Loads p.u. of Peak'!N377^2</f>
        <v>0</v>
      </c>
      <c r="O377" s="32">
        <f>'Hourly Loads p.u. of Peak'!O377^2</f>
        <v>0</v>
      </c>
      <c r="P377" s="32">
        <f>'Hourly Loads p.u. of Peak'!P377^2</f>
        <v>0</v>
      </c>
      <c r="Q377" s="32">
        <f>'Hourly Loads p.u. of Peak'!Q377^2</f>
        <v>0</v>
      </c>
      <c r="R377" s="32">
        <f>'Hourly Loads p.u. of Peak'!R377^2</f>
        <v>0</v>
      </c>
      <c r="S377" s="32">
        <f>'Hourly Loads p.u. of Peak'!S377^2</f>
        <v>0</v>
      </c>
      <c r="T377" s="32">
        <f>'Hourly Loads p.u. of Peak'!T377^2</f>
        <v>0</v>
      </c>
      <c r="U377" s="32">
        <f>'Hourly Loads p.u. of Peak'!U377^2</f>
        <v>0</v>
      </c>
      <c r="V377" s="32">
        <f>'Hourly Loads p.u. of Peak'!V377^2</f>
        <v>0</v>
      </c>
      <c r="W377" s="32">
        <f>'Hourly Loads p.u. of Peak'!W377^2</f>
        <v>0</v>
      </c>
      <c r="X377" s="32">
        <f>'Hourly Loads p.u. of Peak'!X377^2</f>
        <v>0</v>
      </c>
      <c r="Y377" s="32">
        <f>'Hourly Loads p.u. of Peak'!Y377^2</f>
        <v>0</v>
      </c>
    </row>
  </sheetData>
  <mergeCells count="2">
    <mergeCell ref="A5:Y5"/>
    <mergeCell ref="A6:Y6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0" tint="-0.499984740745262"/>
  </sheetPr>
  <dimension ref="A1:N66"/>
  <sheetViews>
    <sheetView showGridLines="0" zoomScaleNormal="100" workbookViewId="0">
      <selection activeCell="A2" sqref="A1:A2"/>
    </sheetView>
  </sheetViews>
  <sheetFormatPr defaultRowHeight="13.2" x14ac:dyDescent="0.25"/>
  <cols>
    <col min="1" max="1" width="11.44140625" customWidth="1"/>
    <col min="2" max="2" width="9.33203125" style="7" bestFit="1" customWidth="1"/>
    <col min="3" max="3" width="9.33203125" style="7" customWidth="1"/>
    <col min="4" max="4" width="11" style="7" customWidth="1"/>
    <col min="5" max="5" width="7.88671875" style="7" bestFit="1" customWidth="1"/>
    <col min="6" max="6" width="8.5546875" style="7" bestFit="1" customWidth="1"/>
    <col min="7" max="7" width="12" style="7" bestFit="1" customWidth="1"/>
    <col min="8" max="8" width="9.44140625" style="7" customWidth="1"/>
    <col min="9" max="9" width="16.33203125" style="7" customWidth="1"/>
    <col min="10" max="10" width="12.88671875" style="7" bestFit="1" customWidth="1"/>
    <col min="11" max="11" width="22.88671875" style="7" customWidth="1"/>
    <col min="12" max="13" width="13.33203125" style="7" customWidth="1"/>
  </cols>
  <sheetData>
    <row r="1" spans="1:13" ht="15.6" x14ac:dyDescent="0.3">
      <c r="A1" s="4" t="s">
        <v>126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5.6" x14ac:dyDescent="0.3">
      <c r="A2" s="4" t="s">
        <v>122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x14ac:dyDescent="0.2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x14ac:dyDescent="0.25">
      <c r="H4" s="96" t="s">
        <v>84</v>
      </c>
      <c r="I4" s="96"/>
      <c r="J4" s="96"/>
      <c r="K4" s="96"/>
    </row>
    <row r="5" spans="1:13" x14ac:dyDescent="0.25">
      <c r="H5" s="96" t="s">
        <v>89</v>
      </c>
      <c r="I5" s="96"/>
      <c r="J5" s="96"/>
      <c r="K5" s="96"/>
    </row>
    <row r="7" spans="1:13" x14ac:dyDescent="0.25">
      <c r="I7" s="1" t="s">
        <v>82</v>
      </c>
      <c r="J7" s="39">
        <v>867000</v>
      </c>
      <c r="K7" s="3" t="s">
        <v>91</v>
      </c>
      <c r="L7" s="18"/>
      <c r="M7" s="18"/>
    </row>
    <row r="8" spans="1:13" x14ac:dyDescent="0.25">
      <c r="H8" s="1"/>
      <c r="I8" s="16" t="s">
        <v>5</v>
      </c>
      <c r="J8" s="40">
        <f>(($L$26*$D$26+$L$42*$D$42+$L$63*$D$63)/($D$28+$D$44+$D$65))*$J$7</f>
        <v>82.091719235079566</v>
      </c>
      <c r="K8" s="17"/>
    </row>
    <row r="9" spans="1:13" ht="13.8" thickBot="1" x14ac:dyDescent="0.3">
      <c r="I9" s="16" t="s">
        <v>6</v>
      </c>
      <c r="J9" s="41">
        <f>(($M$26*$D$26+$M$42*$D$42+$M$63*$D$63)/($D$28+$D$44+$D$65))*$J$7</f>
        <v>412.04941582544814</v>
      </c>
    </row>
    <row r="10" spans="1:13" x14ac:dyDescent="0.25">
      <c r="I10" s="16" t="s">
        <v>7</v>
      </c>
      <c r="J10" s="40">
        <f>SUM(J8:J9)</f>
        <v>494.14113506052769</v>
      </c>
    </row>
    <row r="11" spans="1:13" x14ac:dyDescent="0.25">
      <c r="I11" s="18"/>
    </row>
    <row r="12" spans="1:13" x14ac:dyDescent="0.25">
      <c r="A12" s="96" t="s">
        <v>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1:13" x14ac:dyDescent="0.25">
      <c r="H13" s="95" t="s">
        <v>9</v>
      </c>
      <c r="I13" s="95"/>
      <c r="J13" s="95" t="s">
        <v>10</v>
      </c>
      <c r="K13" s="95"/>
      <c r="L13" s="95" t="s">
        <v>11</v>
      </c>
      <c r="M13" s="95"/>
    </row>
    <row r="14" spans="1:13" x14ac:dyDescent="0.25">
      <c r="D14" s="7" t="s">
        <v>12</v>
      </c>
      <c r="H14" s="95" t="s">
        <v>13</v>
      </c>
      <c r="I14" s="95"/>
      <c r="J14" s="95" t="s">
        <v>14</v>
      </c>
      <c r="K14" s="95"/>
      <c r="L14" s="95" t="s">
        <v>14</v>
      </c>
      <c r="M14" s="95"/>
    </row>
    <row r="15" spans="1:13" x14ac:dyDescent="0.25">
      <c r="A15" s="7" t="s">
        <v>15</v>
      </c>
      <c r="B15" s="7" t="s">
        <v>16</v>
      </c>
      <c r="C15" s="7" t="s">
        <v>17</v>
      </c>
      <c r="D15" s="7" t="s">
        <v>18</v>
      </c>
      <c r="E15" s="18" t="s">
        <v>19</v>
      </c>
      <c r="F15" s="3" t="s">
        <v>20</v>
      </c>
      <c r="H15" s="95" t="s">
        <v>20</v>
      </c>
      <c r="I15" s="95"/>
      <c r="J15" s="95" t="s">
        <v>21</v>
      </c>
      <c r="K15" s="95"/>
      <c r="L15" s="95" t="s">
        <v>21</v>
      </c>
      <c r="M15" s="95"/>
    </row>
    <row r="16" spans="1:13" x14ac:dyDescent="0.25">
      <c r="A16" s="7" t="s">
        <v>22</v>
      </c>
      <c r="B16" s="7" t="s">
        <v>23</v>
      </c>
      <c r="C16" s="19" t="s">
        <v>24</v>
      </c>
      <c r="D16" s="7" t="s">
        <v>13</v>
      </c>
      <c r="E16" s="18" t="s">
        <v>25</v>
      </c>
      <c r="F16" s="3" t="s">
        <v>26</v>
      </c>
      <c r="G16" s="7" t="s">
        <v>27</v>
      </c>
      <c r="H16" s="7" t="s">
        <v>28</v>
      </c>
      <c r="I16" s="7" t="s">
        <v>29</v>
      </c>
      <c r="J16" s="7" t="s">
        <v>28</v>
      </c>
      <c r="K16" s="7" t="s">
        <v>29</v>
      </c>
      <c r="L16" s="7" t="s">
        <v>28</v>
      </c>
      <c r="M16" s="7" t="s">
        <v>29</v>
      </c>
    </row>
    <row r="17" spans="1:14" x14ac:dyDescent="0.25">
      <c r="A17" s="7"/>
      <c r="C17" s="19"/>
      <c r="E17" s="7" t="s">
        <v>28</v>
      </c>
      <c r="F17" s="7" t="s">
        <v>29</v>
      </c>
      <c r="G17" s="7" t="s">
        <v>30</v>
      </c>
      <c r="H17" s="7" t="s">
        <v>31</v>
      </c>
      <c r="I17" s="7" t="s">
        <v>31</v>
      </c>
      <c r="J17" s="95" t="s">
        <v>32</v>
      </c>
      <c r="K17" s="95"/>
      <c r="L17" s="95" t="s">
        <v>32</v>
      </c>
      <c r="M17" s="95"/>
    </row>
    <row r="18" spans="1:14" x14ac:dyDescent="0.25">
      <c r="A18" s="7">
        <v>441125005</v>
      </c>
      <c r="B18" s="19" t="s">
        <v>33</v>
      </c>
      <c r="C18" s="19">
        <v>25</v>
      </c>
      <c r="D18" s="7">
        <v>2000</v>
      </c>
      <c r="E18" s="7">
        <v>55</v>
      </c>
      <c r="F18" s="7">
        <v>346</v>
      </c>
      <c r="G18" s="7">
        <f>SUM(E18:F18)</f>
        <v>401</v>
      </c>
      <c r="H18" s="20">
        <f>($D18*E18)/10^6</f>
        <v>0.11</v>
      </c>
      <c r="I18" s="20">
        <f>($D18*F18)/10^6</f>
        <v>0.69199999999999995</v>
      </c>
      <c r="J18" s="56">
        <f>H18/$D$26</f>
        <v>1.0686874574953852E-5</v>
      </c>
      <c r="K18" s="56">
        <f>I18/$D$26</f>
        <v>6.7230156416982412E-5</v>
      </c>
      <c r="L18" s="56">
        <f>J18*1.1</f>
        <v>1.1755562032449238E-5</v>
      </c>
      <c r="M18" s="56">
        <f>K18*1.1</f>
        <v>7.3953172058680659E-5</v>
      </c>
    </row>
    <row r="19" spans="1:14" x14ac:dyDescent="0.25">
      <c r="A19" s="7">
        <v>441150000</v>
      </c>
      <c r="B19" s="19" t="s">
        <v>33</v>
      </c>
      <c r="C19" s="19">
        <v>50</v>
      </c>
      <c r="D19" s="7">
        <v>3500</v>
      </c>
      <c r="E19" s="7">
        <v>102</v>
      </c>
      <c r="F19" s="7">
        <v>522</v>
      </c>
      <c r="G19" s="7">
        <f t="shared" ref="G19:G24" si="0">SUM(E19:F19)</f>
        <v>624</v>
      </c>
      <c r="H19" s="20">
        <f t="shared" ref="H19:I25" si="1">($D19*E19)/10^6</f>
        <v>0.35699999999999998</v>
      </c>
      <c r="I19" s="20">
        <f t="shared" si="1"/>
        <v>1.827</v>
      </c>
      <c r="J19" s="56">
        <f t="shared" ref="J19:J25" si="2">H19/D$26</f>
        <v>3.4683765665986593E-5</v>
      </c>
      <c r="K19" s="56">
        <f t="shared" ref="K19:K25" si="3">I19/$D$26</f>
        <v>1.7749927134946079E-4</v>
      </c>
      <c r="L19" s="56">
        <f t="shared" ref="L19:M25" si="4">J19*1.1</f>
        <v>3.8152142232585257E-5</v>
      </c>
      <c r="M19" s="56">
        <f t="shared" si="4"/>
        <v>1.9524919848440688E-4</v>
      </c>
    </row>
    <row r="20" spans="1:14" x14ac:dyDescent="0.25">
      <c r="A20" s="7">
        <v>441175002</v>
      </c>
      <c r="B20" s="19" t="s">
        <v>33</v>
      </c>
      <c r="C20" s="19">
        <v>75</v>
      </c>
      <c r="D20" s="7">
        <v>486</v>
      </c>
      <c r="E20" s="7">
        <v>121</v>
      </c>
      <c r="F20" s="7">
        <v>740</v>
      </c>
      <c r="G20" s="7">
        <f t="shared" si="0"/>
        <v>861</v>
      </c>
      <c r="H20" s="20">
        <f t="shared" si="1"/>
        <v>5.8805999999999997E-2</v>
      </c>
      <c r="I20" s="20">
        <f t="shared" si="1"/>
        <v>0.35964000000000002</v>
      </c>
      <c r="J20" s="56">
        <f t="shared" si="2"/>
        <v>5.7132031477703293E-6</v>
      </c>
      <c r="K20" s="56">
        <f t="shared" si="3"/>
        <v>3.4940250655785489E-5</v>
      </c>
      <c r="L20" s="56">
        <f t="shared" si="4"/>
        <v>6.2845234625473623E-6</v>
      </c>
      <c r="M20" s="56">
        <f t="shared" si="4"/>
        <v>3.843427572136404E-5</v>
      </c>
    </row>
    <row r="21" spans="1:14" x14ac:dyDescent="0.25">
      <c r="A21" s="7">
        <v>444125006</v>
      </c>
      <c r="B21" s="19" t="s">
        <v>33</v>
      </c>
      <c r="C21" s="19">
        <v>25</v>
      </c>
      <c r="D21" s="7">
        <v>500</v>
      </c>
      <c r="E21" s="7">
        <v>63</v>
      </c>
      <c r="F21" s="7">
        <v>316</v>
      </c>
      <c r="G21" s="7">
        <f t="shared" si="0"/>
        <v>379</v>
      </c>
      <c r="H21" s="20">
        <f t="shared" si="1"/>
        <v>3.15E-2</v>
      </c>
      <c r="I21" s="20">
        <f t="shared" si="1"/>
        <v>0.158</v>
      </c>
      <c r="J21" s="56">
        <f t="shared" si="2"/>
        <v>3.0603322646458761E-6</v>
      </c>
      <c r="K21" s="56">
        <f t="shared" si="3"/>
        <v>1.5350238025842807E-5</v>
      </c>
      <c r="L21" s="56">
        <f t="shared" si="4"/>
        <v>3.366365491110464E-6</v>
      </c>
      <c r="M21" s="56">
        <f t="shared" si="4"/>
        <v>1.6885261828427088E-5</v>
      </c>
    </row>
    <row r="22" spans="1:14" x14ac:dyDescent="0.25">
      <c r="A22" s="7">
        <v>444150001</v>
      </c>
      <c r="B22" s="19" t="s">
        <v>33</v>
      </c>
      <c r="C22" s="19">
        <v>50</v>
      </c>
      <c r="D22" s="7">
        <v>575</v>
      </c>
      <c r="E22" s="7">
        <v>103</v>
      </c>
      <c r="F22" s="7">
        <v>503</v>
      </c>
      <c r="G22" s="7">
        <f t="shared" si="0"/>
        <v>606</v>
      </c>
      <c r="H22" s="20">
        <f t="shared" si="1"/>
        <v>5.9225E-2</v>
      </c>
      <c r="I22" s="20">
        <f t="shared" si="1"/>
        <v>0.28922500000000001</v>
      </c>
      <c r="J22" s="56">
        <f t="shared" si="2"/>
        <v>5.7539104245603807E-6</v>
      </c>
      <c r="K22" s="56">
        <f t="shared" si="3"/>
        <v>2.8099193626736619E-5</v>
      </c>
      <c r="L22" s="56">
        <f t="shared" si="4"/>
        <v>6.3293014670164189E-6</v>
      </c>
      <c r="M22" s="56">
        <f t="shared" si="4"/>
        <v>3.0909112989410286E-5</v>
      </c>
    </row>
    <row r="23" spans="1:14" x14ac:dyDescent="0.25">
      <c r="A23" s="7">
        <v>457225004</v>
      </c>
      <c r="B23" s="19" t="s">
        <v>33</v>
      </c>
      <c r="C23" s="19">
        <v>25</v>
      </c>
      <c r="D23" s="7">
        <v>1300</v>
      </c>
      <c r="E23" s="7">
        <v>58</v>
      </c>
      <c r="F23" s="7">
        <v>306</v>
      </c>
      <c r="G23" s="7">
        <f t="shared" si="0"/>
        <v>364</v>
      </c>
      <c r="H23" s="20">
        <f t="shared" si="1"/>
        <v>7.5399999999999995E-2</v>
      </c>
      <c r="I23" s="20">
        <f t="shared" si="1"/>
        <v>0.39779999999999999</v>
      </c>
      <c r="J23" s="56">
        <f t="shared" si="2"/>
        <v>7.3253667541047311E-6</v>
      </c>
      <c r="K23" s="56">
        <f t="shared" si="3"/>
        <v>3.8647624599242205E-5</v>
      </c>
      <c r="L23" s="56">
        <f t="shared" si="4"/>
        <v>8.0579034295152044E-6</v>
      </c>
      <c r="M23" s="56">
        <f t="shared" si="4"/>
        <v>4.2512387059166431E-5</v>
      </c>
    </row>
    <row r="24" spans="1:14" x14ac:dyDescent="0.25">
      <c r="A24" s="7">
        <v>457250009</v>
      </c>
      <c r="B24" s="19" t="s">
        <v>33</v>
      </c>
      <c r="C24" s="19">
        <v>50</v>
      </c>
      <c r="D24" s="7">
        <v>1800</v>
      </c>
      <c r="E24" s="7">
        <v>109</v>
      </c>
      <c r="F24" s="7">
        <v>469</v>
      </c>
      <c r="G24" s="7">
        <f t="shared" si="0"/>
        <v>578</v>
      </c>
      <c r="H24" s="20">
        <f t="shared" si="1"/>
        <v>0.19620000000000001</v>
      </c>
      <c r="I24" s="20">
        <f t="shared" si="1"/>
        <v>0.84419999999999995</v>
      </c>
      <c r="J24" s="57">
        <f t="shared" si="2"/>
        <v>1.9061498105508601E-5</v>
      </c>
      <c r="K24" s="57">
        <f t="shared" si="3"/>
        <v>8.2016904692509474E-5</v>
      </c>
      <c r="L24" s="57">
        <f t="shared" si="4"/>
        <v>2.0967647916059462E-5</v>
      </c>
      <c r="M24" s="56">
        <f t="shared" si="4"/>
        <v>9.0218595161760433E-5</v>
      </c>
    </row>
    <row r="25" spans="1:14" ht="13.8" thickBot="1" x14ac:dyDescent="0.3">
      <c r="A25" s="7">
        <v>457275001</v>
      </c>
      <c r="B25" s="19" t="s">
        <v>33</v>
      </c>
      <c r="C25" s="21">
        <v>75</v>
      </c>
      <c r="D25" s="22">
        <v>132</v>
      </c>
      <c r="E25" s="7">
        <v>129</v>
      </c>
      <c r="F25" s="7">
        <v>681</v>
      </c>
      <c r="G25" s="7">
        <f>SUM(E25:F25)</f>
        <v>810</v>
      </c>
      <c r="H25" s="20">
        <f t="shared" si="1"/>
        <v>1.7028000000000001E-2</v>
      </c>
      <c r="I25" s="20">
        <f t="shared" si="1"/>
        <v>8.9892E-2</v>
      </c>
      <c r="J25" s="58">
        <f t="shared" si="2"/>
        <v>1.6543281842028565E-6</v>
      </c>
      <c r="K25" s="58">
        <f t="shared" si="3"/>
        <v>8.7333139026522888E-6</v>
      </c>
      <c r="L25" s="58">
        <f t="shared" si="4"/>
        <v>1.8197610026231424E-6</v>
      </c>
      <c r="M25" s="58">
        <f t="shared" si="4"/>
        <v>9.6066452929175188E-6</v>
      </c>
    </row>
    <row r="26" spans="1:14" x14ac:dyDescent="0.25">
      <c r="A26" s="7" t="s">
        <v>34</v>
      </c>
      <c r="B26" s="19"/>
      <c r="D26" s="7">
        <f>SUM(D18:D25)</f>
        <v>10293</v>
      </c>
      <c r="H26" s="20">
        <f>SUM(H18:H25)</f>
        <v>0.90515900000000005</v>
      </c>
      <c r="I26" s="20">
        <f>SUM(I18:I25)</f>
        <v>4.6577570000000001</v>
      </c>
      <c r="J26" s="56">
        <f>H26/$D26</f>
        <v>8.7939279121733227E-5</v>
      </c>
      <c r="K26" s="56">
        <f>I26/$D26</f>
        <v>4.5251695326921208E-4</v>
      </c>
      <c r="L26" s="59">
        <f>J26*1.09</f>
        <v>9.5853814242689229E-5</v>
      </c>
      <c r="M26" s="59">
        <f>K26*1.09</f>
        <v>4.9324347906344124E-4</v>
      </c>
    </row>
    <row r="27" spans="1:14" x14ac:dyDescent="0.25">
      <c r="B27" s="23"/>
    </row>
    <row r="28" spans="1:14" x14ac:dyDescent="0.25">
      <c r="B28" s="7" t="s">
        <v>35</v>
      </c>
      <c r="D28" s="7">
        <v>11601</v>
      </c>
    </row>
    <row r="29" spans="1:14" x14ac:dyDescent="0.25">
      <c r="B29" s="7" t="s">
        <v>90</v>
      </c>
      <c r="N29" t="s">
        <v>1</v>
      </c>
    </row>
    <row r="30" spans="1:14" x14ac:dyDescent="0.25">
      <c r="A30" s="96" t="s">
        <v>36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4" x14ac:dyDescent="0.25">
      <c r="H31" s="95" t="s">
        <v>37</v>
      </c>
      <c r="I31" s="95"/>
      <c r="J31" s="95" t="s">
        <v>10</v>
      </c>
      <c r="K31" s="95"/>
      <c r="L31" s="95" t="s">
        <v>11</v>
      </c>
      <c r="M31" s="95"/>
    </row>
    <row r="32" spans="1:14" x14ac:dyDescent="0.25">
      <c r="D32" s="7" t="s">
        <v>12</v>
      </c>
      <c r="H32" s="95" t="s">
        <v>13</v>
      </c>
      <c r="I32" s="95"/>
      <c r="J32" s="95" t="s">
        <v>38</v>
      </c>
      <c r="K32" s="95"/>
      <c r="L32" s="95" t="s">
        <v>38</v>
      </c>
      <c r="M32" s="95"/>
    </row>
    <row r="33" spans="1:13" x14ac:dyDescent="0.25">
      <c r="A33" s="7" t="s">
        <v>15</v>
      </c>
      <c r="B33" s="7" t="s">
        <v>16</v>
      </c>
      <c r="C33" s="7" t="s">
        <v>17</v>
      </c>
      <c r="D33" s="7" t="s">
        <v>18</v>
      </c>
      <c r="E33" s="18" t="s">
        <v>19</v>
      </c>
      <c r="F33" s="3" t="s">
        <v>20</v>
      </c>
      <c r="H33" s="95" t="s">
        <v>20</v>
      </c>
      <c r="I33" s="95"/>
      <c r="J33" s="95" t="s">
        <v>21</v>
      </c>
      <c r="K33" s="95"/>
      <c r="L33" s="95" t="s">
        <v>21</v>
      </c>
      <c r="M33" s="95"/>
    </row>
    <row r="34" spans="1:13" x14ac:dyDescent="0.25">
      <c r="A34" s="7" t="s">
        <v>22</v>
      </c>
      <c r="B34" s="7" t="s">
        <v>23</v>
      </c>
      <c r="C34" s="7" t="s">
        <v>24</v>
      </c>
      <c r="D34" s="7" t="s">
        <v>13</v>
      </c>
      <c r="E34" s="18" t="s">
        <v>25</v>
      </c>
      <c r="F34" s="3" t="s">
        <v>26</v>
      </c>
      <c r="H34" s="7" t="s">
        <v>28</v>
      </c>
      <c r="I34" s="7" t="s">
        <v>29</v>
      </c>
      <c r="J34" s="7" t="s">
        <v>28</v>
      </c>
      <c r="K34" s="7" t="s">
        <v>29</v>
      </c>
      <c r="L34" s="7" t="s">
        <v>28</v>
      </c>
      <c r="M34" s="7" t="s">
        <v>29</v>
      </c>
    </row>
    <row r="35" spans="1:13" x14ac:dyDescent="0.25">
      <c r="A35" s="7"/>
      <c r="E35" s="7" t="s">
        <v>28</v>
      </c>
      <c r="F35" s="7" t="s">
        <v>29</v>
      </c>
      <c r="G35" s="7" t="s">
        <v>27</v>
      </c>
      <c r="H35" s="7" t="s">
        <v>31</v>
      </c>
      <c r="I35" s="7" t="s">
        <v>31</v>
      </c>
      <c r="J35" s="95" t="s">
        <v>32</v>
      </c>
      <c r="K35" s="95"/>
      <c r="L35" s="95" t="s">
        <v>32</v>
      </c>
      <c r="M35" s="95"/>
    </row>
    <row r="36" spans="1:13" x14ac:dyDescent="0.25">
      <c r="A36" s="7">
        <v>459420009</v>
      </c>
      <c r="B36" s="19" t="s">
        <v>39</v>
      </c>
      <c r="C36" s="19">
        <v>50</v>
      </c>
      <c r="D36" s="7">
        <v>300</v>
      </c>
      <c r="E36" s="7">
        <v>109</v>
      </c>
      <c r="F36" s="7">
        <v>512</v>
      </c>
      <c r="G36" s="7">
        <f t="shared" ref="G36:G41" si="5">SUM(E36:F36)</f>
        <v>621</v>
      </c>
      <c r="H36" s="20">
        <f t="shared" ref="H36:H41" si="6">(D36*E36)/10^6</f>
        <v>3.27E-2</v>
      </c>
      <c r="I36" s="20">
        <f t="shared" ref="I36:I41" si="7">($D36*F36)/10^6</f>
        <v>0.15359999999999999</v>
      </c>
      <c r="J36" s="7">
        <f t="shared" ref="J36:J41" si="8">H36/D$42</f>
        <v>1.2576923076923076E-5</v>
      </c>
      <c r="K36" s="7">
        <f t="shared" ref="K36:K41" si="9">I36/$D$42</f>
        <v>5.9076923076923073E-5</v>
      </c>
      <c r="L36" s="7">
        <f>J36*1.1</f>
        <v>1.3834615384615385E-5</v>
      </c>
      <c r="M36" s="7">
        <f>K36*1.1</f>
        <v>6.498461538461539E-5</v>
      </c>
    </row>
    <row r="37" spans="1:13" x14ac:dyDescent="0.25">
      <c r="A37" s="7">
        <v>459421005</v>
      </c>
      <c r="B37" s="19" t="s">
        <v>39</v>
      </c>
      <c r="C37" s="19">
        <v>75</v>
      </c>
      <c r="D37" s="7">
        <v>300</v>
      </c>
      <c r="E37" s="7">
        <v>162</v>
      </c>
      <c r="F37" s="7">
        <v>632</v>
      </c>
      <c r="G37" s="7">
        <f t="shared" si="5"/>
        <v>794</v>
      </c>
      <c r="H37" s="20">
        <f t="shared" si="6"/>
        <v>4.8599999999999997E-2</v>
      </c>
      <c r="I37" s="20">
        <f t="shared" si="7"/>
        <v>0.18959999999999999</v>
      </c>
      <c r="J37" s="7">
        <f t="shared" si="8"/>
        <v>1.8692307692307692E-5</v>
      </c>
      <c r="K37" s="7">
        <f t="shared" si="9"/>
        <v>7.2923076923076923E-5</v>
      </c>
      <c r="L37" s="7">
        <f t="shared" ref="L37:M41" si="10">J37*1.1</f>
        <v>2.0561538461538461E-5</v>
      </c>
      <c r="M37" s="7">
        <f t="shared" si="10"/>
        <v>8.0215384615384616E-5</v>
      </c>
    </row>
    <row r="38" spans="1:13" x14ac:dyDescent="0.25">
      <c r="A38" s="7">
        <v>459481008</v>
      </c>
      <c r="B38" s="19" t="s">
        <v>39</v>
      </c>
      <c r="C38" s="19">
        <v>50</v>
      </c>
      <c r="D38" s="7">
        <v>550</v>
      </c>
      <c r="E38" s="7">
        <v>120</v>
      </c>
      <c r="F38" s="7">
        <v>457</v>
      </c>
      <c r="G38" s="7">
        <f t="shared" si="5"/>
        <v>577</v>
      </c>
      <c r="H38" s="20">
        <f t="shared" si="6"/>
        <v>6.6000000000000003E-2</v>
      </c>
      <c r="I38" s="20">
        <f t="shared" si="7"/>
        <v>0.25135000000000002</v>
      </c>
      <c r="J38" s="7">
        <f t="shared" si="8"/>
        <v>2.5384615384615386E-5</v>
      </c>
      <c r="K38" s="7">
        <f t="shared" si="9"/>
        <v>9.6673076923076931E-5</v>
      </c>
      <c r="L38" s="7">
        <f t="shared" si="10"/>
        <v>2.7923076923076927E-5</v>
      </c>
      <c r="M38" s="7">
        <f t="shared" si="10"/>
        <v>1.0634038461538463E-4</v>
      </c>
    </row>
    <row r="39" spans="1:13" x14ac:dyDescent="0.25">
      <c r="A39" s="7">
        <v>459482004</v>
      </c>
      <c r="B39" s="19" t="s">
        <v>39</v>
      </c>
      <c r="C39" s="19">
        <v>75</v>
      </c>
      <c r="D39" s="7">
        <v>550</v>
      </c>
      <c r="E39" s="7">
        <v>152</v>
      </c>
      <c r="F39" s="7">
        <v>667</v>
      </c>
      <c r="G39" s="7">
        <f t="shared" si="5"/>
        <v>819</v>
      </c>
      <c r="H39" s="20">
        <f t="shared" si="6"/>
        <v>8.3599999999999994E-2</v>
      </c>
      <c r="I39" s="20">
        <f t="shared" si="7"/>
        <v>0.36685000000000001</v>
      </c>
      <c r="J39" s="7">
        <f t="shared" si="8"/>
        <v>3.215384615384615E-5</v>
      </c>
      <c r="K39" s="7">
        <f t="shared" si="9"/>
        <v>1.4109615384615384E-4</v>
      </c>
      <c r="L39" s="7">
        <f t="shared" si="10"/>
        <v>3.5369230769230771E-5</v>
      </c>
      <c r="M39" s="7">
        <f t="shared" si="10"/>
        <v>1.5520576923076923E-4</v>
      </c>
    </row>
    <row r="40" spans="1:13" x14ac:dyDescent="0.25">
      <c r="A40" s="7">
        <v>459493006</v>
      </c>
      <c r="B40" s="19" t="s">
        <v>39</v>
      </c>
      <c r="C40" s="19">
        <v>50</v>
      </c>
      <c r="D40" s="7">
        <v>400</v>
      </c>
      <c r="E40" s="7">
        <v>117</v>
      </c>
      <c r="F40" s="7">
        <v>481</v>
      </c>
      <c r="G40" s="7">
        <f t="shared" si="5"/>
        <v>598</v>
      </c>
      <c r="H40" s="20">
        <f t="shared" si="6"/>
        <v>4.6800000000000001E-2</v>
      </c>
      <c r="I40" s="20">
        <f t="shared" si="7"/>
        <v>0.19239999999999999</v>
      </c>
      <c r="J40" s="7">
        <f t="shared" si="8"/>
        <v>1.8E-5</v>
      </c>
      <c r="K40" s="7">
        <f t="shared" si="9"/>
        <v>7.3999999999999996E-5</v>
      </c>
      <c r="L40" s="7">
        <f t="shared" si="10"/>
        <v>1.9800000000000004E-5</v>
      </c>
      <c r="M40" s="7">
        <f t="shared" si="10"/>
        <v>8.14E-5</v>
      </c>
    </row>
    <row r="41" spans="1:13" ht="13.8" thickBot="1" x14ac:dyDescent="0.3">
      <c r="A41" s="7">
        <v>459494002</v>
      </c>
      <c r="B41" s="19" t="s">
        <v>39</v>
      </c>
      <c r="C41" s="19">
        <v>75</v>
      </c>
      <c r="D41" s="22">
        <v>500</v>
      </c>
      <c r="E41" s="7">
        <v>155</v>
      </c>
      <c r="F41" s="7">
        <v>666</v>
      </c>
      <c r="G41" s="7">
        <f t="shared" si="5"/>
        <v>821</v>
      </c>
      <c r="H41" s="20">
        <f t="shared" si="6"/>
        <v>7.7499999999999999E-2</v>
      </c>
      <c r="I41" s="20">
        <f t="shared" si="7"/>
        <v>0.33300000000000002</v>
      </c>
      <c r="J41" s="22">
        <f t="shared" si="8"/>
        <v>2.9807692307692308E-5</v>
      </c>
      <c r="K41" s="22">
        <f t="shared" si="9"/>
        <v>1.2807692307692308E-4</v>
      </c>
      <c r="L41" s="22">
        <f t="shared" si="10"/>
        <v>3.2788461538461541E-5</v>
      </c>
      <c r="M41" s="22">
        <f t="shared" si="10"/>
        <v>1.4088461538461539E-4</v>
      </c>
    </row>
    <row r="42" spans="1:13" x14ac:dyDescent="0.25">
      <c r="A42" s="7" t="s">
        <v>34</v>
      </c>
      <c r="B42" s="19"/>
      <c r="C42" s="19"/>
      <c r="D42" s="7">
        <f>SUM(D36:D41)</f>
        <v>2600</v>
      </c>
      <c r="H42" s="20">
        <f>SUM(H36:H41)</f>
        <v>0.35520000000000002</v>
      </c>
      <c r="I42" s="20">
        <f>SUM(I36:I41)</f>
        <v>1.4867999999999999</v>
      </c>
      <c r="J42" s="7">
        <f>H42/D42</f>
        <v>1.3661538461538463E-4</v>
      </c>
      <c r="K42" s="7">
        <f>I42/D42</f>
        <v>5.7184615384615379E-4</v>
      </c>
      <c r="L42" s="44">
        <f>J42*1.09</f>
        <v>1.4891076923076926E-4</v>
      </c>
      <c r="M42" s="44">
        <f>K42*1.09</f>
        <v>6.2331230769230772E-4</v>
      </c>
    </row>
    <row r="43" spans="1:13" x14ac:dyDescent="0.25">
      <c r="H43" s="20"/>
      <c r="I43" s="20"/>
    </row>
    <row r="44" spans="1:13" x14ac:dyDescent="0.25">
      <c r="B44" s="7" t="s">
        <v>35</v>
      </c>
      <c r="D44" s="7">
        <v>4387</v>
      </c>
    </row>
    <row r="45" spans="1:13" x14ac:dyDescent="0.25">
      <c r="B45" s="7" t="s">
        <v>90</v>
      </c>
    </row>
    <row r="46" spans="1:13" x14ac:dyDescent="0.25">
      <c r="A46" s="96" t="s">
        <v>92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</row>
    <row r="47" spans="1:13" x14ac:dyDescent="0.25">
      <c r="H47" s="95" t="s">
        <v>40</v>
      </c>
      <c r="I47" s="95"/>
      <c r="J47" s="95" t="s">
        <v>10</v>
      </c>
      <c r="K47" s="95"/>
      <c r="L47" s="95" t="s">
        <v>11</v>
      </c>
      <c r="M47" s="95"/>
    </row>
    <row r="48" spans="1:13" x14ac:dyDescent="0.25">
      <c r="D48" s="7" t="s">
        <v>12</v>
      </c>
      <c r="H48" s="95" t="s">
        <v>13</v>
      </c>
      <c r="I48" s="95"/>
      <c r="J48" s="95" t="s">
        <v>93</v>
      </c>
      <c r="K48" s="95"/>
      <c r="L48" s="95" t="s">
        <v>93</v>
      </c>
      <c r="M48" s="95"/>
    </row>
    <row r="49" spans="1:14" x14ac:dyDescent="0.25">
      <c r="A49" s="7" t="s">
        <v>15</v>
      </c>
      <c r="B49" s="7" t="s">
        <v>16</v>
      </c>
      <c r="D49" s="7" t="s">
        <v>18</v>
      </c>
      <c r="E49" s="18" t="s">
        <v>19</v>
      </c>
      <c r="F49" s="3" t="s">
        <v>20</v>
      </c>
      <c r="H49" s="95" t="s">
        <v>20</v>
      </c>
      <c r="I49" s="95"/>
      <c r="J49" s="95" t="s">
        <v>21</v>
      </c>
      <c r="K49" s="95"/>
      <c r="L49" s="95" t="s">
        <v>21</v>
      </c>
      <c r="M49" s="95"/>
    </row>
    <row r="50" spans="1:14" x14ac:dyDescent="0.25">
      <c r="A50" s="7" t="s">
        <v>22</v>
      </c>
      <c r="B50" s="7" t="s">
        <v>23</v>
      </c>
      <c r="D50" s="7" t="s">
        <v>13</v>
      </c>
      <c r="E50" s="18" t="s">
        <v>25</v>
      </c>
      <c r="F50" s="3" t="s">
        <v>26</v>
      </c>
      <c r="H50" s="7" t="s">
        <v>28</v>
      </c>
      <c r="I50" s="7" t="s">
        <v>29</v>
      </c>
      <c r="J50" s="7" t="s">
        <v>28</v>
      </c>
      <c r="K50" s="7" t="s">
        <v>29</v>
      </c>
      <c r="L50" s="7" t="s">
        <v>28</v>
      </c>
      <c r="M50" s="7" t="s">
        <v>29</v>
      </c>
    </row>
    <row r="51" spans="1:14" x14ac:dyDescent="0.25">
      <c r="A51" s="7"/>
      <c r="E51" s="7" t="s">
        <v>28</v>
      </c>
      <c r="F51" s="7" t="s">
        <v>29</v>
      </c>
      <c r="G51" s="7" t="s">
        <v>27</v>
      </c>
      <c r="H51" s="7" t="s">
        <v>31</v>
      </c>
      <c r="I51" s="7" t="s">
        <v>31</v>
      </c>
      <c r="J51" s="95" t="s">
        <v>32</v>
      </c>
      <c r="K51" s="95"/>
      <c r="L51" s="95" t="s">
        <v>32</v>
      </c>
      <c r="M51" s="95"/>
    </row>
    <row r="52" spans="1:14" x14ac:dyDescent="0.25">
      <c r="A52" s="7">
        <v>448633006</v>
      </c>
      <c r="B52" s="19" t="s">
        <v>41</v>
      </c>
      <c r="C52" s="19">
        <v>1000</v>
      </c>
      <c r="D52" s="7">
        <v>6</v>
      </c>
      <c r="E52" s="7">
        <v>1296</v>
      </c>
      <c r="F52" s="7">
        <v>8121</v>
      </c>
      <c r="G52" s="7">
        <f>SUM(E52:F52)</f>
        <v>9417</v>
      </c>
      <c r="H52" s="20">
        <f>(D52*E52)/10^6</f>
        <v>7.7759999999999999E-3</v>
      </c>
      <c r="I52" s="20">
        <f>($D52*F52)/10^6</f>
        <v>4.8725999999999998E-2</v>
      </c>
      <c r="J52" s="7">
        <f t="shared" ref="J52:J62" si="11">H52/D$63</f>
        <v>9.6476426799007451E-6</v>
      </c>
      <c r="K52" s="7">
        <f t="shared" ref="K52:K62" si="12">I52/D$63</f>
        <v>6.0454094292803967E-5</v>
      </c>
      <c r="L52" s="7">
        <f>J52*1.1</f>
        <v>1.061240694789082E-5</v>
      </c>
      <c r="M52" s="7">
        <f>K52*1.1</f>
        <v>6.6499503722084363E-5</v>
      </c>
    </row>
    <row r="53" spans="1:14" x14ac:dyDescent="0.25">
      <c r="A53" s="7">
        <v>448634002</v>
      </c>
      <c r="B53" s="19" t="s">
        <v>41</v>
      </c>
      <c r="C53" s="19">
        <v>1500</v>
      </c>
      <c r="D53" s="7">
        <v>37</v>
      </c>
      <c r="E53" s="7">
        <v>2506</v>
      </c>
      <c r="F53" s="7">
        <v>7908</v>
      </c>
      <c r="G53" s="7">
        <f t="shared" ref="G53:G62" si="13">SUM(E53:F53)</f>
        <v>10414</v>
      </c>
      <c r="H53" s="20">
        <f t="shared" ref="H53:H62" si="14">(D53*E53)/10^6</f>
        <v>9.2721999999999999E-2</v>
      </c>
      <c r="I53" s="20">
        <f t="shared" ref="I53:I62" si="15">($D53*F53)/10^6</f>
        <v>0.29259600000000002</v>
      </c>
      <c r="J53" s="7">
        <f t="shared" si="11"/>
        <v>1.1503970223325061E-4</v>
      </c>
      <c r="K53" s="7">
        <f t="shared" si="12"/>
        <v>3.6302233250620351E-4</v>
      </c>
      <c r="L53" s="7">
        <f>J53*1.1</f>
        <v>1.2654367245657568E-4</v>
      </c>
      <c r="M53" s="7">
        <f>K53*1.1</f>
        <v>3.9932456575682388E-4</v>
      </c>
      <c r="N53" t="s">
        <v>1</v>
      </c>
    </row>
    <row r="54" spans="1:14" x14ac:dyDescent="0.25">
      <c r="A54" s="7">
        <v>459208000</v>
      </c>
      <c r="B54" s="19" t="s">
        <v>42</v>
      </c>
      <c r="C54" s="19">
        <v>150</v>
      </c>
      <c r="D54" s="7">
        <v>131</v>
      </c>
      <c r="E54" s="7">
        <v>266</v>
      </c>
      <c r="F54" s="7">
        <v>1748</v>
      </c>
      <c r="G54" s="7">
        <f t="shared" si="13"/>
        <v>2014</v>
      </c>
      <c r="H54" s="20">
        <f t="shared" si="14"/>
        <v>3.4846000000000002E-2</v>
      </c>
      <c r="I54" s="20">
        <f t="shared" si="15"/>
        <v>0.228988</v>
      </c>
      <c r="J54" s="7">
        <f t="shared" si="11"/>
        <v>4.3233250620347396E-5</v>
      </c>
      <c r="K54" s="7">
        <f t="shared" si="12"/>
        <v>2.8410421836228288E-4</v>
      </c>
      <c r="L54" s="7">
        <f t="shared" ref="L54:M62" si="16">J54*1.1</f>
        <v>4.7556575682382139E-5</v>
      </c>
      <c r="M54" s="7">
        <f t="shared" si="16"/>
        <v>3.1251464019851118E-4</v>
      </c>
    </row>
    <row r="55" spans="1:14" x14ac:dyDescent="0.25">
      <c r="A55" s="7">
        <v>459208050</v>
      </c>
      <c r="B55" s="19" t="s">
        <v>42</v>
      </c>
      <c r="C55" s="19">
        <v>150</v>
      </c>
      <c r="D55" s="7">
        <v>30</v>
      </c>
      <c r="E55" s="7">
        <v>266</v>
      </c>
      <c r="F55" s="7">
        <v>1748</v>
      </c>
      <c r="G55" s="7">
        <f t="shared" si="13"/>
        <v>2014</v>
      </c>
      <c r="H55" s="20">
        <f t="shared" si="14"/>
        <v>7.9799999999999992E-3</v>
      </c>
      <c r="I55" s="20">
        <f t="shared" si="15"/>
        <v>5.2440000000000001E-2</v>
      </c>
      <c r="J55" s="7">
        <f t="shared" si="11"/>
        <v>9.9007444168734486E-6</v>
      </c>
      <c r="K55" s="7">
        <f t="shared" si="12"/>
        <v>6.5062034739454092E-5</v>
      </c>
      <c r="L55" s="7">
        <f t="shared" si="16"/>
        <v>1.0890818858560795E-5</v>
      </c>
      <c r="M55" s="7">
        <f t="shared" si="16"/>
        <v>7.1568238213399503E-5</v>
      </c>
    </row>
    <row r="56" spans="1:14" x14ac:dyDescent="0.25">
      <c r="A56" s="7">
        <v>459210004</v>
      </c>
      <c r="B56" s="19" t="s">
        <v>42</v>
      </c>
      <c r="C56" s="19">
        <v>300</v>
      </c>
      <c r="D56" s="7">
        <v>80</v>
      </c>
      <c r="E56" s="7">
        <v>506</v>
      </c>
      <c r="F56" s="7">
        <v>2888</v>
      </c>
      <c r="G56" s="7">
        <f t="shared" si="13"/>
        <v>3394</v>
      </c>
      <c r="H56" s="20">
        <f t="shared" si="14"/>
        <v>4.0480000000000002E-2</v>
      </c>
      <c r="I56" s="20">
        <f t="shared" si="15"/>
        <v>0.23104</v>
      </c>
      <c r="J56" s="7">
        <f t="shared" si="11"/>
        <v>5.0223325062034741E-5</v>
      </c>
      <c r="K56" s="7">
        <f t="shared" si="12"/>
        <v>2.8665012406947892E-4</v>
      </c>
      <c r="L56" s="7">
        <f t="shared" si="16"/>
        <v>5.524565756823822E-5</v>
      </c>
      <c r="M56" s="7">
        <f t="shared" si="16"/>
        <v>3.1531513647642682E-4</v>
      </c>
    </row>
    <row r="57" spans="1:14" x14ac:dyDescent="0.25">
      <c r="A57" s="7">
        <v>459460001</v>
      </c>
      <c r="B57" s="19" t="s">
        <v>42</v>
      </c>
      <c r="C57" s="19">
        <v>150</v>
      </c>
      <c r="D57" s="7">
        <v>232</v>
      </c>
      <c r="E57" s="7">
        <v>266</v>
      </c>
      <c r="F57" s="7">
        <v>1730</v>
      </c>
      <c r="G57" s="7">
        <f t="shared" si="13"/>
        <v>1996</v>
      </c>
      <c r="H57" s="20">
        <f t="shared" si="14"/>
        <v>6.1712000000000003E-2</v>
      </c>
      <c r="I57" s="20">
        <f t="shared" si="15"/>
        <v>0.40135999999999999</v>
      </c>
      <c r="J57" s="7">
        <f t="shared" si="11"/>
        <v>7.6565756823821342E-5</v>
      </c>
      <c r="K57" s="7">
        <f t="shared" si="12"/>
        <v>4.9796526054590566E-4</v>
      </c>
      <c r="L57" s="7">
        <f t="shared" si="16"/>
        <v>8.4222332506203487E-5</v>
      </c>
      <c r="M57" s="7">
        <f t="shared" si="16"/>
        <v>5.4776178660049623E-4</v>
      </c>
    </row>
    <row r="58" spans="1:14" x14ac:dyDescent="0.25">
      <c r="A58" s="7">
        <v>459460051</v>
      </c>
      <c r="B58" s="19" t="s">
        <v>42</v>
      </c>
      <c r="C58" s="19">
        <v>150</v>
      </c>
      <c r="D58" s="7">
        <v>74</v>
      </c>
      <c r="E58" s="7">
        <v>266</v>
      </c>
      <c r="F58" s="7">
        <v>1730</v>
      </c>
      <c r="G58" s="7">
        <f t="shared" si="13"/>
        <v>1996</v>
      </c>
      <c r="H58" s="20">
        <f t="shared" si="14"/>
        <v>1.9684E-2</v>
      </c>
      <c r="I58" s="20">
        <f>($D58*F58)/10^6</f>
        <v>0.12801999999999999</v>
      </c>
      <c r="J58" s="7">
        <f t="shared" si="11"/>
        <v>2.442183622828784E-5</v>
      </c>
      <c r="K58" s="7">
        <f t="shared" si="12"/>
        <v>1.5883374689826303E-4</v>
      </c>
      <c r="L58" s="7">
        <f t="shared" si="16"/>
        <v>2.6864019851116626E-5</v>
      </c>
      <c r="M58" s="7">
        <f t="shared" si="16"/>
        <v>1.7471712158808936E-4</v>
      </c>
    </row>
    <row r="59" spans="1:14" x14ac:dyDescent="0.25">
      <c r="A59" s="7">
        <v>459462003</v>
      </c>
      <c r="B59" s="19" t="s">
        <v>42</v>
      </c>
      <c r="C59" s="19">
        <v>300</v>
      </c>
      <c r="D59" s="7">
        <v>140</v>
      </c>
      <c r="E59" s="7">
        <v>506</v>
      </c>
      <c r="F59" s="7">
        <v>2860</v>
      </c>
      <c r="G59" s="7">
        <f t="shared" si="13"/>
        <v>3366</v>
      </c>
      <c r="H59" s="20">
        <f t="shared" si="14"/>
        <v>7.084E-2</v>
      </c>
      <c r="I59" s="20">
        <f t="shared" si="15"/>
        <v>0.40039999999999998</v>
      </c>
      <c r="J59" s="7">
        <f t="shared" si="11"/>
        <v>8.7890818858560793E-5</v>
      </c>
      <c r="K59" s="7">
        <f t="shared" si="12"/>
        <v>4.9677419354838702E-4</v>
      </c>
      <c r="L59" s="7">
        <f t="shared" si="16"/>
        <v>9.667990074441688E-5</v>
      </c>
      <c r="M59" s="7">
        <f t="shared" si="16"/>
        <v>5.4645161290322577E-4</v>
      </c>
    </row>
    <row r="60" spans="1:14" x14ac:dyDescent="0.25">
      <c r="A60" s="7">
        <v>459462053</v>
      </c>
      <c r="B60" s="19" t="s">
        <v>42</v>
      </c>
      <c r="C60" s="19">
        <v>300</v>
      </c>
      <c r="D60" s="7">
        <v>32</v>
      </c>
      <c r="E60" s="7">
        <v>506</v>
      </c>
      <c r="F60" s="7">
        <v>2860</v>
      </c>
      <c r="G60" s="7">
        <f t="shared" si="13"/>
        <v>3366</v>
      </c>
      <c r="H60" s="20">
        <f t="shared" si="14"/>
        <v>1.6192000000000002E-2</v>
      </c>
      <c r="I60" s="20">
        <f t="shared" si="15"/>
        <v>9.1520000000000004E-2</v>
      </c>
      <c r="J60" s="7">
        <f t="shared" si="11"/>
        <v>2.0089330024813898E-5</v>
      </c>
      <c r="K60" s="7">
        <f t="shared" si="12"/>
        <v>1.1354838709677419E-4</v>
      </c>
      <c r="L60" s="7">
        <f t="shared" si="16"/>
        <v>2.2098263027295288E-5</v>
      </c>
      <c r="M60" s="7">
        <f t="shared" si="16"/>
        <v>1.2490322580645163E-4</v>
      </c>
    </row>
    <row r="61" spans="1:14" x14ac:dyDescent="0.25">
      <c r="A61" s="7">
        <v>459463000</v>
      </c>
      <c r="B61" s="19" t="s">
        <v>42</v>
      </c>
      <c r="C61" s="19">
        <v>500</v>
      </c>
      <c r="D61" s="7">
        <v>28</v>
      </c>
      <c r="E61" s="7">
        <v>697</v>
      </c>
      <c r="F61" s="7">
        <v>5193</v>
      </c>
      <c r="G61" s="7">
        <f t="shared" si="13"/>
        <v>5890</v>
      </c>
      <c r="H61" s="20">
        <f t="shared" si="14"/>
        <v>1.9515999999999999E-2</v>
      </c>
      <c r="I61" s="20">
        <f t="shared" si="15"/>
        <v>0.14540400000000001</v>
      </c>
      <c r="J61" s="7">
        <f t="shared" si="11"/>
        <v>2.4213399503722083E-5</v>
      </c>
      <c r="K61" s="7">
        <f t="shared" si="12"/>
        <v>1.8040198511166253E-4</v>
      </c>
      <c r="L61" s="7">
        <f t="shared" si="16"/>
        <v>2.6634739454094293E-5</v>
      </c>
      <c r="M61" s="7">
        <f t="shared" si="16"/>
        <v>1.9844218362282878E-4</v>
      </c>
    </row>
    <row r="62" spans="1:14" ht="13.8" thickBot="1" x14ac:dyDescent="0.3">
      <c r="A62" s="7">
        <v>459463050</v>
      </c>
      <c r="B62" s="19" t="s">
        <v>42</v>
      </c>
      <c r="C62" s="19">
        <v>500</v>
      </c>
      <c r="D62" s="22">
        <v>16</v>
      </c>
      <c r="E62" s="7">
        <v>697</v>
      </c>
      <c r="F62" s="7">
        <v>5193</v>
      </c>
      <c r="G62" s="7">
        <f t="shared" si="13"/>
        <v>5890</v>
      </c>
      <c r="H62" s="20">
        <f t="shared" si="14"/>
        <v>1.1152E-2</v>
      </c>
      <c r="I62" s="20">
        <f t="shared" si="15"/>
        <v>8.3087999999999995E-2</v>
      </c>
      <c r="J62" s="22">
        <f t="shared" si="11"/>
        <v>1.3836228287841192E-5</v>
      </c>
      <c r="K62" s="22">
        <f t="shared" si="12"/>
        <v>1.0308684863523573E-4</v>
      </c>
      <c r="L62" s="22">
        <f t="shared" si="16"/>
        <v>1.5219851116625313E-5</v>
      </c>
      <c r="M62" s="22">
        <f t="shared" si="16"/>
        <v>1.1339553349875931E-4</v>
      </c>
    </row>
    <row r="63" spans="1:14" x14ac:dyDescent="0.25">
      <c r="A63" s="7" t="s">
        <v>34</v>
      </c>
      <c r="B63" s="19"/>
      <c r="C63" s="19"/>
      <c r="D63" s="7">
        <f>SUM(D52:D62)</f>
        <v>806</v>
      </c>
      <c r="H63" s="20">
        <f>SUM(H52:H62)</f>
        <v>0.38289999999999996</v>
      </c>
      <c r="I63" s="20">
        <f>SUM(I52:I62)</f>
        <v>2.1035820000000003</v>
      </c>
      <c r="J63" s="7">
        <f>H63/D63</f>
        <v>4.7506203473945404E-4</v>
      </c>
      <c r="K63" s="7">
        <f>I63/D63</f>
        <v>2.6099032258064519E-3</v>
      </c>
      <c r="L63" s="44">
        <f>J63*1.09</f>
        <v>5.1781761786600495E-4</v>
      </c>
      <c r="M63" s="44">
        <f>K63*1.09</f>
        <v>2.8447945161290326E-3</v>
      </c>
    </row>
    <row r="65" spans="2:9" x14ac:dyDescent="0.25">
      <c r="B65" s="7" t="s">
        <v>35</v>
      </c>
      <c r="D65" s="7">
        <v>2929</v>
      </c>
      <c r="I65" s="7" t="s">
        <v>1</v>
      </c>
    </row>
    <row r="66" spans="2:9" x14ac:dyDescent="0.25">
      <c r="B66" s="7" t="s">
        <v>90</v>
      </c>
    </row>
  </sheetData>
  <mergeCells count="38">
    <mergeCell ref="H4:K4"/>
    <mergeCell ref="J35:K35"/>
    <mergeCell ref="L35:M35"/>
    <mergeCell ref="H32:I32"/>
    <mergeCell ref="J32:K32"/>
    <mergeCell ref="L32:M32"/>
    <mergeCell ref="H33:I33"/>
    <mergeCell ref="J33:K33"/>
    <mergeCell ref="L33:M33"/>
    <mergeCell ref="J15:K15"/>
    <mergeCell ref="L15:M15"/>
    <mergeCell ref="A30:M30"/>
    <mergeCell ref="H31:I31"/>
    <mergeCell ref="J31:K31"/>
    <mergeCell ref="L31:M31"/>
    <mergeCell ref="A12:M12"/>
    <mergeCell ref="A46:M46"/>
    <mergeCell ref="H47:I47"/>
    <mergeCell ref="J47:K47"/>
    <mergeCell ref="L47:M47"/>
    <mergeCell ref="H5:K5"/>
    <mergeCell ref="H13:I13"/>
    <mergeCell ref="J13:K13"/>
    <mergeCell ref="L13:M13"/>
    <mergeCell ref="J17:K17"/>
    <mergeCell ref="L17:M17"/>
    <mergeCell ref="H14:I14"/>
    <mergeCell ref="J14:K14"/>
    <mergeCell ref="L14:M14"/>
    <mergeCell ref="H15:I15"/>
    <mergeCell ref="J51:K51"/>
    <mergeCell ref="L51:M51"/>
    <mergeCell ref="H48:I48"/>
    <mergeCell ref="J48:K48"/>
    <mergeCell ref="L48:M48"/>
    <mergeCell ref="H49:I49"/>
    <mergeCell ref="J49:K49"/>
    <mergeCell ref="L49:M49"/>
  </mergeCells>
  <phoneticPr fontId="5" type="noConversion"/>
  <pageMargins left="0.75" right="0.75" top="1" bottom="1" header="0.5" footer="0.5"/>
  <pageSetup orientation="portrait" r:id="rId1"/>
  <headerFooter alignWithMargins="0"/>
  <ignoredErrors>
    <ignoredError sqref="G18:G25 G36:G41 G52:G62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028EB126-22D3-4474-90E5-209869B2A9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2B18DD-2499-485C-8608-C43DA4BB1A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4DF55B-0BD4-4753-B5EB-406C3FEB1299}">
  <ds:schemaRefs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c85253b9-0a55-49a1-98ad-b5b6252d707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 Annual TX Losses Energy</vt:lpstr>
      <vt:lpstr>2017 Hourly Load - RC2016</vt:lpstr>
      <vt:lpstr>Hourly Loads p.u. of Peak</vt:lpstr>
      <vt:lpstr>WLEF</vt:lpstr>
      <vt:lpstr>TX-Fleet Losses At Peak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RKM0TKW</dc:creator>
  <cp:lastModifiedBy>FPL_User</cp:lastModifiedBy>
  <cp:lastPrinted>2010-03-01T14:25:00Z</cp:lastPrinted>
  <dcterms:created xsi:type="dcterms:W3CDTF">2007-09-21T17:00:27Z</dcterms:created>
  <dcterms:modified xsi:type="dcterms:W3CDTF">2016-04-16T00:17:30Z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-1414563765</vt:i4>
  </property>
  <property fmtid="{D5CDD505-2E9C-101B-9397-08002B2CF9AE}" pid="3" name="_NewReviewCycle">
    <vt:lpwstr/>
  </property>
  <property fmtid="{D5CDD505-2E9C-101B-9397-08002B2CF9AE}" pid="4" name="_EmailEntryID">
    <vt:lpwstr>00000000AEC2FF81E353DB49BB53C786D947641607000A1612154BC505429F6FE1D5A24C41820000000E38EA00002B617A8F06E7124F9D8C7AE069F68EF90019A16AECAD0000</vt:lpwstr>
  </property>
  <property fmtid="{D5CDD505-2E9C-101B-9397-08002B2CF9AE}" pid="5" name="_EmailStoreID0">
    <vt:lpwstr>0000000038A1BB1005E5101AA1BB08002B2A56C20000454D534D44422E444C4C00000000000000001B55FA20AA6611CD9BC800AA002FC45A0C000000474F58455856533034002F6F3D46504C2F6F753D45786368616E67652041646D696E6973747261746976652047726F7570202846594449424F484632335350444C54292</vt:lpwstr>
  </property>
  <property fmtid="{D5CDD505-2E9C-101B-9397-08002B2CF9AE}" pid="6" name="_EmailStoreID1">
    <vt:lpwstr>F636E3D526563697069656E74732F636E3D414C533059485000</vt:lpwstr>
  </property>
  <property fmtid="{D5CDD505-2E9C-101B-9397-08002B2CF9AE}" pid="7" name="_ReviewingToolsShownOnce">
    <vt:lpwstr/>
  </property>
  <property fmtid="{D5CDD505-2E9C-101B-9397-08002B2CF9AE}" pid="8" name="ContentTypeId">
    <vt:lpwstr>0x01010074A81384F0AC4446BCFA4541262B40A3</vt:lpwstr>
  </property>
</Properties>
</file>