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396" yWindow="396" windowWidth="14508" windowHeight="11016" tabRatio="673"/>
  </bookViews>
  <sheets>
    <sheet name="Summary" sheetId="13" r:id="rId1"/>
    <sheet name="Cap Rev Req for FCSS" sheetId="1" r:id="rId2"/>
    <sheet name="Land Rev Req for FCSS" sheetId="15" r:id="rId3"/>
    <sheet name="Interconnectio Rev Req for FCSS" sheetId="16" r:id="rId4"/>
    <sheet name="Solar from EDM" sheetId="5" r:id="rId5"/>
    <sheet name="Land from EDM" sheetId="4" r:id="rId6"/>
  </sheets>
  <externalReferences>
    <externalReference r:id="rId7"/>
    <externalReference r:id="rId8"/>
    <externalReference r:id="rId9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3" hidden="1">'[1]ST Corrections'!#REF!</definedName>
    <definedName name="_ATPRegress_Range1" localSheetId="2" hidden="1">'[1]ST Corrections'!#REF!</definedName>
    <definedName name="_ATPRegress_Range1" hidden="1">'[1]ST Corrections'!#REF!</definedName>
    <definedName name="_ATPRegress_Range2" localSheetId="3" hidden="1">'[1]ST Corrections'!#REF!</definedName>
    <definedName name="_ATPRegress_Range2" localSheetId="2" hidden="1">'[1]ST Corrections'!#REF!</definedName>
    <definedName name="_ATPRegress_Range2" hidden="1">'[1]ST Corrections'!#REF!</definedName>
    <definedName name="_ATPRegress_Range3" localSheetId="3" hidden="1">'[1]ST Corrections'!#REF!</definedName>
    <definedName name="_ATPRegress_Range3" localSheetId="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3" hidden="1">#REF!</definedName>
    <definedName name="_Fill" localSheetId="2" hidden="1">#REF!</definedName>
    <definedName name="_Fill" hidden="1">#REF!</definedName>
    <definedName name="_unknown" localSheetId="3" hidden="1">'[1]ST Corrections'!#REF!</definedName>
    <definedName name="_unknown" localSheetId="2" hidden="1">'[1]ST Corrections'!#REF!</definedName>
    <definedName name="_unknown" hidden="1">'[1]ST Corrections'!#REF!</definedName>
    <definedName name="_unknown2" localSheetId="3" hidden="1">#REF!</definedName>
    <definedName name="_unknown2" localSheetId="2" hidden="1">#REF!</definedName>
    <definedName name="_unknown2" hidden="1">#REF!</definedName>
    <definedName name="Add_Eq_Filler" localSheetId="3">#REF!</definedName>
    <definedName name="Add_Eq_Filler" localSheetId="2">#REF!</definedName>
    <definedName name="Add_Eq_Filler">#REF!</definedName>
    <definedName name="Add_small_filler_MW" localSheetId="3">#REF!</definedName>
    <definedName name="Add_small_filler_MW" localSheetId="2">#REF!</definedName>
    <definedName name="Add_small_filler_MW">#REF!</definedName>
    <definedName name="disc">'[2]System Inputs'!$G$8</definedName>
    <definedName name="End_Year" localSheetId="3">#REF!</definedName>
    <definedName name="End_Year" localSheetId="2">#REF!</definedName>
    <definedName name="End_Year">#REF!</definedName>
    <definedName name="Eq_filler_Year" localSheetId="3">#REF!</definedName>
    <definedName name="Eq_filler_Year" localSheetId="2">#REF!</definedName>
    <definedName name="Eq_filler_Year">#REF!</definedName>
    <definedName name="EqFiller_Size" localSheetId="3">#REF!</definedName>
    <definedName name="EqFiller_Size" localSheetId="2">#REF!</definedName>
    <definedName name="EqFiller_Size">#REF!</definedName>
    <definedName name="eqfillersizetest" localSheetId="3">#REF!</definedName>
    <definedName name="eqfillersizetest" localSheetId="2">#REF!</definedName>
    <definedName name="eqfillersizetest">#REF!</definedName>
    <definedName name="ID_List">[3]Options!$B$6:$B$25</definedName>
    <definedName name="Interconnection_cap_table">#REF!</definedName>
    <definedName name="land_cap_table">#REF!</definedName>
    <definedName name="Large_filler_End_Year" localSheetId="3">#REF!</definedName>
    <definedName name="Large_filler_End_Year" localSheetId="2">#REF!</definedName>
    <definedName name="Large_filler_End_Year">#REF!</definedName>
    <definedName name="Large_filler_MW" localSheetId="3">#REF!</definedName>
    <definedName name="Large_filler_MW" localSheetId="2">#REF!</definedName>
    <definedName name="Large_filler_MW">#REF!</definedName>
    <definedName name="Large_Filler_Start_Year" localSheetId="3">#REF!</definedName>
    <definedName name="Large_Filler_Start_Year" localSheetId="2">#REF!</definedName>
    <definedName name="Large_Filler_Start_Year">#REF!</definedName>
    <definedName name="NewUnit_Table" localSheetId="3">#REF!</definedName>
    <definedName name="NewUnit_Table" localSheetId="2">#REF!</definedName>
    <definedName name="NewUnit_Table">#REF!</definedName>
    <definedName name="No_of_PPAs" localSheetId="3">#REF!</definedName>
    <definedName name="No_of_PPAs" localSheetId="2">#REF!</definedName>
    <definedName name="No_of_PPAs">#REF!</definedName>
    <definedName name="No_Other_PPA" localSheetId="3">#REF!</definedName>
    <definedName name="No_Other_PPA" localSheetId="2">#REF!</definedName>
    <definedName name="No_Other_PPA">#REF!</definedName>
    <definedName name="Option_List">[3]Options!$B$6:$W$25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PA_ONLYOPTION_YR" localSheetId="3">#REF!</definedName>
    <definedName name="PPA_ONLYOPTION_YR" localSheetId="2">#REF!</definedName>
    <definedName name="PPA_ONLYOPTION_YR">#REF!</definedName>
    <definedName name="PPA_TRIGGER" localSheetId="3">#REF!</definedName>
    <definedName name="PPA_TRIGGER" localSheetId="2">#REF!</definedName>
    <definedName name="PPA_TRIGGER">#REF!</definedName>
    <definedName name="Reserve_Margin" localSheetId="3">#REF!</definedName>
    <definedName name="Reserve_Margin" localSheetId="2">#REF!</definedName>
    <definedName name="Reserve_Margin">#REF!</definedName>
    <definedName name="Reserve_Margin_Gen_Only" localSheetId="3">#REF!</definedName>
    <definedName name="Reserve_Margin_Gen_Only" localSheetId="2">#REF!</definedName>
    <definedName name="Reserve_Margin_Gen_Only">#REF!</definedName>
    <definedName name="Small_Filler_Start_Year" localSheetId="3">#REF!</definedName>
    <definedName name="Small_Filler_Start_Year" localSheetId="2">#REF!</definedName>
    <definedName name="Small_Filler_Start_Year">#REF!</definedName>
    <definedName name="Solar_add_Table" localSheetId="3">#REF!</definedName>
    <definedName name="Solar_add_Table" localSheetId="2">#REF!</definedName>
    <definedName name="Solar_add_Table">#REF!</definedName>
    <definedName name="solar_cap_table" localSheetId="3">'Interconnectio Rev Req for FCSS'!$A$4:$G$58</definedName>
    <definedName name="solar_cap_table" localSheetId="2">'Land Rev Req for FCSS'!$A$4:$G$58</definedName>
    <definedName name="solar_cap_table">'Cap Rev Req for FCSS'!$A$4:$G$58</definedName>
    <definedName name="Solar_Degradation" localSheetId="3">#REF!</definedName>
    <definedName name="Solar_Degradation" localSheetId="2">#REF!</definedName>
    <definedName name="Solar_Degradation">#REF!</definedName>
    <definedName name="Start_Year" localSheetId="3">#REF!</definedName>
    <definedName name="Start_Year" localSheetId="2">#REF!</definedName>
    <definedName name="Start_Year">#REF!</definedName>
    <definedName name="Start_Year_GenOnlyRM" localSheetId="3">#REF!</definedName>
    <definedName name="Start_Year_GenOnlyRM" localSheetId="2">#REF!</definedName>
    <definedName name="Start_Year_GenOnlyRM">#REF!</definedName>
    <definedName name="Title_Description" localSheetId="3">#REF!</definedName>
    <definedName name="Title_Description" localSheetId="2">#REF!</definedName>
    <definedName name="Title_Description">#REF!</definedName>
    <definedName name="wrn.ACTUAL._.ALL._.PAGES." hidden="1">{"ACTUAL",#N/A,FALSE,"OVER_UND"}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/>
</workbook>
</file>

<file path=xl/calcChain.xml><?xml version="1.0" encoding="utf-8"?>
<calcChain xmlns="http://schemas.openxmlformats.org/spreadsheetml/2006/main">
  <c r="J6" i="1" l="1"/>
  <c r="J6" i="15"/>
  <c r="I50" i="16"/>
  <c r="I49" i="16"/>
  <c r="J42" i="16" s="1"/>
  <c r="J6" i="16"/>
  <c r="J43" i="1" l="1"/>
  <c r="J42" i="1"/>
  <c r="H50" i="13" l="1"/>
  <c r="I48" i="16" l="1"/>
  <c r="H49" i="13" s="1"/>
  <c r="I47" i="16"/>
  <c r="H48" i="13" s="1"/>
  <c r="I46" i="16"/>
  <c r="H47" i="13" s="1"/>
  <c r="I45" i="16"/>
  <c r="H46" i="13" s="1"/>
  <c r="I44" i="16"/>
  <c r="H45" i="13" s="1"/>
  <c r="I43" i="16"/>
  <c r="H44" i="13" s="1"/>
  <c r="I42" i="16"/>
  <c r="H43" i="13" s="1"/>
  <c r="I41" i="16"/>
  <c r="H42" i="13" s="1"/>
  <c r="I40" i="16"/>
  <c r="H41" i="13" s="1"/>
  <c r="I39" i="16"/>
  <c r="H40" i="13" s="1"/>
  <c r="I38" i="16"/>
  <c r="H39" i="13" s="1"/>
  <c r="I37" i="16"/>
  <c r="H38" i="13" s="1"/>
  <c r="I36" i="16"/>
  <c r="H37" i="13" s="1"/>
  <c r="I35" i="16"/>
  <c r="H36" i="13" s="1"/>
  <c r="I34" i="16"/>
  <c r="H35" i="13" s="1"/>
  <c r="I33" i="16"/>
  <c r="H34" i="13" s="1"/>
  <c r="I32" i="16"/>
  <c r="H33" i="13" s="1"/>
  <c r="I31" i="16"/>
  <c r="H32" i="13" s="1"/>
  <c r="I30" i="16"/>
  <c r="H31" i="13" s="1"/>
  <c r="I29" i="16"/>
  <c r="H30" i="13" s="1"/>
  <c r="I28" i="16"/>
  <c r="H29" i="13" s="1"/>
  <c r="I27" i="16"/>
  <c r="H28" i="13" s="1"/>
  <c r="I26" i="16"/>
  <c r="H27" i="13" s="1"/>
  <c r="I25" i="16"/>
  <c r="H26" i="13" s="1"/>
  <c r="I24" i="16"/>
  <c r="H25" i="13" s="1"/>
  <c r="I23" i="16"/>
  <c r="H24" i="13" s="1"/>
  <c r="I22" i="16"/>
  <c r="H23" i="13" s="1"/>
  <c r="I21" i="16"/>
  <c r="H22" i="13" s="1"/>
  <c r="I20" i="16"/>
  <c r="H21" i="13" s="1"/>
  <c r="I19" i="16"/>
  <c r="H20" i="13" s="1"/>
  <c r="I18" i="16"/>
  <c r="H19" i="13" s="1"/>
  <c r="I17" i="16"/>
  <c r="H18" i="13" s="1"/>
  <c r="I16" i="16"/>
  <c r="H17" i="13" s="1"/>
  <c r="I15" i="16"/>
  <c r="H16" i="13" s="1"/>
  <c r="I14" i="16"/>
  <c r="H15" i="13" s="1"/>
  <c r="I13" i="16"/>
  <c r="H14" i="13" s="1"/>
  <c r="I12" i="16"/>
  <c r="H13" i="13" s="1"/>
  <c r="I11" i="16"/>
  <c r="H12" i="13" s="1"/>
  <c r="I10" i="16"/>
  <c r="H11" i="13" s="1"/>
  <c r="I9" i="16"/>
  <c r="H10" i="13" s="1"/>
  <c r="I8" i="16"/>
  <c r="H9" i="13" s="1"/>
  <c r="I7" i="16"/>
  <c r="H8" i="13" s="1"/>
  <c r="I6" i="16"/>
  <c r="H7" i="13" s="1"/>
  <c r="I5" i="16"/>
  <c r="H6" i="13" s="1"/>
  <c r="E50" i="13"/>
  <c r="E48" i="13"/>
  <c r="E36" i="13"/>
  <c r="E32" i="13"/>
  <c r="E20" i="13"/>
  <c r="E16" i="13"/>
  <c r="I48" i="15"/>
  <c r="E49" i="13" s="1"/>
  <c r="I47" i="15"/>
  <c r="I46" i="15"/>
  <c r="E47" i="13" s="1"/>
  <c r="I45" i="15"/>
  <c r="E46" i="13" s="1"/>
  <c r="I44" i="15"/>
  <c r="E45" i="13" s="1"/>
  <c r="I43" i="15"/>
  <c r="E44" i="13" s="1"/>
  <c r="I42" i="15"/>
  <c r="E43" i="13" s="1"/>
  <c r="I41" i="15"/>
  <c r="E42" i="13" s="1"/>
  <c r="I40" i="15"/>
  <c r="E41" i="13" s="1"/>
  <c r="I39" i="15"/>
  <c r="E40" i="13" s="1"/>
  <c r="I38" i="15"/>
  <c r="E39" i="13" s="1"/>
  <c r="I37" i="15"/>
  <c r="E38" i="13" s="1"/>
  <c r="I36" i="15"/>
  <c r="E37" i="13" s="1"/>
  <c r="I35" i="15"/>
  <c r="I34" i="15"/>
  <c r="E35" i="13" s="1"/>
  <c r="I33" i="15"/>
  <c r="E34" i="13" s="1"/>
  <c r="I32" i="15"/>
  <c r="E33" i="13" s="1"/>
  <c r="I31" i="15"/>
  <c r="I30" i="15"/>
  <c r="E31" i="13" s="1"/>
  <c r="I29" i="15"/>
  <c r="E30" i="13" s="1"/>
  <c r="I28" i="15"/>
  <c r="E29" i="13" s="1"/>
  <c r="I27" i="15"/>
  <c r="E28" i="13" s="1"/>
  <c r="I26" i="15"/>
  <c r="E27" i="13" s="1"/>
  <c r="I25" i="15"/>
  <c r="E26" i="13" s="1"/>
  <c r="I24" i="15"/>
  <c r="E25" i="13" s="1"/>
  <c r="I23" i="15"/>
  <c r="E24" i="13" s="1"/>
  <c r="I22" i="15"/>
  <c r="E23" i="13" s="1"/>
  <c r="I21" i="15"/>
  <c r="E22" i="13" s="1"/>
  <c r="I20" i="15"/>
  <c r="E21" i="13" s="1"/>
  <c r="I19" i="15"/>
  <c r="I18" i="15"/>
  <c r="E19" i="13" s="1"/>
  <c r="I17" i="15"/>
  <c r="E18" i="13" s="1"/>
  <c r="I16" i="15"/>
  <c r="E17" i="13" s="1"/>
  <c r="I15" i="15"/>
  <c r="I14" i="15"/>
  <c r="E15" i="13" s="1"/>
  <c r="I13" i="15"/>
  <c r="E14" i="13" s="1"/>
  <c r="I12" i="15"/>
  <c r="E13" i="13" s="1"/>
  <c r="I11" i="15"/>
  <c r="E12" i="13" s="1"/>
  <c r="I10" i="15"/>
  <c r="E11" i="13" s="1"/>
  <c r="I9" i="15"/>
  <c r="E10" i="13" s="1"/>
  <c r="I8" i="15"/>
  <c r="E9" i="13" s="1"/>
  <c r="I7" i="15"/>
  <c r="E8" i="13" s="1"/>
  <c r="I6" i="15"/>
  <c r="E7" i="13" s="1"/>
  <c r="I5" i="15"/>
  <c r="E6" i="13" s="1"/>
  <c r="H53" i="13" l="1"/>
  <c r="E53" i="13"/>
  <c r="J50" i="16"/>
  <c r="J42" i="15"/>
  <c r="I50" i="15"/>
  <c r="J50" i="15" s="1"/>
  <c r="B50" i="13"/>
  <c r="I5" i="1"/>
  <c r="I7" i="1"/>
  <c r="B8" i="13" s="1"/>
  <c r="I8" i="1"/>
  <c r="B9" i="13" s="1"/>
  <c r="I9" i="1"/>
  <c r="B10" i="13" s="1"/>
  <c r="I10" i="1"/>
  <c r="B11" i="13" s="1"/>
  <c r="I11" i="1"/>
  <c r="B12" i="13" s="1"/>
  <c r="I12" i="1"/>
  <c r="B13" i="13" s="1"/>
  <c r="I13" i="1"/>
  <c r="B14" i="13" s="1"/>
  <c r="I14" i="1"/>
  <c r="B15" i="13" s="1"/>
  <c r="I15" i="1"/>
  <c r="B16" i="13" s="1"/>
  <c r="I16" i="1"/>
  <c r="B17" i="13" s="1"/>
  <c r="I17" i="1"/>
  <c r="B18" i="13" s="1"/>
  <c r="I18" i="1"/>
  <c r="B19" i="13" s="1"/>
  <c r="I19" i="1"/>
  <c r="B20" i="13" s="1"/>
  <c r="I20" i="1"/>
  <c r="B21" i="13" s="1"/>
  <c r="I21" i="1"/>
  <c r="B22" i="13" s="1"/>
  <c r="I22" i="1"/>
  <c r="B23" i="13" s="1"/>
  <c r="I23" i="1"/>
  <c r="B24" i="13" s="1"/>
  <c r="I24" i="1"/>
  <c r="B25" i="13" s="1"/>
  <c r="I25" i="1"/>
  <c r="B26" i="13" s="1"/>
  <c r="I26" i="1"/>
  <c r="B27" i="13" s="1"/>
  <c r="I27" i="1"/>
  <c r="B28" i="13" s="1"/>
  <c r="I28" i="1"/>
  <c r="B29" i="13" s="1"/>
  <c r="I29" i="1"/>
  <c r="B30" i="13" s="1"/>
  <c r="I30" i="1"/>
  <c r="B31" i="13" s="1"/>
  <c r="I31" i="1"/>
  <c r="B32" i="13" s="1"/>
  <c r="I32" i="1"/>
  <c r="B33" i="13" s="1"/>
  <c r="I33" i="1"/>
  <c r="B34" i="13" s="1"/>
  <c r="I34" i="1"/>
  <c r="B35" i="13" s="1"/>
  <c r="I35" i="1"/>
  <c r="B36" i="13" s="1"/>
  <c r="I36" i="1"/>
  <c r="B37" i="13" s="1"/>
  <c r="I37" i="1"/>
  <c r="B38" i="13" s="1"/>
  <c r="I38" i="1"/>
  <c r="B39" i="13" s="1"/>
  <c r="I39" i="1"/>
  <c r="B40" i="13" s="1"/>
  <c r="I40" i="1"/>
  <c r="B41" i="13" s="1"/>
  <c r="I41" i="1"/>
  <c r="B42" i="13" s="1"/>
  <c r="I42" i="1"/>
  <c r="B43" i="13" s="1"/>
  <c r="I43" i="1"/>
  <c r="B44" i="13" s="1"/>
  <c r="I44" i="1"/>
  <c r="B45" i="13" s="1"/>
  <c r="I45" i="1"/>
  <c r="B46" i="13" s="1"/>
  <c r="I46" i="1"/>
  <c r="B47" i="13" s="1"/>
  <c r="I47" i="1"/>
  <c r="B48" i="13" s="1"/>
  <c r="I48" i="1"/>
  <c r="B49" i="13" s="1"/>
  <c r="I6" i="1"/>
  <c r="B7" i="13" l="1"/>
  <c r="I50" i="1"/>
  <c r="J50" i="1" s="1"/>
  <c r="B6" i="13"/>
  <c r="G7" i="13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B53" i="13" l="1"/>
  <c r="D7" i="13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D50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</calcChain>
</file>

<file path=xl/sharedStrings.xml><?xml version="1.0" encoding="utf-8"?>
<sst xmlns="http://schemas.openxmlformats.org/spreadsheetml/2006/main" count="106" uniqueCount="54">
  <si>
    <t>DG 50 MW 2019</t>
  </si>
  <si>
    <t>DG 50 MW 2020</t>
  </si>
  <si>
    <t>DG 50 MW 2021</t>
  </si>
  <si>
    <t>DG 50 MW 2022</t>
  </si>
  <si>
    <t>DG 50 MW 2023</t>
  </si>
  <si>
    <t>DG 50 MW 2024</t>
  </si>
  <si>
    <t>DG 50 MW 2025</t>
  </si>
  <si>
    <t>DG 50 MW 2026</t>
  </si>
  <si>
    <t>DG 50 MW 2027</t>
  </si>
  <si>
    <t>DG 50 MW 2028</t>
  </si>
  <si>
    <t>DG 50 MW 2029</t>
  </si>
  <si>
    <t>DG 50 MW 2030</t>
  </si>
  <si>
    <t>Krome 2019</t>
  </si>
  <si>
    <t>Krome 2020</t>
  </si>
  <si>
    <t>Krome 2021</t>
  </si>
  <si>
    <t>TP 2019</t>
  </si>
  <si>
    <t>TP 2020</t>
  </si>
  <si>
    <t>TP 2021</t>
  </si>
  <si>
    <t>TP 2022</t>
  </si>
  <si>
    <t>Generic Solar 2019</t>
  </si>
  <si>
    <t>Generic Solar 2020</t>
  </si>
  <si>
    <t>Generic Solar 2021</t>
  </si>
  <si>
    <t>Generic Solar 2022</t>
  </si>
  <si>
    <t>Generic Solar 2023</t>
  </si>
  <si>
    <t>Generic Solar 2024</t>
  </si>
  <si>
    <t>Generic Solar 2025</t>
  </si>
  <si>
    <t>Generic Solar 2026</t>
  </si>
  <si>
    <t>Year</t>
  </si>
  <si>
    <t>Quantity</t>
  </si>
  <si>
    <t>GenericB 2025</t>
  </si>
  <si>
    <t>GenericB 2030</t>
  </si>
  <si>
    <t>GenericA 2030</t>
  </si>
  <si>
    <t>Krome 2025</t>
  </si>
  <si>
    <t>TP2025</t>
  </si>
  <si>
    <t>TP 2025</t>
  </si>
  <si>
    <t>Plan #</t>
  </si>
  <si>
    <t>CPVRR through 2061</t>
  </si>
  <si>
    <t>LAND REV REQ for FCSS</t>
  </si>
  <si>
    <t>TX Interconnection REV REQ for FCSS</t>
  </si>
  <si>
    <t>Check</t>
  </si>
  <si>
    <t>22 total</t>
  </si>
  <si>
    <t>Plan 3 Total</t>
  </si>
  <si>
    <t>100 MW Battery - 2018</t>
  </si>
  <si>
    <t>100 MW Battery - 2019</t>
  </si>
  <si>
    <t>100 MW Battery - 2020</t>
  </si>
  <si>
    <t>100 MW Battery - 2021</t>
  </si>
  <si>
    <t>55 MW Battery - 2022</t>
  </si>
  <si>
    <t>Gen REV REQ for FCSS</t>
  </si>
  <si>
    <t>DBCEC 001442</t>
  </si>
  <si>
    <t>DBCEC 001443</t>
  </si>
  <si>
    <t>DBCEC 001444</t>
  </si>
  <si>
    <t>DBCEC 001445</t>
  </si>
  <si>
    <t>DBCEC 001446</t>
  </si>
  <si>
    <t>DBCEC 001447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</si>
</sst>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_)"/>
    <numFmt numFmtId="167" formatCode="0.00_)"/>
    <numFmt numFmtId="168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"/>
      <family val="1"/>
    </font>
    <font>
      <sz val="10"/>
      <name val="Arial"/>
      <family val="2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" fillId="0" borderId="0"/>
    <xf numFmtId="0" fontId="3" fillId="0" borderId="0"/>
    <xf numFmtId="0" fontId="3" fillId="0" borderId="0"/>
    <xf numFmtId="0" fontId="1" fillId="0" borderId="0"/>
    <xf numFmtId="168" fontId="5" fillId="0" borderId="0">
      <alignment horizontal="left" wrapText="1"/>
    </xf>
    <xf numFmtId="0" fontId="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>
      <alignment horizontal="left" wrapText="1"/>
    </xf>
  </cellStyleXfs>
  <cellXfs count="28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0" fillId="3" borderId="0" xfId="0" applyFill="1" applyAlignment="1">
      <alignment horizontal="center" wrapText="1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3" fillId="0" borderId="1" xfId="0" applyNumberFormat="1" applyFont="1" applyBorder="1" applyAlignment="1">
      <alignment wrapText="1"/>
    </xf>
    <xf numFmtId="164" fontId="0" fillId="0" borderId="1" xfId="12" applyNumberFormat="1" applyFont="1" applyBorder="1" applyAlignment="1"/>
    <xf numFmtId="0" fontId="0" fillId="2" borderId="0" xfId="0" applyFill="1" applyAlignment="1">
      <alignment horizontal="center"/>
    </xf>
    <xf numFmtId="164" fontId="0" fillId="0" borderId="0" xfId="0" applyNumberFormat="1"/>
    <xf numFmtId="164" fontId="0" fillId="4" borderId="0" xfId="12" applyNumberFormat="1" applyFont="1" applyFill="1" applyAlignment="1"/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165" fontId="0" fillId="0" borderId="0" xfId="1" applyNumberFormat="1" applyFont="1"/>
    <xf numFmtId="164" fontId="0" fillId="0" borderId="0" xfId="0" applyNumberFormat="1"/>
    <xf numFmtId="164" fontId="0" fillId="4" borderId="0" xfId="12" applyNumberFormat="1" applyFont="1" applyFill="1" applyAlignment="1"/>
    <xf numFmtId="43" fontId="0" fillId="0" borderId="0" xfId="0" applyNumberFormat="1"/>
    <xf numFmtId="8" fontId="0" fillId="0" borderId="0" xfId="0" applyNumberFormat="1"/>
    <xf numFmtId="0" fontId="0" fillId="0" borderId="2" xfId="0" applyBorder="1"/>
    <xf numFmtId="165" fontId="0" fillId="0" borderId="2" xfId="0" applyNumberFormat="1" applyBorder="1"/>
    <xf numFmtId="164" fontId="0" fillId="0" borderId="2" xfId="1" applyNumberFormat="1" applyFont="1" applyBorder="1"/>
    <xf numFmtId="43" fontId="0" fillId="0" borderId="1" xfId="12" applyNumberFormat="1" applyFont="1" applyBorder="1" applyAlignment="1"/>
    <xf numFmtId="165" fontId="0" fillId="0" borderId="2" xfId="1" applyNumberFormat="1" applyFont="1" applyBorder="1"/>
    <xf numFmtId="43" fontId="0" fillId="4" borderId="0" xfId="12" applyNumberFormat="1" applyFont="1" applyFill="1" applyAlignment="1"/>
    <xf numFmtId="0" fontId="7" fillId="0" borderId="0" xfId="0" applyFont="1"/>
  </cellXfs>
  <cellStyles count="22">
    <cellStyle name="Comma" xfId="1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Comma 2" xfId="10"/>
    <cellStyle name="Comma 3" xfId="11"/>
    <cellStyle name="Comma 5" xfId="12"/>
    <cellStyle name="Normal" xfId="0" builtinId="0"/>
    <cellStyle name="Normal - Style1" xfId="13"/>
    <cellStyle name="Normal 2" xfId="14"/>
    <cellStyle name="Normal 2 2" xfId="15"/>
    <cellStyle name="Normal 3" xfId="16"/>
    <cellStyle name="Normal 3 2" xfId="17"/>
    <cellStyle name="Normal 4" xfId="18"/>
    <cellStyle name="Percent 2" xfId="19"/>
    <cellStyle name="Percent 3" xfId="20"/>
    <cellStyle name="Style 1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CYC/PMG/performance/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2016%20South%20Florida%20Imbalance/03%20-%20Fixed%20Costs/Iteration%20#2/FCSS 2-IT2-SFL Analysis - Hen25 TP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dd02kj/AppData/Local/Microsoft/Windows/Temporary%20Internet%20Files/Content.Outlook/OCYNWVOG/MD%20Iteration%203%20Pl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  <sheetName val="PickList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Resource Plan"/>
      <sheetName val="Units"/>
      <sheetName val="System Inputs"/>
      <sheetName val="UPLAN"/>
      <sheetName val="Gen Input"/>
      <sheetName val="Land Input"/>
      <sheetName val="Tx Interconnect Input"/>
      <sheetName val="Tx Integration Input"/>
      <sheetName val="TX Integration by Plan"/>
      <sheetName val="Pipeline Input"/>
      <sheetName val="Pipeline by Plan"/>
      <sheetName val="FOM Input"/>
      <sheetName val="Cap Rep Input"/>
      <sheetName val="Incremental Gas"/>
      <sheetName val="PPAs"/>
      <sheetName val="Gen"/>
      <sheetName val="Land"/>
      <sheetName val="Tx Interconnect"/>
      <sheetName val="Tx Integration"/>
      <sheetName val="Pipeline"/>
      <sheetName val="FOM"/>
      <sheetName val="Cap Rep"/>
      <sheetName val="Gas Transport"/>
      <sheetName val="P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G8">
            <v>7.5499999999999998E-2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3 RP"/>
      <sheetName val="Plan 1"/>
      <sheetName val="Plan 2"/>
      <sheetName val="Plan 3"/>
      <sheetName val="Plan 4"/>
      <sheetName val="Plan 5"/>
      <sheetName val="Options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 t="str">
            <v>Solar Generic</v>
          </cell>
          <cell r="C6" t="str">
            <v>Solar</v>
          </cell>
          <cell r="D6" t="str">
            <v>Large</v>
          </cell>
          <cell r="E6" t="str">
            <v>Generic</v>
          </cell>
          <cell r="F6">
            <v>74.5</v>
          </cell>
          <cell r="G6">
            <v>6</v>
          </cell>
          <cell r="H6">
            <v>447</v>
          </cell>
          <cell r="I6">
            <v>6</v>
          </cell>
          <cell r="K6">
            <v>149.24</v>
          </cell>
          <cell r="L6">
            <v>143.11125388000002</v>
          </cell>
          <cell r="M6">
            <v>137.3006193258</v>
          </cell>
          <cell r="N6">
            <v>132.12906988105198</v>
          </cell>
          <cell r="O6">
            <v>127.39965434369938</v>
          </cell>
          <cell r="P6">
            <v>128.05637647486239</v>
          </cell>
          <cell r="Q6">
            <v>128.71672868115948</v>
          </cell>
          <cell r="R6">
            <v>129.38087820556751</v>
          </cell>
          <cell r="S6">
            <v>130.67468698762318</v>
          </cell>
          <cell r="T6">
            <v>131.98143385749941</v>
          </cell>
          <cell r="U6">
            <v>133.3012481960744</v>
          </cell>
          <cell r="V6">
            <v>134.63426067803513</v>
          </cell>
          <cell r="W6">
            <v>135.98060328481549</v>
          </cell>
        </row>
        <row r="7">
          <cell r="B7" t="str">
            <v>Solar Krome</v>
          </cell>
          <cell r="C7" t="str">
            <v>Solar</v>
          </cell>
          <cell r="D7" t="str">
            <v>Large</v>
          </cell>
          <cell r="E7" t="str">
            <v>Krome</v>
          </cell>
          <cell r="F7">
            <v>74.5</v>
          </cell>
          <cell r="G7">
            <v>1</v>
          </cell>
          <cell r="H7">
            <v>74.5</v>
          </cell>
          <cell r="I7">
            <v>1</v>
          </cell>
          <cell r="K7">
            <v>114.03999999999999</v>
          </cell>
          <cell r="L7">
            <v>107.30889999999999</v>
          </cell>
          <cell r="M7">
            <v>101.089738</v>
          </cell>
          <cell r="N7">
            <v>99.067943239999991</v>
          </cell>
          <cell r="O7">
            <v>97.08658437519999</v>
          </cell>
          <cell r="P7">
            <v>95.144852687695987</v>
          </cell>
          <cell r="Q7">
            <v>93.241955633942069</v>
          </cell>
        </row>
        <row r="8">
          <cell r="B8" t="str">
            <v>Solar TP-H</v>
          </cell>
          <cell r="C8" t="str">
            <v>Solar</v>
          </cell>
          <cell r="D8" t="str">
            <v>Large</v>
          </cell>
          <cell r="E8" t="str">
            <v>TP-Homestead</v>
          </cell>
          <cell r="F8">
            <v>60</v>
          </cell>
          <cell r="G8">
            <v>1</v>
          </cell>
          <cell r="H8">
            <v>60</v>
          </cell>
          <cell r="I8">
            <v>1</v>
          </cell>
          <cell r="K8">
            <v>108.893</v>
          </cell>
          <cell r="L8">
            <v>103.904</v>
          </cell>
          <cell r="M8">
            <v>99.115600000000001</v>
          </cell>
          <cell r="N8">
            <v>94.722871999999995</v>
          </cell>
          <cell r="O8">
            <v>93.775643279999997</v>
          </cell>
          <cell r="P8">
            <v>92.837886847199997</v>
          </cell>
          <cell r="Q8">
            <v>91.909507978728001</v>
          </cell>
        </row>
        <row r="9">
          <cell r="B9" t="str">
            <v>Solar DG</v>
          </cell>
          <cell r="C9" t="str">
            <v>Solar</v>
          </cell>
          <cell r="D9" t="str">
            <v>Small</v>
          </cell>
          <cell r="E9" t="str">
            <v>Various</v>
          </cell>
          <cell r="F9">
            <v>50</v>
          </cell>
          <cell r="G9">
            <v>12</v>
          </cell>
          <cell r="H9">
            <v>600</v>
          </cell>
          <cell r="I9">
            <v>2</v>
          </cell>
          <cell r="K9">
            <v>127.70700658920407</v>
          </cell>
          <cell r="L9">
            <v>117.52270243043834</v>
          </cell>
          <cell r="M9">
            <v>112.49762371012304</v>
          </cell>
          <cell r="N9">
            <v>107.20379918677466</v>
          </cell>
          <cell r="O9">
            <v>102.98099445869035</v>
          </cell>
          <cell r="P9">
            <v>100.30007826493754</v>
          </cell>
          <cell r="Q9">
            <v>98.014054512705215</v>
          </cell>
          <cell r="R9">
            <v>95.885743386805828</v>
          </cell>
          <cell r="S9">
            <v>94.069186038595234</v>
          </cell>
          <cell r="T9">
            <v>92.34422868502817</v>
          </cell>
          <cell r="U9">
            <v>90.732255367124097</v>
          </cell>
          <cell r="V9">
            <v>89.222148148774082</v>
          </cell>
          <cell r="W9">
            <v>90.11436963026182</v>
          </cell>
        </row>
        <row r="10">
          <cell r="B10" t="str">
            <v>Batt Davis</v>
          </cell>
          <cell r="C10" t="str">
            <v>Battery</v>
          </cell>
          <cell r="D10" t="str">
            <v>Large</v>
          </cell>
          <cell r="E10" t="str">
            <v>Davis East (#1)</v>
          </cell>
          <cell r="F10">
            <v>50</v>
          </cell>
          <cell r="G10">
            <v>1</v>
          </cell>
          <cell r="H10">
            <v>50</v>
          </cell>
          <cell r="I10">
            <v>1</v>
          </cell>
          <cell r="K10">
            <v>91.66189709999999</v>
          </cell>
          <cell r="L10">
            <v>84.259395041999994</v>
          </cell>
          <cell r="M10">
            <v>77.168505942840014</v>
          </cell>
          <cell r="N10">
            <v>70.409765211696808</v>
          </cell>
          <cell r="O10">
            <v>63.813734123430734</v>
          </cell>
          <cell r="P10">
            <v>63.911001093774345</v>
          </cell>
          <cell r="Q10">
            <v>64.042183017918589</v>
          </cell>
          <cell r="R10">
            <v>64.237926675659153</v>
          </cell>
          <cell r="S10">
            <v>64.428910206423637</v>
          </cell>
          <cell r="T10">
            <v>64.625844657665965</v>
          </cell>
          <cell r="U10">
            <v>64.948973880954284</v>
          </cell>
          <cell r="V10">
            <v>65.273718750359052</v>
          </cell>
          <cell r="W10">
            <v>65.600087344110847</v>
          </cell>
        </row>
        <row r="11">
          <cell r="B11" t="str">
            <v>Batt Hacienda</v>
          </cell>
          <cell r="C11" t="str">
            <v>Battery</v>
          </cell>
          <cell r="D11" t="str">
            <v>Large</v>
          </cell>
          <cell r="E11" t="str">
            <v>Hacienda Sub (#2)</v>
          </cell>
          <cell r="F11">
            <v>75</v>
          </cell>
          <cell r="G11">
            <v>1</v>
          </cell>
          <cell r="H11">
            <v>75</v>
          </cell>
          <cell r="I11">
            <v>1</v>
          </cell>
          <cell r="K11">
            <v>127.969605</v>
          </cell>
          <cell r="L11">
            <v>116.4823971</v>
          </cell>
          <cell r="M11">
            <v>105.42664504199999</v>
          </cell>
          <cell r="N11">
            <v>94.902377942840005</v>
          </cell>
          <cell r="O11">
            <v>84.589625501696801</v>
          </cell>
          <cell r="P11">
            <v>84.308418011730737</v>
          </cell>
          <cell r="Q11">
            <v>84.028786371965353</v>
          </cell>
          <cell r="R11">
            <v>83.820762099404661</v>
          </cell>
          <cell r="S11">
            <v>83.574377341392761</v>
          </cell>
          <cell r="T11">
            <v>83.359664888220607</v>
          </cell>
          <cell r="U11">
            <v>83.776463212661696</v>
          </cell>
          <cell r="V11">
            <v>84.195345528724999</v>
          </cell>
          <cell r="W11">
            <v>84.616322256368619</v>
          </cell>
        </row>
        <row r="12">
          <cell r="B12" t="str">
            <v>Batt Krome</v>
          </cell>
          <cell r="C12" t="str">
            <v>Battery</v>
          </cell>
          <cell r="D12" t="str">
            <v>Large</v>
          </cell>
          <cell r="E12" t="str">
            <v>Krome (#3)</v>
          </cell>
          <cell r="F12">
            <v>150</v>
          </cell>
          <cell r="G12">
            <v>1</v>
          </cell>
          <cell r="H12">
            <v>150</v>
          </cell>
          <cell r="I12">
            <v>1</v>
          </cell>
          <cell r="K12">
            <v>246.42484059999998</v>
          </cell>
          <cell r="L12">
            <v>223.30073741199999</v>
          </cell>
          <cell r="M12">
            <v>201.02875216024003</v>
          </cell>
          <cell r="N12">
            <v>179.75892720344481</v>
          </cell>
          <cell r="O12">
            <v>158.92130574751371</v>
          </cell>
          <cell r="P12">
            <v>158.15593186246394</v>
          </cell>
          <cell r="Q12">
            <v>157.42285049971323</v>
          </cell>
          <cell r="R12">
            <v>156.79210750970751</v>
          </cell>
          <cell r="S12">
            <v>156.13374965990167</v>
          </cell>
          <cell r="T12">
            <v>155.44782465309973</v>
          </cell>
          <cell r="U12">
            <v>156.2250637763652</v>
          </cell>
          <cell r="V12">
            <v>157.00618909524701</v>
          </cell>
          <cell r="W12">
            <v>157.79122004072323</v>
          </cell>
        </row>
        <row r="13">
          <cell r="B13" t="str">
            <v>Batt TP-H</v>
          </cell>
          <cell r="C13" t="str">
            <v>Battery</v>
          </cell>
          <cell r="D13" t="str">
            <v>Large</v>
          </cell>
          <cell r="E13" t="str">
            <v>TP-Homestead (#4)</v>
          </cell>
          <cell r="F13">
            <v>50</v>
          </cell>
          <cell r="G13">
            <v>1</v>
          </cell>
          <cell r="H13">
            <v>50</v>
          </cell>
          <cell r="I13">
            <v>1</v>
          </cell>
          <cell r="K13">
            <v>86.148281400000002</v>
          </cell>
          <cell r="L13">
            <v>78.506247028000004</v>
          </cell>
          <cell r="M13">
            <v>71.155771968560003</v>
          </cell>
          <cell r="N13">
            <v>64.136887407931198</v>
          </cell>
          <cell r="O13">
            <v>57.259625156089825</v>
          </cell>
          <cell r="P13">
            <v>57.094017659211623</v>
          </cell>
          <cell r="Q13">
            <v>56.94009801239585</v>
          </cell>
          <cell r="R13">
            <v>56.82789997264377</v>
          </cell>
          <cell r="S13">
            <v>56.677457972096647</v>
          </cell>
          <cell r="T13">
            <v>56.528807131538578</v>
          </cell>
          <cell r="U13">
            <v>56.811451167196267</v>
          </cell>
          <cell r="V13">
            <v>57.095508423032243</v>
          </cell>
          <cell r="W13">
            <v>57.380985965147396</v>
          </cell>
        </row>
        <row r="14">
          <cell r="B14" t="str">
            <v>Batt AndySm</v>
          </cell>
          <cell r="C14" t="str">
            <v>Battery</v>
          </cell>
          <cell r="D14" t="str">
            <v>Large</v>
          </cell>
          <cell r="E14" t="str">
            <v>Andytown South (#5a)</v>
          </cell>
          <cell r="F14">
            <v>62.5</v>
          </cell>
          <cell r="G14">
            <v>1</v>
          </cell>
          <cell r="H14">
            <v>62.5</v>
          </cell>
          <cell r="I14">
            <v>1</v>
          </cell>
          <cell r="K14">
            <v>108.8847318</v>
          </cell>
          <cell r="L14">
            <v>99.345826435999996</v>
          </cell>
          <cell r="M14">
            <v>90.158542964720013</v>
          </cell>
          <cell r="N14">
            <v>81.422913824014401</v>
          </cell>
          <cell r="O14">
            <v>72.868972100494688</v>
          </cell>
          <cell r="P14">
            <v>72.686751542504581</v>
          </cell>
          <cell r="Q14">
            <v>72.496286573354666</v>
          </cell>
          <cell r="R14">
            <v>72.377612304821781</v>
          </cell>
          <cell r="S14">
            <v>72.2407645509182</v>
          </cell>
          <cell r="T14">
            <v>72.085779841936557</v>
          </cell>
          <cell r="U14">
            <v>72.446208741146236</v>
          </cell>
          <cell r="V14">
            <v>72.808439784851956</v>
          </cell>
          <cell r="W14">
            <v>73.172481983776208</v>
          </cell>
        </row>
        <row r="15">
          <cell r="B15" t="str">
            <v>Batt AndyLg</v>
          </cell>
          <cell r="C15" t="str">
            <v>Battery</v>
          </cell>
          <cell r="D15" t="str">
            <v>Large</v>
          </cell>
          <cell r="E15" t="str">
            <v>Andytown South (#5b)</v>
          </cell>
          <cell r="F15">
            <v>150</v>
          </cell>
          <cell r="G15">
            <v>3</v>
          </cell>
          <cell r="H15">
            <v>450</v>
          </cell>
          <cell r="I15">
            <v>1</v>
          </cell>
          <cell r="K15">
            <v>247.83853893333333</v>
          </cell>
          <cell r="L15">
            <v>224.70870971199997</v>
          </cell>
          <cell r="M15">
            <v>202.43008390624001</v>
          </cell>
          <cell r="N15">
            <v>181.1826855843648</v>
          </cell>
          <cell r="O15">
            <v>160.3765392960521</v>
          </cell>
          <cell r="P15">
            <v>159.64167008197313</v>
          </cell>
          <cell r="Q15">
            <v>158.90810348361259</v>
          </cell>
          <cell r="R15">
            <v>158.31586555328485</v>
          </cell>
          <cell r="S15">
            <v>157.66498286435055</v>
          </cell>
          <cell r="T15">
            <v>156.99548252163757</v>
          </cell>
          <cell r="U15">
            <v>157.78045993424573</v>
          </cell>
          <cell r="V15">
            <v>158.56936223391693</v>
          </cell>
          <cell r="W15">
            <v>159.3622090450865</v>
          </cell>
        </row>
        <row r="16">
          <cell r="B16" t="str">
            <v>Batt Cutler</v>
          </cell>
          <cell r="C16" t="str">
            <v>Battery</v>
          </cell>
          <cell r="D16" t="str">
            <v>Large</v>
          </cell>
          <cell r="E16" t="str">
            <v>Cutler Bay (#6)</v>
          </cell>
          <cell r="F16">
            <v>150</v>
          </cell>
          <cell r="G16">
            <v>1</v>
          </cell>
          <cell r="H16">
            <v>150</v>
          </cell>
          <cell r="I16">
            <v>1</v>
          </cell>
          <cell r="K16">
            <v>251.23344599999999</v>
          </cell>
          <cell r="L16">
            <v>228.14971491999998</v>
          </cell>
          <cell r="M16">
            <v>205.9081092184</v>
          </cell>
          <cell r="N16">
            <v>184.72867140276801</v>
          </cell>
          <cell r="O16">
            <v>163.98144483082336</v>
          </cell>
          <cell r="P16">
            <v>163.31647372743981</v>
          </cell>
          <cell r="Q16">
            <v>162.65380320198864</v>
          </cell>
          <cell r="R16">
            <v>162.13347926602842</v>
          </cell>
          <cell r="S16">
            <v>161.54554885134897</v>
          </cell>
          <cell r="T16">
            <v>160.96005982837593</v>
          </cell>
          <cell r="U16">
            <v>161.76486012751781</v>
          </cell>
          <cell r="V16">
            <v>162.57368442815539</v>
          </cell>
          <cell r="W16">
            <v>163.38655285029614</v>
          </cell>
        </row>
        <row r="17">
          <cell r="B17" t="str">
            <v>Batt PFL</v>
          </cell>
          <cell r="C17" t="str">
            <v>Battery</v>
          </cell>
          <cell r="D17" t="str">
            <v>Large</v>
          </cell>
          <cell r="E17" t="str">
            <v>Lauderdale Plant (#7)</v>
          </cell>
          <cell r="F17">
            <v>20</v>
          </cell>
          <cell r="G17">
            <v>1</v>
          </cell>
          <cell r="H17">
            <v>20</v>
          </cell>
          <cell r="I17">
            <v>1</v>
          </cell>
          <cell r="K17">
            <v>35.232626000000003</v>
          </cell>
          <cell r="L17">
            <v>32.388878519999999</v>
          </cell>
          <cell r="M17">
            <v>29.646456090400005</v>
          </cell>
          <cell r="N17">
            <v>26.985385212207998</v>
          </cell>
          <cell r="O17">
            <v>27.005692916452158</v>
          </cell>
          <cell r="P17">
            <v>27.027406774781205</v>
          </cell>
          <cell r="Q17">
            <v>27.060554910276828</v>
          </cell>
          <cell r="R17">
            <v>27.105166008482364</v>
          </cell>
          <cell r="S17">
            <v>27.13126932865201</v>
          </cell>
          <cell r="T17">
            <v>27.188894715225054</v>
          </cell>
          <cell r="U17">
            <v>27.324839188801175</v>
          </cell>
          <cell r="V17">
            <v>27.461463384745176</v>
          </cell>
          <cell r="W17">
            <v>27.598770701668901</v>
          </cell>
        </row>
        <row r="18">
          <cell r="B18" t="str">
            <v>Batt Pennsuco</v>
          </cell>
          <cell r="C18" t="str">
            <v>Battery</v>
          </cell>
          <cell r="D18" t="str">
            <v>Large</v>
          </cell>
          <cell r="E18" t="str">
            <v>Pennsuco East (#8)</v>
          </cell>
          <cell r="F18">
            <v>150</v>
          </cell>
          <cell r="G18">
            <v>1</v>
          </cell>
          <cell r="H18">
            <v>150</v>
          </cell>
          <cell r="I18">
            <v>1</v>
          </cell>
          <cell r="K18">
            <v>258.62003874999999</v>
          </cell>
          <cell r="L18">
            <v>235.939389525</v>
          </cell>
          <cell r="M18">
            <v>214.12022481550002</v>
          </cell>
          <cell r="N18">
            <v>193.37354918681001</v>
          </cell>
          <cell r="O18">
            <v>173.07041603929622</v>
          </cell>
          <cell r="P18">
            <v>172.8619300222696</v>
          </cell>
          <cell r="Q18">
            <v>172.69924956801188</v>
          </cell>
          <cell r="R18">
            <v>172.69358955193383</v>
          </cell>
          <cell r="S18">
            <v>172.64622408516234</v>
          </cell>
          <cell r="T18">
            <v>172.62848944616488</v>
          </cell>
          <cell r="U18">
            <v>173.49163189339569</v>
          </cell>
          <cell r="V18">
            <v>174.35909005286265</v>
          </cell>
          <cell r="W18">
            <v>175.23088550312696</v>
          </cell>
        </row>
        <row r="19">
          <cell r="B19" t="str">
            <v>Batt Deerfield</v>
          </cell>
          <cell r="C19" t="str">
            <v>Battery</v>
          </cell>
          <cell r="D19" t="str">
            <v>Large</v>
          </cell>
          <cell r="E19" t="str">
            <v>Deerfield Beach SC (#9)</v>
          </cell>
          <cell r="F19">
            <v>50</v>
          </cell>
          <cell r="G19">
            <v>1</v>
          </cell>
          <cell r="H19">
            <v>50</v>
          </cell>
          <cell r="I19">
            <v>1</v>
          </cell>
          <cell r="K19">
            <v>93.201176854545466</v>
          </cell>
          <cell r="L19">
            <v>85.353536755272728</v>
          </cell>
          <cell r="M19">
            <v>77.819850672196367</v>
          </cell>
          <cell r="N19">
            <v>70.930273026549401</v>
          </cell>
          <cell r="O19">
            <v>64.15496509503491</v>
          </cell>
          <cell r="P19">
            <v>64.064095335287888</v>
          </cell>
          <cell r="Q19">
            <v>63.977839727263536</v>
          </cell>
          <cell r="R19">
            <v>63.956382131342181</v>
          </cell>
          <cell r="S19">
            <v>63.909914663979073</v>
          </cell>
          <cell r="T19">
            <v>63.868638091769213</v>
          </cell>
          <cell r="U19">
            <v>64.187981282228051</v>
          </cell>
          <cell r="V19">
            <v>64.508921188639178</v>
          </cell>
          <cell r="W19">
            <v>64.831465794582371</v>
          </cell>
        </row>
        <row r="20">
          <cell r="B20" t="str">
            <v>Batt Jasmine</v>
          </cell>
          <cell r="C20" t="str">
            <v>Battery</v>
          </cell>
          <cell r="D20" t="str">
            <v>Large</v>
          </cell>
          <cell r="E20" t="str">
            <v>Jasmine Sub (#10)</v>
          </cell>
          <cell r="F20">
            <v>50</v>
          </cell>
          <cell r="G20">
            <v>1</v>
          </cell>
          <cell r="H20">
            <v>50</v>
          </cell>
          <cell r="I20">
            <v>1</v>
          </cell>
          <cell r="K20">
            <v>88.636115000000004</v>
          </cell>
          <cell r="L20">
            <v>81.043837299999993</v>
          </cell>
          <cell r="M20">
            <v>73.743114046000002</v>
          </cell>
          <cell r="N20">
            <v>66.783976326919998</v>
          </cell>
          <cell r="O20">
            <v>59.976455853458404</v>
          </cell>
          <cell r="P20">
            <v>59.860584970527576</v>
          </cell>
          <cell r="Q20">
            <v>59.75639666993812</v>
          </cell>
          <cell r="R20">
            <v>59.703924603336887</v>
          </cell>
          <cell r="S20">
            <v>59.623203095403625</v>
          </cell>
          <cell r="T20">
            <v>59.544267157311694</v>
          </cell>
          <cell r="U20">
            <v>59.841988493098249</v>
          </cell>
          <cell r="V20">
            <v>60.141198435563737</v>
          </cell>
          <cell r="W20">
            <v>60.441904427741548</v>
          </cell>
        </row>
        <row r="21">
          <cell r="B21" t="str">
            <v>DGBatt 10</v>
          </cell>
          <cell r="C21" t="str">
            <v>Battery</v>
          </cell>
          <cell r="D21" t="str">
            <v>Small</v>
          </cell>
          <cell r="E21" t="str">
            <v>Generic</v>
          </cell>
          <cell r="F21">
            <v>10</v>
          </cell>
          <cell r="G21">
            <v>30</v>
          </cell>
          <cell r="H21">
            <v>300</v>
          </cell>
          <cell r="I21">
            <v>20</v>
          </cell>
          <cell r="K21">
            <v>17.530920184999999</v>
          </cell>
          <cell r="L21">
            <v>16.175825988700002</v>
          </cell>
          <cell r="M21">
            <v>14.864079179274</v>
          </cell>
          <cell r="N21">
            <v>13.585811773833081</v>
          </cell>
          <cell r="O21">
            <v>13.641161162744234</v>
          </cell>
          <cell r="P21">
            <v>13.715270331877859</v>
          </cell>
          <cell r="Q21">
            <v>13.798288094121062</v>
          </cell>
          <cell r="R21">
            <v>13.880369330544568</v>
          </cell>
          <cell r="S21">
            <v>13.966675241627268</v>
          </cell>
          <cell r="T21">
            <v>14.04737360895944</v>
          </cell>
          <cell r="U21">
            <v>14.187847345049034</v>
          </cell>
          <cell r="V21">
            <v>14.329725818499524</v>
          </cell>
          <cell r="W21">
            <v>14.47302307668452</v>
          </cell>
        </row>
        <row r="22">
          <cell r="B22" t="str">
            <v>DGBatt 20</v>
          </cell>
          <cell r="C22" t="str">
            <v>Battery</v>
          </cell>
          <cell r="D22" t="str">
            <v>Small</v>
          </cell>
          <cell r="E22" t="str">
            <v>Generic</v>
          </cell>
          <cell r="F22">
            <v>20</v>
          </cell>
          <cell r="G22">
            <v>30</v>
          </cell>
          <cell r="H22">
            <v>600</v>
          </cell>
          <cell r="I22">
            <v>20</v>
          </cell>
          <cell r="K22">
            <v>36.463056870909092</v>
          </cell>
          <cell r="L22">
            <v>33.807709208327275</v>
          </cell>
          <cell r="M22">
            <v>31.205372222893818</v>
          </cell>
          <cell r="N22">
            <v>28.681345468628493</v>
          </cell>
          <cell r="O22">
            <v>28.845940342931492</v>
          </cell>
          <cell r="P22">
            <v>29.019480569247623</v>
          </cell>
          <cell r="Q22">
            <v>29.217302699707297</v>
          </cell>
          <cell r="R22">
            <v>29.419756638577297</v>
          </cell>
          <cell r="S22">
            <v>29.632206187389485</v>
          </cell>
          <cell r="T22">
            <v>29.865029612651625</v>
          </cell>
          <cell r="U22">
            <v>30.163679908778143</v>
          </cell>
          <cell r="V22">
            <v>30.465316707865924</v>
          </cell>
          <cell r="W22">
            <v>30.769969874944582</v>
          </cell>
        </row>
        <row r="23">
          <cell r="B23" t="str">
            <v>DGBatt 30</v>
          </cell>
          <cell r="C23" t="str">
            <v>Battery</v>
          </cell>
          <cell r="D23" t="str">
            <v>Small</v>
          </cell>
          <cell r="E23" t="str">
            <v>Generic</v>
          </cell>
          <cell r="F23">
            <v>30</v>
          </cell>
          <cell r="G23">
            <v>30</v>
          </cell>
          <cell r="H23">
            <v>900</v>
          </cell>
          <cell r="I23">
            <v>20</v>
          </cell>
          <cell r="K23">
            <v>55.459539265909086</v>
          </cell>
          <cell r="L23">
            <v>51.19421705122727</v>
          </cell>
          <cell r="M23">
            <v>47.097922446251815</v>
          </cell>
          <cell r="N23">
            <v>43.100997033444855</v>
          </cell>
          <cell r="O23">
            <v>39.218795990189015</v>
          </cell>
          <cell r="P23">
            <v>39.361688644743211</v>
          </cell>
          <cell r="Q23">
            <v>39.515059055248003</v>
          </cell>
          <cell r="R23">
            <v>39.704306612742513</v>
          </cell>
          <cell r="S23">
            <v>39.894846669195275</v>
          </cell>
          <cell r="T23">
            <v>40.102111191593409</v>
          </cell>
          <cell r="U23">
            <v>40.503132303509346</v>
          </cell>
          <cell r="V23">
            <v>40.908163626544443</v>
          </cell>
          <cell r="W23">
            <v>41.317245262809891</v>
          </cell>
        </row>
        <row r="24">
          <cell r="B24" t="str">
            <v>Fossil Martin</v>
          </cell>
          <cell r="C24" t="str">
            <v>Fossil</v>
          </cell>
          <cell r="D24" t="str">
            <v>N/A</v>
          </cell>
          <cell r="E24" t="str">
            <v>Martin</v>
          </cell>
          <cell r="F24">
            <v>1751</v>
          </cell>
          <cell r="G24">
            <v>1</v>
          </cell>
          <cell r="H24">
            <v>1751</v>
          </cell>
          <cell r="I24">
            <v>1</v>
          </cell>
          <cell r="R24">
            <v>1215.6343530267181</v>
          </cell>
          <cell r="S24">
            <v>1239.9470400872526</v>
          </cell>
          <cell r="T24">
            <v>1264.7459808889978</v>
          </cell>
          <cell r="U24">
            <v>1290.0409005067777</v>
          </cell>
          <cell r="V24">
            <v>1315.8417185169133</v>
          </cell>
          <cell r="W24">
            <v>1342.1585528872515</v>
          </cell>
        </row>
        <row r="25">
          <cell r="B25" t="str">
            <v>Fossil OCEC</v>
          </cell>
          <cell r="C25" t="str">
            <v>Fossil</v>
          </cell>
          <cell r="D25" t="str">
            <v>N/A</v>
          </cell>
          <cell r="E25" t="str">
            <v>Okeechobee</v>
          </cell>
          <cell r="F25">
            <v>1751</v>
          </cell>
          <cell r="G25">
            <v>1</v>
          </cell>
          <cell r="H25">
            <v>1751</v>
          </cell>
          <cell r="I25">
            <v>1</v>
          </cell>
          <cell r="R25">
            <v>1235.4761223309474</v>
          </cell>
          <cell r="S25">
            <v>1260.1856447775665</v>
          </cell>
          <cell r="T25">
            <v>1285.389357673118</v>
          </cell>
          <cell r="U25">
            <v>1311.0971448265802</v>
          </cell>
          <cell r="V25">
            <v>1337.3190877231118</v>
          </cell>
          <cell r="W25">
            <v>1364.065469477574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3"/>
  <sheetViews>
    <sheetView tabSelected="1" workbookViewId="0"/>
  </sheetViews>
  <sheetFormatPr defaultRowHeight="14.4" x14ac:dyDescent="0.3"/>
  <cols>
    <col min="2" max="2" width="22.5546875" bestFit="1" customWidth="1"/>
    <col min="5" max="5" width="21.6640625" bestFit="1" customWidth="1"/>
    <col min="8" max="8" width="34" bestFit="1" customWidth="1"/>
  </cols>
  <sheetData>
    <row r="1" spans="1:10" s="13" customFormat="1" x14ac:dyDescent="0.3">
      <c r="A1" s="27" t="s">
        <v>48</v>
      </c>
    </row>
    <row r="2" spans="1:10" s="13" customFormat="1" ht="15" x14ac:dyDescent="0.25"/>
    <row r="3" spans="1:10" ht="15" x14ac:dyDescent="0.25">
      <c r="B3" s="10" t="s">
        <v>47</v>
      </c>
      <c r="E3" s="10" t="s">
        <v>37</v>
      </c>
      <c r="H3" s="10" t="s">
        <v>38</v>
      </c>
    </row>
    <row r="4" spans="1:10" ht="15" x14ac:dyDescent="0.25">
      <c r="A4" s="6" t="s">
        <v>35</v>
      </c>
      <c r="B4" s="7">
        <v>3</v>
      </c>
      <c r="D4" s="6" t="s">
        <v>35</v>
      </c>
      <c r="E4" s="7">
        <v>3</v>
      </c>
      <c r="G4" s="6" t="s">
        <v>35</v>
      </c>
      <c r="H4" s="7">
        <v>3</v>
      </c>
      <c r="J4">
        <v>1000000</v>
      </c>
    </row>
    <row r="5" spans="1:10" ht="15" x14ac:dyDescent="0.25">
      <c r="A5" s="7" t="s">
        <v>27</v>
      </c>
      <c r="B5" s="6"/>
      <c r="D5" s="7" t="s">
        <v>27</v>
      </c>
      <c r="G5" s="7" t="s">
        <v>27</v>
      </c>
    </row>
    <row r="6" spans="1:10" ht="15" x14ac:dyDescent="0.25">
      <c r="A6" s="6">
        <v>2017</v>
      </c>
      <c r="B6" s="12">
        <f>('Cap Rev Req for FCSS'!I5)/1000000</f>
        <v>0</v>
      </c>
      <c r="D6" s="6">
        <v>2017</v>
      </c>
      <c r="E6" s="18">
        <f>('Land Rev Req for FCSS'!I5)/1000000</f>
        <v>0</v>
      </c>
      <c r="G6" s="6">
        <v>2017</v>
      </c>
      <c r="H6" s="26">
        <f>('Interconnectio Rev Req for FCSS'!I5)/1000000</f>
        <v>0</v>
      </c>
    </row>
    <row r="7" spans="1:10" ht="15" x14ac:dyDescent="0.25">
      <c r="A7" s="6">
        <f t="shared" ref="A7:A50" si="0">A6+1</f>
        <v>2018</v>
      </c>
      <c r="B7" s="18">
        <f>('Cap Rev Req for FCSS'!I6)/1000000</f>
        <v>28.020524335592757</v>
      </c>
      <c r="D7" s="6">
        <f t="shared" ref="D7:D50" si="1">D6+1</f>
        <v>2018</v>
      </c>
      <c r="E7" s="18">
        <f>('Land Rev Req for FCSS'!I6)/1000000</f>
        <v>0</v>
      </c>
      <c r="G7" s="6">
        <f t="shared" ref="G7:G50" si="2">G6+1</f>
        <v>2018</v>
      </c>
      <c r="H7" s="26">
        <f>('Interconnectio Rev Req for FCSS'!I6)/1000000</f>
        <v>0.15571385746915681</v>
      </c>
    </row>
    <row r="8" spans="1:10" ht="15" x14ac:dyDescent="0.25">
      <c r="A8" s="6">
        <f t="shared" si="0"/>
        <v>2019</v>
      </c>
      <c r="B8" s="18">
        <f>('Cap Rev Req for FCSS'!I7)/1000000</f>
        <v>74.815005145216944</v>
      </c>
      <c r="D8" s="6">
        <f t="shared" si="1"/>
        <v>2019</v>
      </c>
      <c r="E8" s="18">
        <f>('Land Rev Req for FCSS'!I7)/1000000</f>
        <v>0</v>
      </c>
      <c r="G8" s="6">
        <f t="shared" si="2"/>
        <v>2019</v>
      </c>
      <c r="H8" s="26">
        <f>('Interconnectio Rev Req for FCSS'!I7)/1000000</f>
        <v>0.45772276091934566</v>
      </c>
    </row>
    <row r="9" spans="1:10" ht="15" x14ac:dyDescent="0.25">
      <c r="A9" s="6">
        <f t="shared" si="0"/>
        <v>2020</v>
      </c>
      <c r="B9" s="18">
        <f>('Cap Rev Req for FCSS'!I8)/1000000</f>
        <v>114.25142081606451</v>
      </c>
      <c r="D9" s="6">
        <f t="shared" si="1"/>
        <v>2020</v>
      </c>
      <c r="E9" s="18">
        <f>('Land Rev Req for FCSS'!I8)/1000000</f>
        <v>0</v>
      </c>
      <c r="G9" s="6">
        <f t="shared" si="2"/>
        <v>2020</v>
      </c>
      <c r="H9" s="26">
        <f>('Interconnectio Rev Req for FCSS'!I8)/1000000</f>
        <v>0.75847840041009518</v>
      </c>
    </row>
    <row r="10" spans="1:10" ht="15" x14ac:dyDescent="0.25">
      <c r="A10" s="6">
        <f t="shared" si="0"/>
        <v>2021</v>
      </c>
      <c r="B10" s="18">
        <f>('Cap Rev Req for FCSS'!I9)/1000000</f>
        <v>146.3290460345861</v>
      </c>
      <c r="D10" s="6">
        <f t="shared" si="1"/>
        <v>2021</v>
      </c>
      <c r="E10" s="18">
        <f>('Land Rev Req for FCSS'!I9)/1000000</f>
        <v>0</v>
      </c>
      <c r="G10" s="6">
        <f t="shared" si="2"/>
        <v>2021</v>
      </c>
      <c r="H10" s="26">
        <f>('Interconnectio Rev Req for FCSS'!I9)/1000000</f>
        <v>1.0609618204468916</v>
      </c>
    </row>
    <row r="11" spans="1:10" ht="15" x14ac:dyDescent="0.25">
      <c r="A11" s="6">
        <f t="shared" si="0"/>
        <v>2022</v>
      </c>
      <c r="B11" s="18">
        <f>('Cap Rev Req for FCSS'!I10)/1000000</f>
        <v>146.81963440591528</v>
      </c>
      <c r="D11" s="6">
        <f t="shared" si="1"/>
        <v>2022</v>
      </c>
      <c r="E11" s="18">
        <f>('Land Rev Req for FCSS'!I10)/1000000</f>
        <v>0</v>
      </c>
      <c r="G11" s="6">
        <f t="shared" si="2"/>
        <v>2022</v>
      </c>
      <c r="H11" s="26">
        <f>('Interconnectio Rev Req for FCSS'!I10)/1000000</f>
        <v>1.1532798972319158</v>
      </c>
    </row>
    <row r="12" spans="1:10" ht="15" x14ac:dyDescent="0.25">
      <c r="A12" s="6">
        <f t="shared" si="0"/>
        <v>2023</v>
      </c>
      <c r="B12" s="18">
        <f>('Cap Rev Req for FCSS'!I11)/1000000</f>
        <v>133.88091240155674</v>
      </c>
      <c r="D12" s="6">
        <f t="shared" si="1"/>
        <v>2023</v>
      </c>
      <c r="E12" s="18">
        <f>('Land Rev Req for FCSS'!I11)/1000000</f>
        <v>0</v>
      </c>
      <c r="G12" s="6">
        <f t="shared" si="2"/>
        <v>2023</v>
      </c>
      <c r="H12" s="26">
        <f>('Interconnectio Rev Req for FCSS'!I11)/1000000</f>
        <v>1.1090725711192977</v>
      </c>
    </row>
    <row r="13" spans="1:10" ht="15" x14ac:dyDescent="0.25">
      <c r="A13" s="6">
        <f t="shared" si="0"/>
        <v>2024</v>
      </c>
      <c r="B13" s="18">
        <f>('Cap Rev Req for FCSS'!I12)/1000000</f>
        <v>122.61539349151927</v>
      </c>
      <c r="D13" s="6">
        <f t="shared" si="1"/>
        <v>2024</v>
      </c>
      <c r="E13" s="18">
        <f>('Land Rev Req for FCSS'!I12)/1000000</f>
        <v>0</v>
      </c>
      <c r="G13" s="6">
        <f t="shared" si="2"/>
        <v>2024</v>
      </c>
      <c r="H13" s="26">
        <f>('Interconnectio Rev Req for FCSS'!I12)/1000000</f>
        <v>1.0664522827354379</v>
      </c>
    </row>
    <row r="14" spans="1:10" ht="15" x14ac:dyDescent="0.25">
      <c r="A14" s="6">
        <f t="shared" si="0"/>
        <v>2025</v>
      </c>
      <c r="B14" s="18">
        <f>('Cap Rev Req for FCSS'!I13)/1000000</f>
        <v>112.76228544265777</v>
      </c>
      <c r="D14" s="6">
        <f t="shared" si="1"/>
        <v>2025</v>
      </c>
      <c r="E14" s="18">
        <f>('Land Rev Req for FCSS'!I13)/1000000</f>
        <v>0</v>
      </c>
      <c r="G14" s="6">
        <f t="shared" si="2"/>
        <v>2025</v>
      </c>
      <c r="H14" s="26">
        <f>('Interconnectio Rev Req for FCSS'!I13)/1000000</f>
        <v>1.0260333079178299</v>
      </c>
    </row>
    <row r="15" spans="1:10" ht="15" x14ac:dyDescent="0.25">
      <c r="A15" s="6">
        <f t="shared" si="0"/>
        <v>2026</v>
      </c>
      <c r="B15" s="18">
        <f>('Cap Rev Req for FCSS'!I14)/1000000</f>
        <v>104.02567937460586</v>
      </c>
      <c r="D15" s="6">
        <f t="shared" si="1"/>
        <v>2026</v>
      </c>
      <c r="E15" s="18">
        <f>('Land Rev Req for FCSS'!I14)/1000000</f>
        <v>0</v>
      </c>
      <c r="G15" s="6">
        <f t="shared" si="2"/>
        <v>2026</v>
      </c>
      <c r="H15" s="26">
        <f>('Interconnectio Rev Req for FCSS'!I14)/1000000</f>
        <v>0.98721943776537679</v>
      </c>
    </row>
    <row r="16" spans="1:10" ht="15" x14ac:dyDescent="0.25">
      <c r="A16" s="6">
        <f t="shared" si="0"/>
        <v>2027</v>
      </c>
      <c r="B16" s="18">
        <f>('Cap Rev Req for FCSS'!I15)/1000000</f>
        <v>96.370597841186267</v>
      </c>
      <c r="D16" s="6">
        <f t="shared" si="1"/>
        <v>2027</v>
      </c>
      <c r="E16" s="18">
        <f>('Land Rev Req for FCSS'!I15)/1000000</f>
        <v>0</v>
      </c>
      <c r="G16" s="6">
        <f t="shared" si="2"/>
        <v>2027</v>
      </c>
      <c r="H16" s="26">
        <f>('Interconnectio Rev Req for FCSS'!I15)/1000000</f>
        <v>0.94932840770624871</v>
      </c>
    </row>
    <row r="17" spans="1:8" ht="15" x14ac:dyDescent="0.25">
      <c r="A17" s="6">
        <f t="shared" si="0"/>
        <v>2028</v>
      </c>
      <c r="B17" s="18">
        <f>('Cap Rev Req for FCSS'!I16)/1000000</f>
        <v>77.588575231038405</v>
      </c>
      <c r="D17" s="6">
        <f t="shared" si="1"/>
        <v>2028</v>
      </c>
      <c r="E17" s="18">
        <f>('Land Rev Req for FCSS'!I16)/1000000</f>
        <v>0</v>
      </c>
      <c r="G17" s="6">
        <f t="shared" si="2"/>
        <v>2028</v>
      </c>
      <c r="H17" s="26">
        <f>('Interconnectio Rev Req for FCSS'!I16)/1000000</f>
        <v>0.91178540389560814</v>
      </c>
    </row>
    <row r="18" spans="1:8" ht="15" x14ac:dyDescent="0.25">
      <c r="A18" s="6">
        <f t="shared" si="0"/>
        <v>2029</v>
      </c>
      <c r="B18" s="18">
        <f>('Cap Rev Req for FCSS'!I17)/1000000</f>
        <v>50.520794551446933</v>
      </c>
      <c r="D18" s="6">
        <f t="shared" si="1"/>
        <v>2029</v>
      </c>
      <c r="E18" s="18">
        <f>('Land Rev Req for FCSS'!I17)/1000000</f>
        <v>0</v>
      </c>
      <c r="G18" s="6">
        <f t="shared" si="2"/>
        <v>2029</v>
      </c>
      <c r="H18" s="26">
        <f>('Interconnectio Rev Req for FCSS'!I17)/1000000</f>
        <v>0.87430040445971535</v>
      </c>
    </row>
    <row r="19" spans="1:8" ht="15" x14ac:dyDescent="0.25">
      <c r="A19" s="6">
        <f t="shared" si="0"/>
        <v>2030</v>
      </c>
      <c r="B19" s="18">
        <f>('Cap Rev Req for FCSS'!I18)/1000000</f>
        <v>26.854440731824319</v>
      </c>
      <c r="D19" s="6">
        <f t="shared" si="1"/>
        <v>2030</v>
      </c>
      <c r="E19" s="18">
        <f>('Land Rev Req for FCSS'!I18)/1000000</f>
        <v>0</v>
      </c>
      <c r="G19" s="6">
        <f t="shared" si="2"/>
        <v>2030</v>
      </c>
      <c r="H19" s="26">
        <f>('Interconnectio Rev Req for FCSS'!I18)/1000000</f>
        <v>0.83681350324104387</v>
      </c>
    </row>
    <row r="20" spans="1:8" ht="15" x14ac:dyDescent="0.25">
      <c r="A20" s="6">
        <f t="shared" si="0"/>
        <v>2031</v>
      </c>
      <c r="B20" s="18">
        <f>('Cap Rev Req for FCSS'!I19)/1000000</f>
        <v>6.9214028253114188</v>
      </c>
      <c r="D20" s="6">
        <f t="shared" si="1"/>
        <v>2031</v>
      </c>
      <c r="E20" s="18">
        <f>('Land Rev Req for FCSS'!I19)/1000000</f>
        <v>0</v>
      </c>
      <c r="G20" s="6">
        <f t="shared" si="2"/>
        <v>2031</v>
      </c>
      <c r="H20" s="26">
        <f>('Interconnectio Rev Req for FCSS'!I19)/1000000</f>
        <v>0.79932660202237238</v>
      </c>
    </row>
    <row r="21" spans="1:8" ht="15" x14ac:dyDescent="0.25">
      <c r="A21" s="6">
        <f t="shared" si="0"/>
        <v>2032</v>
      </c>
      <c r="B21" s="18">
        <f>('Cap Rev Req for FCSS'!I20)/1000000</f>
        <v>0.21655512000000579</v>
      </c>
      <c r="D21" s="6">
        <f t="shared" si="1"/>
        <v>2032</v>
      </c>
      <c r="E21" s="18">
        <f>('Land Rev Req for FCSS'!I20)/1000000</f>
        <v>0</v>
      </c>
      <c r="G21" s="6">
        <f t="shared" si="2"/>
        <v>2032</v>
      </c>
      <c r="H21" s="26">
        <f>('Interconnectio Rev Req for FCSS'!I20)/1000000</f>
        <v>0.76183970080370111</v>
      </c>
    </row>
    <row r="22" spans="1:8" ht="15" x14ac:dyDescent="0.25">
      <c r="A22" s="6">
        <f t="shared" si="0"/>
        <v>2033</v>
      </c>
      <c r="B22" s="18">
        <f>('Cap Rev Req for FCSS'!I21)/1000000</f>
        <v>0</v>
      </c>
      <c r="D22" s="6">
        <f t="shared" si="1"/>
        <v>2033</v>
      </c>
      <c r="E22" s="18">
        <f>('Land Rev Req for FCSS'!I21)/1000000</f>
        <v>0</v>
      </c>
      <c r="G22" s="6">
        <f t="shared" si="2"/>
        <v>2033</v>
      </c>
      <c r="H22" s="26">
        <f>('Interconnectio Rev Req for FCSS'!I21)/1000000</f>
        <v>0.72477356902479939</v>
      </c>
    </row>
    <row r="23" spans="1:8" ht="15" x14ac:dyDescent="0.25">
      <c r="A23" s="6">
        <f t="shared" si="0"/>
        <v>2034</v>
      </c>
      <c r="B23" s="18">
        <f>('Cap Rev Req for FCSS'!I22)/1000000</f>
        <v>0</v>
      </c>
      <c r="D23" s="6">
        <f t="shared" si="1"/>
        <v>2034</v>
      </c>
      <c r="E23" s="18">
        <f>('Land Rev Req for FCSS'!I22)/1000000</f>
        <v>0</v>
      </c>
      <c r="G23" s="6">
        <f t="shared" si="2"/>
        <v>2034</v>
      </c>
      <c r="H23" s="26">
        <f>('Interconnectio Rev Req for FCSS'!I22)/1000000</f>
        <v>0.68953219782198283</v>
      </c>
    </row>
    <row r="24" spans="1:8" ht="15" x14ac:dyDescent="0.25">
      <c r="A24" s="6">
        <f t="shared" si="0"/>
        <v>2035</v>
      </c>
      <c r="B24" s="18">
        <f>('Cap Rev Req for FCSS'!I23)/1000000</f>
        <v>0</v>
      </c>
      <c r="D24" s="6">
        <f t="shared" si="1"/>
        <v>2035</v>
      </c>
      <c r="E24" s="18">
        <f>('Land Rev Req for FCSS'!I23)/1000000</f>
        <v>0</v>
      </c>
      <c r="G24" s="6">
        <f t="shared" si="2"/>
        <v>2035</v>
      </c>
      <c r="H24" s="26">
        <f>('Interconnectio Rev Req for FCSS'!I23)/1000000</f>
        <v>0.65808107969695495</v>
      </c>
    </row>
    <row r="25" spans="1:8" ht="15" x14ac:dyDescent="0.25">
      <c r="A25" s="6">
        <f t="shared" si="0"/>
        <v>2036</v>
      </c>
      <c r="B25" s="18">
        <f>('Cap Rev Req for FCSS'!I24)/1000000</f>
        <v>0</v>
      </c>
      <c r="D25" s="6">
        <f t="shared" si="1"/>
        <v>2036</v>
      </c>
      <c r="E25" s="18">
        <f>('Land Rev Req for FCSS'!I24)/1000000</f>
        <v>0</v>
      </c>
      <c r="G25" s="6">
        <f t="shared" si="2"/>
        <v>2036</v>
      </c>
      <c r="H25" s="26">
        <f>('Interconnectio Rev Req for FCSS'!I24)/1000000</f>
        <v>0.63182420578603149</v>
      </c>
    </row>
    <row r="26" spans="1:8" ht="15" x14ac:dyDescent="0.25">
      <c r="A26" s="6">
        <f t="shared" si="0"/>
        <v>2037</v>
      </c>
      <c r="B26" s="18">
        <f>('Cap Rev Req for FCSS'!I25)/1000000</f>
        <v>0</v>
      </c>
      <c r="D26" s="6">
        <f t="shared" si="1"/>
        <v>2037</v>
      </c>
      <c r="E26" s="18">
        <f>('Land Rev Req for FCSS'!I25)/1000000</f>
        <v>0</v>
      </c>
      <c r="G26" s="6">
        <f t="shared" si="2"/>
        <v>2037</v>
      </c>
      <c r="H26" s="26">
        <f>('Interconnectio Rev Req for FCSS'!I25)/1000000</f>
        <v>0.61034080664944268</v>
      </c>
    </row>
    <row r="27" spans="1:8" ht="15" x14ac:dyDescent="0.25">
      <c r="A27" s="6">
        <f t="shared" si="0"/>
        <v>2038</v>
      </c>
      <c r="B27" s="18">
        <f>('Cap Rev Req for FCSS'!I26)/1000000</f>
        <v>0</v>
      </c>
      <c r="D27" s="6">
        <f t="shared" si="1"/>
        <v>2038</v>
      </c>
      <c r="E27" s="18">
        <f>('Land Rev Req for FCSS'!I26)/1000000</f>
        <v>0</v>
      </c>
      <c r="G27" s="6">
        <f t="shared" si="2"/>
        <v>2038</v>
      </c>
      <c r="H27" s="26">
        <f>('Interconnectio Rev Req for FCSS'!I26)/1000000</f>
        <v>0.59138392593425004</v>
      </c>
    </row>
    <row r="28" spans="1:8" ht="15" x14ac:dyDescent="0.25">
      <c r="A28" s="6">
        <f t="shared" si="0"/>
        <v>2039</v>
      </c>
      <c r="B28" s="18">
        <f>('Cap Rev Req for FCSS'!I27)/1000000</f>
        <v>0</v>
      </c>
      <c r="D28" s="6">
        <f t="shared" si="1"/>
        <v>2039</v>
      </c>
      <c r="E28" s="18">
        <f>('Land Rev Req for FCSS'!I27)/1000000</f>
        <v>0</v>
      </c>
      <c r="G28" s="6">
        <f t="shared" si="2"/>
        <v>2039</v>
      </c>
      <c r="H28" s="26">
        <f>('Interconnectio Rev Req for FCSS'!I27)/1000000</f>
        <v>0.57298807113875005</v>
      </c>
    </row>
    <row r="29" spans="1:8" ht="15" x14ac:dyDescent="0.25">
      <c r="A29" s="6">
        <f t="shared" si="0"/>
        <v>2040</v>
      </c>
      <c r="B29" s="18">
        <f>('Cap Rev Req for FCSS'!I28)/1000000</f>
        <v>0</v>
      </c>
      <c r="D29" s="6">
        <f t="shared" si="1"/>
        <v>2040</v>
      </c>
      <c r="E29" s="18">
        <f>('Land Rev Req for FCSS'!I28)/1000000</f>
        <v>0</v>
      </c>
      <c r="G29" s="6">
        <f t="shared" si="2"/>
        <v>2040</v>
      </c>
      <c r="H29" s="26">
        <f>('Interconnectio Rev Req for FCSS'!I28)/1000000</f>
        <v>0.55459221634324984</v>
      </c>
    </row>
    <row r="30" spans="1:8" ht="15" x14ac:dyDescent="0.25">
      <c r="A30" s="6">
        <f t="shared" si="0"/>
        <v>2041</v>
      </c>
      <c r="B30" s="18">
        <f>('Cap Rev Req for FCSS'!I29)/1000000</f>
        <v>0</v>
      </c>
      <c r="D30" s="6">
        <f t="shared" si="1"/>
        <v>2041</v>
      </c>
      <c r="E30" s="18">
        <f>('Land Rev Req for FCSS'!I29)/1000000</f>
        <v>0</v>
      </c>
      <c r="G30" s="6">
        <f t="shared" si="2"/>
        <v>2041</v>
      </c>
      <c r="H30" s="26">
        <f>('Interconnectio Rev Req for FCSS'!I29)/1000000</f>
        <v>0.53619636154774986</v>
      </c>
    </row>
    <row r="31" spans="1:8" ht="15" x14ac:dyDescent="0.25">
      <c r="A31" s="6">
        <f t="shared" si="0"/>
        <v>2042</v>
      </c>
      <c r="B31" s="18">
        <f>('Cap Rev Req for FCSS'!I30)/1000000</f>
        <v>0</v>
      </c>
      <c r="D31" s="6">
        <f t="shared" si="1"/>
        <v>2042</v>
      </c>
      <c r="E31" s="18">
        <f>('Land Rev Req for FCSS'!I30)/1000000</f>
        <v>0</v>
      </c>
      <c r="G31" s="6">
        <f t="shared" si="2"/>
        <v>2042</v>
      </c>
      <c r="H31" s="26">
        <f>('Interconnectio Rev Req for FCSS'!I30)/1000000</f>
        <v>0.51780050675224998</v>
      </c>
    </row>
    <row r="32" spans="1:8" ht="15" x14ac:dyDescent="0.25">
      <c r="A32" s="6">
        <f t="shared" si="0"/>
        <v>2043</v>
      </c>
      <c r="B32" s="18">
        <f>('Cap Rev Req for FCSS'!I31)/1000000</f>
        <v>0</v>
      </c>
      <c r="D32" s="6">
        <f t="shared" si="1"/>
        <v>2043</v>
      </c>
      <c r="E32" s="18">
        <f>('Land Rev Req for FCSS'!I31)/1000000</f>
        <v>0</v>
      </c>
      <c r="G32" s="6">
        <f t="shared" si="2"/>
        <v>2043</v>
      </c>
      <c r="H32" s="26">
        <f>('Interconnectio Rev Req for FCSS'!I31)/1000000</f>
        <v>0.49940465195674988</v>
      </c>
    </row>
    <row r="33" spans="1:8" ht="15" x14ac:dyDescent="0.25">
      <c r="A33" s="6">
        <f t="shared" si="0"/>
        <v>2044</v>
      </c>
      <c r="B33" s="18">
        <f>('Cap Rev Req for FCSS'!I32)/1000000</f>
        <v>0</v>
      </c>
      <c r="D33" s="6">
        <f t="shared" si="1"/>
        <v>2044</v>
      </c>
      <c r="E33" s="18">
        <f>('Land Rev Req for FCSS'!I32)/1000000</f>
        <v>0</v>
      </c>
      <c r="G33" s="6">
        <f t="shared" si="2"/>
        <v>2044</v>
      </c>
      <c r="H33" s="26">
        <f>('Interconnectio Rev Req for FCSS'!I32)/1000000</f>
        <v>0.48100879716124989</v>
      </c>
    </row>
    <row r="34" spans="1:8" x14ac:dyDescent="0.3">
      <c r="A34" s="6">
        <f t="shared" si="0"/>
        <v>2045</v>
      </c>
      <c r="B34" s="18">
        <f>('Cap Rev Req for FCSS'!I33)/1000000</f>
        <v>0</v>
      </c>
      <c r="D34" s="6">
        <f t="shared" si="1"/>
        <v>2045</v>
      </c>
      <c r="E34" s="18">
        <f>('Land Rev Req for FCSS'!I33)/1000000</f>
        <v>0</v>
      </c>
      <c r="G34" s="6">
        <f t="shared" si="2"/>
        <v>2045</v>
      </c>
      <c r="H34" s="26">
        <f>('Interconnectio Rev Req for FCSS'!I33)/1000000</f>
        <v>0.46261294236574996</v>
      </c>
    </row>
    <row r="35" spans="1:8" x14ac:dyDescent="0.3">
      <c r="A35" s="6">
        <f t="shared" si="0"/>
        <v>2046</v>
      </c>
      <c r="B35" s="18">
        <f>('Cap Rev Req for FCSS'!I34)/1000000</f>
        <v>0</v>
      </c>
      <c r="D35" s="6">
        <f t="shared" si="1"/>
        <v>2046</v>
      </c>
      <c r="E35" s="18">
        <f>('Land Rev Req for FCSS'!I34)/1000000</f>
        <v>0</v>
      </c>
      <c r="G35" s="6">
        <f t="shared" si="2"/>
        <v>2046</v>
      </c>
      <c r="H35" s="26">
        <f>('Interconnectio Rev Req for FCSS'!I34)/1000000</f>
        <v>0.44421708757024986</v>
      </c>
    </row>
    <row r="36" spans="1:8" x14ac:dyDescent="0.3">
      <c r="A36" s="6">
        <f t="shared" si="0"/>
        <v>2047</v>
      </c>
      <c r="B36" s="18">
        <f>('Cap Rev Req for FCSS'!I35)/1000000</f>
        <v>0</v>
      </c>
      <c r="D36" s="6">
        <f t="shared" si="1"/>
        <v>2047</v>
      </c>
      <c r="E36" s="18">
        <f>('Land Rev Req for FCSS'!I35)/1000000</f>
        <v>0</v>
      </c>
      <c r="G36" s="6">
        <f t="shared" si="2"/>
        <v>2047</v>
      </c>
      <c r="H36" s="26">
        <f>('Interconnectio Rev Req for FCSS'!I35)/1000000</f>
        <v>0.42582123277474992</v>
      </c>
    </row>
    <row r="37" spans="1:8" x14ac:dyDescent="0.3">
      <c r="A37" s="6">
        <f t="shared" si="0"/>
        <v>2048</v>
      </c>
      <c r="B37" s="18">
        <f>('Cap Rev Req for FCSS'!I36)/1000000</f>
        <v>0</v>
      </c>
      <c r="D37" s="6">
        <f t="shared" si="1"/>
        <v>2048</v>
      </c>
      <c r="E37" s="18">
        <f>('Land Rev Req for FCSS'!I36)/1000000</f>
        <v>0</v>
      </c>
      <c r="G37" s="6">
        <f t="shared" si="2"/>
        <v>2048</v>
      </c>
      <c r="H37" s="26">
        <f>('Interconnectio Rev Req for FCSS'!I36)/1000000</f>
        <v>0.40742537797924994</v>
      </c>
    </row>
    <row r="38" spans="1:8" x14ac:dyDescent="0.3">
      <c r="A38" s="6">
        <f t="shared" si="0"/>
        <v>2049</v>
      </c>
      <c r="B38" s="18">
        <f>('Cap Rev Req for FCSS'!I37)/1000000</f>
        <v>0</v>
      </c>
      <c r="D38" s="6">
        <f t="shared" si="1"/>
        <v>2049</v>
      </c>
      <c r="E38" s="18">
        <f>('Land Rev Req for FCSS'!I37)/1000000</f>
        <v>0</v>
      </c>
      <c r="G38" s="6">
        <f t="shared" si="2"/>
        <v>2049</v>
      </c>
      <c r="H38" s="26">
        <f>('Interconnectio Rev Req for FCSS'!I37)/1000000</f>
        <v>0.38902952318374989</v>
      </c>
    </row>
    <row r="39" spans="1:8" x14ac:dyDescent="0.3">
      <c r="A39" s="6">
        <f t="shared" si="0"/>
        <v>2050</v>
      </c>
      <c r="B39" s="18">
        <f>('Cap Rev Req for FCSS'!I38)/1000000</f>
        <v>0</v>
      </c>
      <c r="D39" s="6">
        <f t="shared" si="1"/>
        <v>2050</v>
      </c>
      <c r="E39" s="18">
        <f>('Land Rev Req for FCSS'!I38)/1000000</f>
        <v>0</v>
      </c>
      <c r="G39" s="6">
        <f t="shared" si="2"/>
        <v>2050</v>
      </c>
      <c r="H39" s="26">
        <f>('Interconnectio Rev Req for FCSS'!I38)/1000000</f>
        <v>0.37063366838824996</v>
      </c>
    </row>
    <row r="40" spans="1:8" x14ac:dyDescent="0.3">
      <c r="A40" s="6">
        <f t="shared" si="0"/>
        <v>2051</v>
      </c>
      <c r="B40" s="18">
        <f>('Cap Rev Req for FCSS'!I39)/1000000</f>
        <v>0</v>
      </c>
      <c r="D40" s="6">
        <f t="shared" si="1"/>
        <v>2051</v>
      </c>
      <c r="E40" s="18">
        <f>('Land Rev Req for FCSS'!I39)/1000000</f>
        <v>0</v>
      </c>
      <c r="G40" s="6">
        <f t="shared" si="2"/>
        <v>2051</v>
      </c>
      <c r="H40" s="26">
        <f>('Interconnectio Rev Req for FCSS'!I39)/1000000</f>
        <v>0.35270356359275001</v>
      </c>
    </row>
    <row r="41" spans="1:8" x14ac:dyDescent="0.3">
      <c r="A41" s="6">
        <f t="shared" si="0"/>
        <v>2052</v>
      </c>
      <c r="B41" s="18">
        <f>('Cap Rev Req for FCSS'!I40)/1000000</f>
        <v>0</v>
      </c>
      <c r="D41" s="6">
        <f t="shared" si="1"/>
        <v>2052</v>
      </c>
      <c r="E41" s="18">
        <f>('Land Rev Req for FCSS'!I40)/1000000</f>
        <v>0</v>
      </c>
      <c r="G41" s="6">
        <f t="shared" si="2"/>
        <v>2052</v>
      </c>
      <c r="H41" s="26">
        <f>('Interconnectio Rev Req for FCSS'!I40)/1000000</f>
        <v>0.33570495879724993</v>
      </c>
    </row>
    <row r="42" spans="1:8" x14ac:dyDescent="0.3">
      <c r="A42" s="6">
        <f t="shared" si="0"/>
        <v>2053</v>
      </c>
      <c r="B42" s="18">
        <f>'Cap Rev Req for FCSS'!I41</f>
        <v>0</v>
      </c>
      <c r="D42" s="6">
        <f t="shared" si="1"/>
        <v>2053</v>
      </c>
      <c r="E42" s="18">
        <f>('Land Rev Req for FCSS'!I41)/1000000</f>
        <v>0</v>
      </c>
      <c r="G42" s="6">
        <f t="shared" si="2"/>
        <v>2053</v>
      </c>
      <c r="H42" s="26">
        <f>('Interconnectio Rev Req for FCSS'!I41)/1000000</f>
        <v>0.31963785400174999</v>
      </c>
    </row>
    <row r="43" spans="1:8" x14ac:dyDescent="0.3">
      <c r="A43" s="6">
        <f t="shared" si="0"/>
        <v>2054</v>
      </c>
      <c r="B43" s="18">
        <f>'Cap Rev Req for FCSS'!I42</f>
        <v>0</v>
      </c>
      <c r="D43" s="6">
        <f t="shared" si="1"/>
        <v>2054</v>
      </c>
      <c r="E43" s="18">
        <f>('Land Rev Req for FCSS'!I42)/1000000</f>
        <v>0</v>
      </c>
      <c r="G43" s="6">
        <f t="shared" si="2"/>
        <v>2054</v>
      </c>
      <c r="H43" s="26">
        <f>('Interconnectio Rev Req for FCSS'!I42)/1000000</f>
        <v>0.30450224920624996</v>
      </c>
    </row>
    <row r="44" spans="1:8" x14ac:dyDescent="0.3">
      <c r="A44" s="6">
        <f t="shared" si="0"/>
        <v>2055</v>
      </c>
      <c r="B44" s="18">
        <f>'Cap Rev Req for FCSS'!I43</f>
        <v>0</v>
      </c>
      <c r="D44" s="6">
        <f t="shared" si="1"/>
        <v>2055</v>
      </c>
      <c r="E44" s="18">
        <f>('Land Rev Req for FCSS'!I43)/1000000</f>
        <v>0</v>
      </c>
      <c r="G44" s="6">
        <f t="shared" si="2"/>
        <v>2055</v>
      </c>
      <c r="H44" s="26">
        <f>('Interconnectio Rev Req for FCSS'!I43)/1000000</f>
        <v>0.28973924441075</v>
      </c>
    </row>
    <row r="45" spans="1:8" x14ac:dyDescent="0.3">
      <c r="A45" s="6">
        <f t="shared" si="0"/>
        <v>2056</v>
      </c>
      <c r="B45" s="18">
        <f>'Cap Rev Req for FCSS'!I44</f>
        <v>0</v>
      </c>
      <c r="D45" s="6">
        <f t="shared" si="1"/>
        <v>2056</v>
      </c>
      <c r="E45" s="18">
        <f>('Land Rev Req for FCSS'!I44)/1000000</f>
        <v>0</v>
      </c>
      <c r="G45" s="6">
        <f t="shared" si="2"/>
        <v>2056</v>
      </c>
      <c r="H45" s="26">
        <f>('Interconnectio Rev Req for FCSS'!I44)/1000000</f>
        <v>0.27497623961524992</v>
      </c>
    </row>
    <row r="46" spans="1:8" x14ac:dyDescent="0.3">
      <c r="A46" s="6">
        <f t="shared" si="0"/>
        <v>2057</v>
      </c>
      <c r="B46" s="18">
        <f>'Cap Rev Req for FCSS'!I45</f>
        <v>0</v>
      </c>
      <c r="D46" s="6">
        <f t="shared" si="1"/>
        <v>2057</v>
      </c>
      <c r="E46" s="18">
        <f>('Land Rev Req for FCSS'!I45)/1000000</f>
        <v>0</v>
      </c>
      <c r="G46" s="6">
        <f t="shared" si="2"/>
        <v>2057</v>
      </c>
      <c r="H46" s="26">
        <f>('Interconnectio Rev Req for FCSS'!I45)/1000000</f>
        <v>0.26021323481974945</v>
      </c>
    </row>
    <row r="47" spans="1:8" x14ac:dyDescent="0.3">
      <c r="A47" s="6">
        <f t="shared" si="0"/>
        <v>2058</v>
      </c>
      <c r="B47" s="18">
        <f>'Cap Rev Req for FCSS'!I46</f>
        <v>0</v>
      </c>
      <c r="D47" s="6">
        <f t="shared" si="1"/>
        <v>2058</v>
      </c>
      <c r="E47" s="18">
        <f>('Land Rev Req for FCSS'!I46)/1000000</f>
        <v>0</v>
      </c>
      <c r="G47" s="6">
        <f t="shared" si="2"/>
        <v>2058</v>
      </c>
      <c r="H47" s="26">
        <f>('Interconnectio Rev Req for FCSS'!I46)/1000000</f>
        <v>0.22139657648549899</v>
      </c>
    </row>
    <row r="48" spans="1:8" x14ac:dyDescent="0.3">
      <c r="A48" s="6">
        <f t="shared" si="0"/>
        <v>2059</v>
      </c>
      <c r="B48" s="18">
        <f>'Cap Rev Req for FCSS'!I47</f>
        <v>0</v>
      </c>
      <c r="D48" s="6">
        <f t="shared" si="1"/>
        <v>2059</v>
      </c>
      <c r="E48" s="18">
        <f>('Land Rev Req for FCSS'!I47)/1000000</f>
        <v>0</v>
      </c>
      <c r="G48" s="6">
        <f t="shared" si="2"/>
        <v>2059</v>
      </c>
      <c r="H48" s="26">
        <f>('Interconnectio Rev Req for FCSS'!I47)/1000000</f>
        <v>0.15669295753499904</v>
      </c>
    </row>
    <row r="49" spans="1:8" x14ac:dyDescent="0.3">
      <c r="A49" s="6">
        <f t="shared" si="0"/>
        <v>2060</v>
      </c>
      <c r="B49" s="18">
        <f>'Cap Rev Req for FCSS'!I48</f>
        <v>0</v>
      </c>
      <c r="D49" s="6">
        <f t="shared" si="1"/>
        <v>2060</v>
      </c>
      <c r="E49" s="18">
        <f>('Land Rev Req for FCSS'!I48)/1000000</f>
        <v>0</v>
      </c>
      <c r="G49" s="6">
        <f t="shared" si="2"/>
        <v>2060</v>
      </c>
      <c r="H49" s="26">
        <f>('Interconnectio Rev Req for FCSS'!I48)/1000000</f>
        <v>9.2048724429499032E-2</v>
      </c>
    </row>
    <row r="50" spans="1:8" x14ac:dyDescent="0.3">
      <c r="A50" s="6">
        <f t="shared" si="0"/>
        <v>2061</v>
      </c>
      <c r="B50" s="18">
        <f>'Cap Rev Req for FCSS'!I49</f>
        <v>0</v>
      </c>
      <c r="D50" s="6">
        <f t="shared" si="1"/>
        <v>2061</v>
      </c>
      <c r="E50" s="18">
        <f>('Land Rev Req for FCSS'!I49)/1000000</f>
        <v>0</v>
      </c>
      <c r="G50" s="6">
        <f t="shared" si="2"/>
        <v>2061</v>
      </c>
      <c r="H50" s="26">
        <f>('Interconnectio Rev Req for FCSS'!I49)/1000000</f>
        <v>3.118987716899967E-2</v>
      </c>
    </row>
    <row r="51" spans="1:8" x14ac:dyDescent="0.3">
      <c r="A51" s="6"/>
      <c r="B51" s="6"/>
      <c r="D51" s="6"/>
      <c r="G51" s="6"/>
    </row>
    <row r="52" spans="1:8" x14ac:dyDescent="0.3">
      <c r="A52" s="6"/>
      <c r="B52" s="6"/>
      <c r="D52" s="6"/>
      <c r="G52" s="6"/>
    </row>
    <row r="53" spans="1:8" ht="40.200000000000003" x14ac:dyDescent="0.3">
      <c r="A53" s="8" t="s">
        <v>36</v>
      </c>
      <c r="B53" s="9">
        <f>NPV(0.0757,B7:B50)+B6</f>
        <v>785.77141086750214</v>
      </c>
      <c r="D53" s="8" t="s">
        <v>36</v>
      </c>
      <c r="E53" s="9">
        <f>NPV(0.0757,E7:E50)+E6</f>
        <v>0</v>
      </c>
      <c r="G53" s="8" t="s">
        <v>36</v>
      </c>
      <c r="H53" s="24">
        <f>NPV(0.0757,H7:H50)+H6</f>
        <v>9.2921132494330649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</sheetPr>
  <dimension ref="A1:P51"/>
  <sheetViews>
    <sheetView zoomScale="84" zoomScaleNormal="84" workbookViewId="0">
      <pane xSplit="1" ySplit="4" topLeftCell="B5" activePane="bottomRight" state="frozen"/>
      <selection activeCell="Q26" sqref="Q26"/>
      <selection pane="topRight" activeCell="Q26" sqref="Q26"/>
      <selection pane="bottomLeft" activeCell="Q26" sqref="Q26"/>
      <selection pane="bottomRight"/>
    </sheetView>
  </sheetViews>
  <sheetFormatPr defaultRowHeight="14.4" x14ac:dyDescent="0.3"/>
  <cols>
    <col min="2" max="2" width="14.33203125" customWidth="1"/>
    <col min="3" max="3" width="13.33203125" bestFit="1" customWidth="1"/>
    <col min="4" max="6" width="13.33203125" style="13" customWidth="1"/>
    <col min="7" max="8" width="13.33203125" bestFit="1" customWidth="1"/>
    <col min="9" max="9" width="17.33203125" bestFit="1" customWidth="1"/>
    <col min="10" max="10" width="17" customWidth="1"/>
    <col min="14" max="14" width="10.5546875" bestFit="1" customWidth="1"/>
  </cols>
  <sheetData>
    <row r="1" spans="1:16" s="13" customFormat="1" x14ac:dyDescent="0.3">
      <c r="A1" s="27" t="s">
        <v>49</v>
      </c>
    </row>
    <row r="2" spans="1:16" s="13" customFormat="1" ht="15" x14ac:dyDescent="0.25"/>
    <row r="3" spans="1:16" s="13" customFormat="1" ht="15" x14ac:dyDescent="0.25">
      <c r="A3" s="13" t="s">
        <v>28</v>
      </c>
      <c r="B3" s="13">
        <v>1</v>
      </c>
      <c r="C3" s="13">
        <v>2</v>
      </c>
      <c r="D3" s="13">
        <v>2</v>
      </c>
      <c r="E3" s="13">
        <v>2</v>
      </c>
      <c r="F3" s="13">
        <v>1</v>
      </c>
    </row>
    <row r="4" spans="1:16" ht="30" x14ac:dyDescent="0.25">
      <c r="B4" s="14" t="s">
        <v>42</v>
      </c>
      <c r="C4" s="14" t="s">
        <v>43</v>
      </c>
      <c r="D4" s="14" t="s">
        <v>44</v>
      </c>
      <c r="E4" s="14" t="s">
        <v>45</v>
      </c>
      <c r="F4" s="14" t="s">
        <v>46</v>
      </c>
      <c r="G4" s="1"/>
      <c r="I4" s="1" t="s">
        <v>40</v>
      </c>
      <c r="J4" s="1" t="s">
        <v>39</v>
      </c>
    </row>
    <row r="5" spans="1:16" s="13" customFormat="1" ht="15" x14ac:dyDescent="0.25">
      <c r="A5" s="13">
        <v>2017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4"/>
      <c r="I5" s="16">
        <f t="shared" ref="I5:I48" si="0">SUMPRODUCT($B$3:$F$3,B5:F5)</f>
        <v>0</v>
      </c>
      <c r="J5" s="14"/>
    </row>
    <row r="6" spans="1:16" ht="15" x14ac:dyDescent="0.25">
      <c r="A6">
        <v>2018</v>
      </c>
      <c r="B6" s="3">
        <v>28020524.335592758</v>
      </c>
      <c r="C6" s="3">
        <v>0</v>
      </c>
      <c r="D6" s="16">
        <v>0</v>
      </c>
      <c r="E6" s="16">
        <v>0</v>
      </c>
      <c r="F6" s="16">
        <v>0</v>
      </c>
      <c r="G6" s="3">
        <v>0</v>
      </c>
      <c r="H6" s="3"/>
      <c r="I6" s="3">
        <f t="shared" si="0"/>
        <v>28020524.335592758</v>
      </c>
      <c r="J6" s="19">
        <f>SUM(B5:B49,F5:F49)+SUM(C5:C49)*2+SUM(D5:D49)*2+SUM(E5:E49)*2</f>
        <v>1241992267.7485228</v>
      </c>
      <c r="M6" s="2"/>
      <c r="N6" s="2"/>
      <c r="O6" s="2"/>
    </row>
    <row r="7" spans="1:16" ht="15" x14ac:dyDescent="0.25">
      <c r="A7">
        <v>2019</v>
      </c>
      <c r="B7" s="3">
        <v>24748502.418553766</v>
      </c>
      <c r="C7" s="3">
        <v>25033251.36333159</v>
      </c>
      <c r="D7" s="16">
        <v>0</v>
      </c>
      <c r="E7" s="16">
        <v>0</v>
      </c>
      <c r="F7" s="16">
        <v>0</v>
      </c>
      <c r="G7" s="3">
        <v>0</v>
      </c>
      <c r="H7" s="3"/>
      <c r="I7" s="16">
        <f t="shared" si="0"/>
        <v>74815005.145216942</v>
      </c>
      <c r="J7" s="11"/>
      <c r="M7" s="2"/>
      <c r="N7" s="2"/>
      <c r="O7" s="2"/>
    </row>
    <row r="8" spans="1:16" s="13" customFormat="1" ht="15" x14ac:dyDescent="0.25">
      <c r="A8" s="13">
        <v>2020</v>
      </c>
      <c r="B8" s="16">
        <v>22670986.080843538</v>
      </c>
      <c r="C8" s="16">
        <v>22259965.357614603</v>
      </c>
      <c r="D8" s="16">
        <v>23530252.009995881</v>
      </c>
      <c r="E8" s="16">
        <v>0</v>
      </c>
      <c r="F8" s="16">
        <v>0</v>
      </c>
      <c r="G8" s="16"/>
      <c r="H8" s="16"/>
      <c r="I8" s="16">
        <f t="shared" si="0"/>
        <v>114251420.81606451</v>
      </c>
      <c r="J8" s="17"/>
      <c r="M8" s="15"/>
      <c r="N8" s="15"/>
      <c r="O8" s="15"/>
    </row>
    <row r="9" spans="1:16" ht="15" x14ac:dyDescent="0.25">
      <c r="A9">
        <v>2021</v>
      </c>
      <c r="B9" s="3">
        <v>20956070.646265522</v>
      </c>
      <c r="C9" s="3">
        <v>20285590.531167079</v>
      </c>
      <c r="D9" s="16">
        <v>21332407.932702374</v>
      </c>
      <c r="E9" s="16">
        <v>21068489.230290838</v>
      </c>
      <c r="F9" s="16">
        <v>0</v>
      </c>
      <c r="G9" s="3">
        <v>0</v>
      </c>
      <c r="I9" s="16">
        <f t="shared" si="0"/>
        <v>146329046.0345861</v>
      </c>
      <c r="J9" s="11"/>
      <c r="M9" s="2"/>
      <c r="N9" s="2"/>
      <c r="O9" s="2"/>
    </row>
    <row r="10" spans="1:16" ht="15" x14ac:dyDescent="0.25">
      <c r="A10">
        <v>2022</v>
      </c>
      <c r="B10" s="3">
        <v>19377130.550362088</v>
      </c>
      <c r="C10" s="3">
        <v>18685992.886198848</v>
      </c>
      <c r="D10" s="16">
        <v>19153741.432948463</v>
      </c>
      <c r="E10" s="16">
        <v>19100586.198370658</v>
      </c>
      <c r="F10" s="16">
        <v>13561862.820517261</v>
      </c>
      <c r="G10" s="3">
        <v>0</v>
      </c>
      <c r="I10" s="16">
        <f t="shared" si="0"/>
        <v>146819634.40591529</v>
      </c>
      <c r="J10" s="11"/>
      <c r="M10" s="2"/>
      <c r="N10" s="2"/>
      <c r="O10" s="2"/>
    </row>
    <row r="11" spans="1:16" ht="15" x14ac:dyDescent="0.25">
      <c r="A11">
        <v>2023</v>
      </c>
      <c r="B11" s="3">
        <v>17900171.958464585</v>
      </c>
      <c r="C11" s="3">
        <v>17226936.68428535</v>
      </c>
      <c r="D11" s="16">
        <v>17466020.918208279</v>
      </c>
      <c r="E11" s="16">
        <v>17149854.363158636</v>
      </c>
      <c r="F11" s="16">
        <v>12295116.511787605</v>
      </c>
      <c r="G11" s="3">
        <v>0</v>
      </c>
      <c r="I11" s="16">
        <f t="shared" si="0"/>
        <v>133880912.40155673</v>
      </c>
      <c r="J11" s="11"/>
      <c r="M11" s="2"/>
      <c r="N11" s="2"/>
      <c r="O11" s="2"/>
      <c r="P11" s="2"/>
    </row>
    <row r="12" spans="1:16" ht="15" x14ac:dyDescent="0.25">
      <c r="A12">
        <v>2024</v>
      </c>
      <c r="B12" s="3">
        <v>16627176.374578949</v>
      </c>
      <c r="C12" s="3">
        <v>15873286.5646629</v>
      </c>
      <c r="D12" s="16">
        <v>15962405.147848239</v>
      </c>
      <c r="E12" s="16">
        <v>15638705.163675383</v>
      </c>
      <c r="F12" s="16">
        <v>11039423.364567282</v>
      </c>
      <c r="G12" s="3">
        <v>0</v>
      </c>
      <c r="I12" s="16">
        <f t="shared" si="0"/>
        <v>122615393.49151927</v>
      </c>
      <c r="J12" s="11"/>
      <c r="M12" s="2"/>
      <c r="N12" s="2"/>
      <c r="O12" s="2"/>
      <c r="P12" s="2"/>
    </row>
    <row r="13" spans="1:16" ht="15" x14ac:dyDescent="0.25">
      <c r="A13">
        <v>2025</v>
      </c>
      <c r="B13" s="3">
        <v>15456162.29469925</v>
      </c>
      <c r="C13" s="3">
        <v>14730448.609622549</v>
      </c>
      <c r="D13" s="16">
        <v>14596867.935773309</v>
      </c>
      <c r="E13" s="16">
        <v>14292399.452590413</v>
      </c>
      <c r="F13" s="16">
        <v>10066691.151985969</v>
      </c>
      <c r="G13" s="3">
        <v>0</v>
      </c>
      <c r="I13" s="16">
        <f t="shared" si="0"/>
        <v>112762285.44265777</v>
      </c>
      <c r="J13" s="11"/>
      <c r="M13" s="2"/>
      <c r="N13" s="2"/>
      <c r="O13" s="2"/>
      <c r="P13" s="2"/>
    </row>
    <row r="14" spans="1:16" ht="15" x14ac:dyDescent="0.25">
      <c r="A14">
        <v>2026</v>
      </c>
      <c r="B14" s="3">
        <v>14285148.214819551</v>
      </c>
      <c r="C14" s="3">
        <v>13693016.736873249</v>
      </c>
      <c r="D14" s="16">
        <v>13507487.840268601</v>
      </c>
      <c r="E14" s="16">
        <v>13069726.357804166</v>
      </c>
      <c r="F14" s="16">
        <v>9200069.2898942828</v>
      </c>
      <c r="G14" s="4">
        <v>0</v>
      </c>
      <c r="I14" s="16">
        <f t="shared" si="0"/>
        <v>104025679.37460586</v>
      </c>
      <c r="J14" s="11"/>
      <c r="N14" s="2"/>
      <c r="O14" s="2"/>
      <c r="P14" s="2"/>
    </row>
    <row r="15" spans="1:16" ht="15" x14ac:dyDescent="0.25">
      <c r="A15">
        <v>2027</v>
      </c>
      <c r="B15" s="3">
        <v>13345388.324939851</v>
      </c>
      <c r="C15" s="3">
        <v>12655584.86412395</v>
      </c>
      <c r="D15" s="16">
        <v>12556186.303049</v>
      </c>
      <c r="E15" s="16">
        <v>12094318.49561535</v>
      </c>
      <c r="F15" s="16">
        <v>8413030.1906698216</v>
      </c>
      <c r="G15" s="4">
        <v>0</v>
      </c>
      <c r="I15" s="16">
        <f t="shared" si="0"/>
        <v>96370597.84118627</v>
      </c>
      <c r="J15" s="11"/>
      <c r="L15" s="11"/>
      <c r="N15" s="2"/>
      <c r="O15" s="2"/>
      <c r="P15" s="2"/>
    </row>
    <row r="16" spans="1:16" ht="15" x14ac:dyDescent="0.25">
      <c r="A16">
        <v>2028</v>
      </c>
      <c r="B16" s="3">
        <v>462508.38000001281</v>
      </c>
      <c r="C16" s="3">
        <v>11823027.10137465</v>
      </c>
      <c r="D16" s="16">
        <v>11604884.765829399</v>
      </c>
      <c r="E16" s="16">
        <v>11242543.249725251</v>
      </c>
      <c r="F16" s="16">
        <v>7785156.6171797998</v>
      </c>
      <c r="G16" s="4">
        <v>0</v>
      </c>
      <c r="I16" s="16">
        <f t="shared" si="0"/>
        <v>77588575.231038406</v>
      </c>
      <c r="J16" s="11"/>
      <c r="N16" s="2"/>
      <c r="O16" s="2"/>
      <c r="P16" s="2"/>
    </row>
    <row r="17" spans="1:16" ht="15" x14ac:dyDescent="0.25">
      <c r="A17">
        <v>2029</v>
      </c>
      <c r="B17" s="16">
        <v>0</v>
      </c>
      <c r="C17" s="3">
        <v>409748.22000001132</v>
      </c>
      <c r="D17" s="16">
        <v>10841448.1486098</v>
      </c>
      <c r="E17" s="16">
        <v>10390768.003835151</v>
      </c>
      <c r="F17" s="16">
        <v>7236865.8065569997</v>
      </c>
      <c r="G17" s="4">
        <v>0</v>
      </c>
      <c r="I17" s="16">
        <f t="shared" si="0"/>
        <v>50520794.55144693</v>
      </c>
      <c r="J17" s="11"/>
      <c r="N17" s="2"/>
      <c r="O17" s="2"/>
      <c r="P17" s="2"/>
    </row>
    <row r="18" spans="1:16" ht="15" x14ac:dyDescent="0.25">
      <c r="A18">
        <v>2030</v>
      </c>
      <c r="B18" s="16">
        <v>0</v>
      </c>
      <c r="C18" s="16">
        <v>0</v>
      </c>
      <c r="D18" s="16">
        <v>375729.84000001056</v>
      </c>
      <c r="E18" s="16">
        <v>9707203.0279450491</v>
      </c>
      <c r="F18" s="16">
        <v>6688574.9959341995</v>
      </c>
      <c r="G18" s="4">
        <v>0</v>
      </c>
      <c r="H18" s="4"/>
      <c r="I18" s="16">
        <f t="shared" si="0"/>
        <v>26854440.73182432</v>
      </c>
      <c r="J18" s="11"/>
      <c r="N18" s="2"/>
      <c r="O18" s="2"/>
      <c r="P18" s="2"/>
    </row>
    <row r="19" spans="1:16" ht="15" x14ac:dyDescent="0.25">
      <c r="A19">
        <v>2031</v>
      </c>
      <c r="B19" s="16">
        <v>0</v>
      </c>
      <c r="C19" s="16">
        <v>0</v>
      </c>
      <c r="D19" s="16">
        <v>0</v>
      </c>
      <c r="E19" s="16">
        <v>336420.54000000923</v>
      </c>
      <c r="F19" s="16">
        <v>6248561.7453113999</v>
      </c>
      <c r="G19" s="4">
        <v>0</v>
      </c>
      <c r="H19" s="4"/>
      <c r="I19" s="16">
        <f t="shared" si="0"/>
        <v>6921402.8253114186</v>
      </c>
      <c r="J19" s="11"/>
      <c r="N19" s="2"/>
      <c r="O19" s="2"/>
      <c r="P19" s="2"/>
    </row>
    <row r="20" spans="1:16" ht="15" x14ac:dyDescent="0.25">
      <c r="A20">
        <v>2032</v>
      </c>
      <c r="B20" s="16">
        <v>0</v>
      </c>
      <c r="C20" s="16">
        <v>0</v>
      </c>
      <c r="D20" s="16">
        <v>0</v>
      </c>
      <c r="E20" s="16">
        <v>0</v>
      </c>
      <c r="F20" s="16">
        <v>216555.12000000579</v>
      </c>
      <c r="G20" s="4">
        <v>0</v>
      </c>
      <c r="H20" s="4"/>
      <c r="I20" s="16">
        <f t="shared" si="0"/>
        <v>216555.12000000579</v>
      </c>
      <c r="J20" s="11"/>
      <c r="N20" s="2"/>
      <c r="O20" s="2"/>
      <c r="P20" s="2"/>
    </row>
    <row r="21" spans="1:16" ht="15" x14ac:dyDescent="0.25">
      <c r="A21">
        <v>2033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4">
        <v>0</v>
      </c>
      <c r="H21" s="4"/>
      <c r="I21" s="16">
        <f t="shared" si="0"/>
        <v>0</v>
      </c>
      <c r="J21" s="11"/>
      <c r="N21" s="2"/>
      <c r="O21" s="2"/>
      <c r="P21" s="2"/>
    </row>
    <row r="22" spans="1:16" ht="15" x14ac:dyDescent="0.25">
      <c r="A22">
        <v>2034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4">
        <v>0</v>
      </c>
      <c r="H22" s="4"/>
      <c r="I22" s="16">
        <f t="shared" si="0"/>
        <v>0</v>
      </c>
      <c r="J22" s="11"/>
      <c r="N22" s="2"/>
      <c r="O22" s="2"/>
      <c r="P22" s="2"/>
    </row>
    <row r="23" spans="1:16" ht="15" x14ac:dyDescent="0.25">
      <c r="A23">
        <v>2035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4">
        <v>0</v>
      </c>
      <c r="H23" s="4"/>
      <c r="I23" s="16">
        <f t="shared" si="0"/>
        <v>0</v>
      </c>
      <c r="J23" s="11"/>
      <c r="N23" s="2"/>
      <c r="O23" s="2"/>
      <c r="P23" s="2"/>
    </row>
    <row r="24" spans="1:16" ht="15" x14ac:dyDescent="0.25">
      <c r="A24">
        <v>2036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4">
        <v>0</v>
      </c>
      <c r="H24" s="4"/>
      <c r="I24" s="16">
        <f t="shared" si="0"/>
        <v>0</v>
      </c>
      <c r="J24" s="11"/>
      <c r="N24" s="2"/>
      <c r="O24" s="2"/>
      <c r="P24" s="2"/>
    </row>
    <row r="25" spans="1:16" ht="15" x14ac:dyDescent="0.25">
      <c r="A25">
        <v>2037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4">
        <v>0</v>
      </c>
      <c r="H25" s="4"/>
      <c r="I25" s="16">
        <f t="shared" si="0"/>
        <v>0</v>
      </c>
      <c r="J25" s="11"/>
      <c r="N25" s="2"/>
      <c r="O25" s="2"/>
      <c r="P25" s="2"/>
    </row>
    <row r="26" spans="1:16" ht="15" x14ac:dyDescent="0.25">
      <c r="A26">
        <v>2038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4">
        <v>0</v>
      </c>
      <c r="H26" s="4"/>
      <c r="I26" s="16">
        <f t="shared" si="0"/>
        <v>0</v>
      </c>
      <c r="J26" s="11"/>
      <c r="N26" s="2"/>
      <c r="O26" s="2"/>
      <c r="P26" s="2"/>
    </row>
    <row r="27" spans="1:16" ht="15" x14ac:dyDescent="0.25">
      <c r="A27">
        <v>2039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4">
        <v>0</v>
      </c>
      <c r="H27" s="4"/>
      <c r="I27" s="16">
        <f t="shared" si="0"/>
        <v>0</v>
      </c>
      <c r="J27" s="11"/>
      <c r="N27" s="2"/>
      <c r="O27" s="2"/>
      <c r="P27" s="2"/>
    </row>
    <row r="28" spans="1:16" ht="15" x14ac:dyDescent="0.25">
      <c r="A28">
        <v>2040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4">
        <v>0</v>
      </c>
      <c r="H28" s="4"/>
      <c r="I28" s="16">
        <f t="shared" si="0"/>
        <v>0</v>
      </c>
      <c r="J28" s="11"/>
      <c r="N28" s="2"/>
      <c r="O28" s="2"/>
      <c r="P28" s="2"/>
    </row>
    <row r="29" spans="1:16" ht="15" x14ac:dyDescent="0.25">
      <c r="A29">
        <v>2041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4">
        <v>0</v>
      </c>
      <c r="H29" s="4"/>
      <c r="I29" s="16">
        <f t="shared" si="0"/>
        <v>0</v>
      </c>
      <c r="J29" s="11"/>
      <c r="N29" s="2"/>
      <c r="O29" s="2"/>
      <c r="P29" s="2"/>
    </row>
    <row r="30" spans="1:16" ht="15" x14ac:dyDescent="0.25">
      <c r="A30">
        <v>2042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4">
        <v>0</v>
      </c>
      <c r="H30" s="4"/>
      <c r="I30" s="16">
        <f t="shared" si="0"/>
        <v>0</v>
      </c>
      <c r="J30" s="11"/>
      <c r="N30" s="2"/>
      <c r="O30" s="2"/>
      <c r="P30" s="2"/>
    </row>
    <row r="31" spans="1:16" ht="15" x14ac:dyDescent="0.25">
      <c r="A31">
        <v>2043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4">
        <v>0</v>
      </c>
      <c r="H31" s="4"/>
      <c r="I31" s="16">
        <f t="shared" si="0"/>
        <v>0</v>
      </c>
      <c r="J31" s="11"/>
      <c r="N31" s="2"/>
      <c r="O31" s="2"/>
      <c r="P31" s="2"/>
    </row>
    <row r="32" spans="1:16" ht="15" x14ac:dyDescent="0.25">
      <c r="A32">
        <v>2044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4">
        <v>0</v>
      </c>
      <c r="H32" s="4"/>
      <c r="I32" s="16">
        <f t="shared" si="0"/>
        <v>0</v>
      </c>
      <c r="J32" s="11"/>
      <c r="N32" s="2"/>
      <c r="O32" s="2"/>
      <c r="P32" s="2"/>
    </row>
    <row r="33" spans="1:16" ht="15" x14ac:dyDescent="0.25">
      <c r="A33">
        <v>2045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4">
        <v>0</v>
      </c>
      <c r="H33" s="4"/>
      <c r="I33" s="16">
        <f t="shared" si="0"/>
        <v>0</v>
      </c>
      <c r="J33" s="11"/>
      <c r="N33" s="2"/>
      <c r="O33" s="2"/>
      <c r="P33" s="2"/>
    </row>
    <row r="34" spans="1:16" ht="15" x14ac:dyDescent="0.25">
      <c r="A34">
        <v>2046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4">
        <v>0</v>
      </c>
      <c r="H34" s="4"/>
      <c r="I34" s="16">
        <f t="shared" si="0"/>
        <v>0</v>
      </c>
      <c r="J34" s="11"/>
      <c r="N34" s="2"/>
      <c r="O34" s="2"/>
      <c r="P34" s="2"/>
    </row>
    <row r="35" spans="1:16" ht="15" x14ac:dyDescent="0.25">
      <c r="A35">
        <v>2047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4">
        <v>0</v>
      </c>
      <c r="H35" s="4"/>
      <c r="I35" s="16">
        <f t="shared" si="0"/>
        <v>0</v>
      </c>
      <c r="J35" s="11"/>
      <c r="N35" s="2"/>
      <c r="O35" s="2"/>
      <c r="P35" s="2"/>
    </row>
    <row r="36" spans="1:16" ht="15" x14ac:dyDescent="0.25">
      <c r="A36">
        <v>2048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4">
        <v>0</v>
      </c>
      <c r="H36" s="4"/>
      <c r="I36" s="16">
        <f t="shared" si="0"/>
        <v>0</v>
      </c>
      <c r="J36" s="11"/>
      <c r="N36" s="2"/>
      <c r="O36" s="2"/>
      <c r="P36" s="2"/>
    </row>
    <row r="37" spans="1:16" ht="15" x14ac:dyDescent="0.25">
      <c r="A37">
        <v>2049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4">
        <v>0</v>
      </c>
      <c r="H37" s="4"/>
      <c r="I37" s="16">
        <f t="shared" si="0"/>
        <v>0</v>
      </c>
      <c r="J37" s="11"/>
      <c r="N37" s="2"/>
      <c r="O37" s="2"/>
      <c r="P37" s="2"/>
    </row>
    <row r="38" spans="1:16" ht="15" x14ac:dyDescent="0.25">
      <c r="A38">
        <v>2050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4">
        <v>0</v>
      </c>
      <c r="H38" s="4"/>
      <c r="I38" s="16">
        <f t="shared" si="0"/>
        <v>0</v>
      </c>
      <c r="J38" s="11"/>
      <c r="N38" s="2"/>
      <c r="O38" s="2"/>
      <c r="P38" s="2"/>
    </row>
    <row r="39" spans="1:16" ht="15" x14ac:dyDescent="0.25">
      <c r="A39">
        <v>2051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4">
        <v>0</v>
      </c>
      <c r="H39" s="4"/>
      <c r="I39" s="16">
        <f t="shared" si="0"/>
        <v>0</v>
      </c>
      <c r="J39" s="11"/>
      <c r="N39" s="2"/>
      <c r="O39" s="2"/>
      <c r="P39" s="2"/>
    </row>
    <row r="40" spans="1:16" ht="15" x14ac:dyDescent="0.25">
      <c r="A40">
        <v>2052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4">
        <v>0</v>
      </c>
      <c r="H40" s="4"/>
      <c r="I40" s="16">
        <f t="shared" si="0"/>
        <v>0</v>
      </c>
      <c r="J40" s="11"/>
      <c r="N40" s="2"/>
      <c r="O40" s="2"/>
      <c r="P40" s="2"/>
    </row>
    <row r="41" spans="1:16" ht="15" x14ac:dyDescent="0.25">
      <c r="A41">
        <v>2053</v>
      </c>
      <c r="B41" s="3">
        <v>0</v>
      </c>
      <c r="C41" s="16">
        <v>0</v>
      </c>
      <c r="D41" s="16">
        <v>0</v>
      </c>
      <c r="E41" s="16">
        <v>0</v>
      </c>
      <c r="F41" s="16">
        <v>0</v>
      </c>
      <c r="G41" s="4">
        <v>0</v>
      </c>
      <c r="H41" s="4"/>
      <c r="I41" s="16">
        <f t="shared" si="0"/>
        <v>0</v>
      </c>
      <c r="J41" s="11"/>
      <c r="N41" s="2"/>
      <c r="O41" s="2"/>
      <c r="P41" s="2"/>
    </row>
    <row r="42" spans="1:16" ht="15" x14ac:dyDescent="0.25">
      <c r="A42">
        <v>2054</v>
      </c>
      <c r="B42" s="3">
        <v>0</v>
      </c>
      <c r="C42" s="3">
        <v>0</v>
      </c>
      <c r="D42" s="16">
        <v>0</v>
      </c>
      <c r="E42" s="16">
        <v>0</v>
      </c>
      <c r="F42" s="16">
        <v>0</v>
      </c>
      <c r="G42" s="4">
        <v>0</v>
      </c>
      <c r="H42" s="4"/>
      <c r="I42" s="16">
        <f t="shared" si="0"/>
        <v>0</v>
      </c>
      <c r="J42" s="11">
        <f>SUM(I6:I40)</f>
        <v>1241992267.7485228</v>
      </c>
      <c r="N42" s="2"/>
      <c r="O42" s="2"/>
      <c r="P42" s="2"/>
    </row>
    <row r="43" spans="1:16" ht="15" x14ac:dyDescent="0.25">
      <c r="A43">
        <v>2055</v>
      </c>
      <c r="B43" s="3">
        <v>0</v>
      </c>
      <c r="C43" s="3">
        <v>0</v>
      </c>
      <c r="D43" s="16">
        <v>0</v>
      </c>
      <c r="E43" s="16">
        <v>0</v>
      </c>
      <c r="F43" s="16">
        <v>0</v>
      </c>
      <c r="G43" s="4">
        <v>0</v>
      </c>
      <c r="H43" s="4"/>
      <c r="I43" s="16">
        <f t="shared" si="0"/>
        <v>0</v>
      </c>
      <c r="J43" s="11">
        <f>J6-J42</f>
        <v>0</v>
      </c>
      <c r="N43" s="2"/>
      <c r="O43" s="2"/>
      <c r="P43" s="2"/>
    </row>
    <row r="44" spans="1:16" ht="15" x14ac:dyDescent="0.25">
      <c r="A44">
        <v>2056</v>
      </c>
      <c r="B44" s="3">
        <v>0</v>
      </c>
      <c r="C44" s="3">
        <v>0</v>
      </c>
      <c r="D44" s="16">
        <v>0</v>
      </c>
      <c r="E44" s="16">
        <v>0</v>
      </c>
      <c r="F44" s="16">
        <v>0</v>
      </c>
      <c r="G44" s="4">
        <v>0</v>
      </c>
      <c r="H44" s="4"/>
      <c r="I44" s="16">
        <f t="shared" si="0"/>
        <v>0</v>
      </c>
      <c r="J44" s="11"/>
      <c r="N44" s="2"/>
      <c r="O44" s="2"/>
      <c r="P44" s="2"/>
    </row>
    <row r="45" spans="1:16" x14ac:dyDescent="0.3">
      <c r="A45">
        <v>2057</v>
      </c>
      <c r="B45" s="3">
        <v>0</v>
      </c>
      <c r="C45" s="3">
        <v>0</v>
      </c>
      <c r="D45" s="16">
        <v>0</v>
      </c>
      <c r="E45" s="16">
        <v>0</v>
      </c>
      <c r="F45" s="16">
        <v>0</v>
      </c>
      <c r="G45" s="4">
        <v>0</v>
      </c>
      <c r="H45" s="4"/>
      <c r="I45" s="16">
        <f t="shared" si="0"/>
        <v>0</v>
      </c>
      <c r="J45" s="11"/>
      <c r="M45" s="2"/>
      <c r="N45" s="2"/>
      <c r="O45" s="2"/>
      <c r="P45" s="2"/>
    </row>
    <row r="46" spans="1:16" x14ac:dyDescent="0.3">
      <c r="A46">
        <v>2058</v>
      </c>
      <c r="B46" s="3">
        <v>0</v>
      </c>
      <c r="C46" s="3">
        <v>0</v>
      </c>
      <c r="D46" s="16">
        <v>0</v>
      </c>
      <c r="E46" s="16">
        <v>0</v>
      </c>
      <c r="F46" s="16">
        <v>0</v>
      </c>
      <c r="G46" s="4">
        <v>0</v>
      </c>
      <c r="H46" s="4"/>
      <c r="I46" s="16">
        <f t="shared" si="0"/>
        <v>0</v>
      </c>
      <c r="J46" s="11"/>
      <c r="M46" s="2"/>
      <c r="N46" s="2"/>
      <c r="O46" s="2"/>
      <c r="P46" s="2"/>
    </row>
    <row r="47" spans="1:16" x14ac:dyDescent="0.3">
      <c r="A47">
        <v>2059</v>
      </c>
      <c r="B47" s="3">
        <v>0</v>
      </c>
      <c r="C47" s="3">
        <v>0</v>
      </c>
      <c r="D47" s="16">
        <v>0</v>
      </c>
      <c r="E47" s="16">
        <v>0</v>
      </c>
      <c r="F47" s="16">
        <v>0</v>
      </c>
      <c r="G47" s="4">
        <v>0</v>
      </c>
      <c r="H47" s="4"/>
      <c r="I47" s="16">
        <f t="shared" si="0"/>
        <v>0</v>
      </c>
      <c r="J47" s="11"/>
      <c r="M47" s="2"/>
      <c r="N47" s="2"/>
      <c r="O47" s="2"/>
      <c r="P47" s="2"/>
    </row>
    <row r="48" spans="1:16" x14ac:dyDescent="0.3">
      <c r="A48">
        <v>2060</v>
      </c>
      <c r="B48" s="3">
        <v>0</v>
      </c>
      <c r="C48" s="3">
        <v>0</v>
      </c>
      <c r="D48" s="16">
        <v>0</v>
      </c>
      <c r="E48" s="16">
        <v>0</v>
      </c>
      <c r="F48" s="16">
        <v>0</v>
      </c>
      <c r="G48" s="4">
        <v>0</v>
      </c>
      <c r="H48" s="4"/>
      <c r="I48" s="16">
        <f t="shared" si="0"/>
        <v>0</v>
      </c>
      <c r="J48" s="11"/>
      <c r="M48" s="2"/>
      <c r="N48" s="2"/>
      <c r="O48" s="2"/>
      <c r="P48" s="2"/>
    </row>
    <row r="49" spans="3:16" x14ac:dyDescent="0.3">
      <c r="C49" s="2"/>
      <c r="D49" s="15"/>
      <c r="E49" s="15"/>
      <c r="F49" s="15"/>
      <c r="M49" s="2"/>
      <c r="N49" s="2"/>
      <c r="O49" s="2"/>
      <c r="P49" s="2"/>
    </row>
    <row r="50" spans="3:16" x14ac:dyDescent="0.3">
      <c r="C50" s="2"/>
      <c r="D50" s="15"/>
      <c r="E50" s="15"/>
      <c r="F50" s="15"/>
      <c r="I50" s="20">
        <f>NPV(0.0757,I6:I48)+I5</f>
        <v>785771410.86750197</v>
      </c>
      <c r="J50" s="20">
        <f>I50/1000000</f>
        <v>785.77141086750203</v>
      </c>
      <c r="M50" s="2"/>
      <c r="N50" s="2"/>
      <c r="O50" s="2"/>
      <c r="P50" s="2"/>
    </row>
    <row r="51" spans="3:16" x14ac:dyDescent="0.3">
      <c r="C51" s="2"/>
      <c r="D51" s="15"/>
      <c r="E51" s="15"/>
      <c r="F51" s="15"/>
      <c r="M51" s="2"/>
      <c r="N51" s="2"/>
      <c r="O51" s="2"/>
      <c r="P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51"/>
  <sheetViews>
    <sheetView zoomScale="84" zoomScaleNormal="84" workbookViewId="0">
      <pane xSplit="1" ySplit="4" topLeftCell="B5" activePane="bottomRight" state="frozen"/>
      <selection activeCell="Q26" sqref="Q26"/>
      <selection pane="topRight" activeCell="Q26" sqref="Q26"/>
      <selection pane="bottomLeft" activeCell="Q26" sqref="Q26"/>
      <selection pane="bottomRight"/>
    </sheetView>
  </sheetViews>
  <sheetFormatPr defaultColWidth="9.109375" defaultRowHeight="14.4" x14ac:dyDescent="0.3"/>
  <cols>
    <col min="1" max="1" width="9.109375" style="13"/>
    <col min="2" max="2" width="14.44140625" style="13" customWidth="1"/>
    <col min="3" max="3" width="13.33203125" style="13" bestFit="1" customWidth="1"/>
    <col min="4" max="6" width="13.33203125" style="13" customWidth="1"/>
    <col min="7" max="8" width="13.33203125" style="13" bestFit="1" customWidth="1"/>
    <col min="9" max="9" width="17.33203125" style="13" bestFit="1" customWidth="1"/>
    <col min="10" max="10" width="17" style="13" customWidth="1"/>
    <col min="11" max="13" width="9.109375" style="13"/>
    <col min="14" max="14" width="10.5546875" style="13" bestFit="1" customWidth="1"/>
    <col min="15" max="16384" width="9.109375" style="13"/>
  </cols>
  <sheetData>
    <row r="1" spans="1:16" x14ac:dyDescent="0.3">
      <c r="A1" s="27" t="s">
        <v>50</v>
      </c>
    </row>
    <row r="3" spans="1:16" ht="15" x14ac:dyDescent="0.25">
      <c r="A3" s="13" t="s">
        <v>28</v>
      </c>
      <c r="B3" s="13">
        <v>1</v>
      </c>
      <c r="C3" s="13">
        <v>2</v>
      </c>
      <c r="D3" s="13">
        <v>2</v>
      </c>
      <c r="E3" s="13">
        <v>2</v>
      </c>
      <c r="F3" s="13">
        <v>1</v>
      </c>
    </row>
    <row r="4" spans="1:16" ht="45" x14ac:dyDescent="0.25">
      <c r="B4" s="14" t="s">
        <v>42</v>
      </c>
      <c r="C4" s="14" t="s">
        <v>43</v>
      </c>
      <c r="D4" s="14" t="s">
        <v>44</v>
      </c>
      <c r="E4" s="14" t="s">
        <v>45</v>
      </c>
      <c r="F4" s="14" t="s">
        <v>46</v>
      </c>
      <c r="G4" s="14"/>
      <c r="I4" s="14" t="s">
        <v>40</v>
      </c>
      <c r="J4" s="14" t="s">
        <v>39</v>
      </c>
    </row>
    <row r="5" spans="1:16" ht="15" x14ac:dyDescent="0.25">
      <c r="A5" s="13">
        <v>2017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4"/>
      <c r="I5" s="16">
        <f t="shared" ref="I5:I48" si="0">SUMPRODUCT($B$3:$F$3,B5:F5)</f>
        <v>0</v>
      </c>
      <c r="J5" s="14"/>
    </row>
    <row r="6" spans="1:16" ht="15" x14ac:dyDescent="0.25">
      <c r="A6" s="13">
        <v>2018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/>
      <c r="I6" s="16">
        <f t="shared" si="0"/>
        <v>0</v>
      </c>
      <c r="J6" s="19">
        <f>SUM(B5:B49,F5:F49)+SUM(C5:C49)*2+SUM(D5:D49)*2+SUM(E5:E49)*2</f>
        <v>0</v>
      </c>
      <c r="M6" s="15"/>
      <c r="N6" s="15"/>
      <c r="O6" s="15"/>
    </row>
    <row r="7" spans="1:16" ht="15" x14ac:dyDescent="0.25">
      <c r="A7" s="13">
        <v>2019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/>
      <c r="I7" s="16">
        <f t="shared" si="0"/>
        <v>0</v>
      </c>
      <c r="J7" s="17"/>
      <c r="M7" s="15"/>
      <c r="N7" s="15"/>
      <c r="O7" s="15"/>
    </row>
    <row r="8" spans="1:16" ht="15" x14ac:dyDescent="0.25">
      <c r="A8" s="13">
        <v>2020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/>
      <c r="H8" s="16"/>
      <c r="I8" s="16">
        <f t="shared" si="0"/>
        <v>0</v>
      </c>
      <c r="J8" s="17"/>
      <c r="M8" s="15"/>
      <c r="N8" s="15"/>
      <c r="O8" s="15"/>
    </row>
    <row r="9" spans="1:16" ht="15" x14ac:dyDescent="0.25">
      <c r="A9" s="13">
        <v>2021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I9" s="16">
        <f t="shared" si="0"/>
        <v>0</v>
      </c>
      <c r="J9" s="17"/>
      <c r="M9" s="15"/>
      <c r="N9" s="15"/>
      <c r="O9" s="15"/>
    </row>
    <row r="10" spans="1:16" ht="15" x14ac:dyDescent="0.25">
      <c r="A10" s="13">
        <v>2022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I10" s="16">
        <f t="shared" si="0"/>
        <v>0</v>
      </c>
      <c r="J10" s="17"/>
      <c r="M10" s="15"/>
      <c r="N10" s="15"/>
      <c r="O10" s="15"/>
    </row>
    <row r="11" spans="1:16" ht="15" x14ac:dyDescent="0.25">
      <c r="A11" s="13">
        <v>2023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I11" s="16">
        <f t="shared" si="0"/>
        <v>0</v>
      </c>
      <c r="J11" s="17"/>
      <c r="M11" s="15"/>
      <c r="N11" s="15"/>
      <c r="O11" s="15"/>
      <c r="P11" s="15"/>
    </row>
    <row r="12" spans="1:16" ht="15" x14ac:dyDescent="0.25">
      <c r="A12" s="13">
        <v>2024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I12" s="16">
        <f t="shared" si="0"/>
        <v>0</v>
      </c>
      <c r="J12" s="17"/>
      <c r="M12" s="15"/>
      <c r="N12" s="15"/>
      <c r="O12" s="15"/>
      <c r="P12" s="15"/>
    </row>
    <row r="13" spans="1:16" ht="15" x14ac:dyDescent="0.25">
      <c r="A13" s="13">
        <v>2025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I13" s="16">
        <f t="shared" si="0"/>
        <v>0</v>
      </c>
      <c r="J13" s="17"/>
      <c r="M13" s="15"/>
      <c r="N13" s="15"/>
      <c r="O13" s="15"/>
      <c r="P13" s="15"/>
    </row>
    <row r="14" spans="1:16" ht="15" x14ac:dyDescent="0.25">
      <c r="A14" s="13">
        <v>2026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4">
        <v>0</v>
      </c>
      <c r="I14" s="16">
        <f t="shared" si="0"/>
        <v>0</v>
      </c>
      <c r="J14" s="17"/>
      <c r="N14" s="15"/>
      <c r="O14" s="15"/>
      <c r="P14" s="15"/>
    </row>
    <row r="15" spans="1:16" ht="15" x14ac:dyDescent="0.25">
      <c r="A15" s="13">
        <v>2027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4">
        <v>0</v>
      </c>
      <c r="I15" s="16">
        <f t="shared" si="0"/>
        <v>0</v>
      </c>
      <c r="J15" s="17"/>
      <c r="L15" s="17"/>
      <c r="N15" s="15"/>
      <c r="O15" s="15"/>
      <c r="P15" s="15"/>
    </row>
    <row r="16" spans="1:16" ht="15" x14ac:dyDescent="0.25">
      <c r="A16" s="13">
        <v>2028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4">
        <v>0</v>
      </c>
      <c r="I16" s="16">
        <f t="shared" si="0"/>
        <v>0</v>
      </c>
      <c r="J16" s="17"/>
      <c r="N16" s="15"/>
      <c r="O16" s="15"/>
      <c r="P16" s="15"/>
    </row>
    <row r="17" spans="1:16" ht="15" x14ac:dyDescent="0.25">
      <c r="A17" s="13">
        <v>2029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4">
        <v>0</v>
      </c>
      <c r="I17" s="16">
        <f t="shared" si="0"/>
        <v>0</v>
      </c>
      <c r="J17" s="17"/>
      <c r="N17" s="15"/>
      <c r="O17" s="15"/>
      <c r="P17" s="15"/>
    </row>
    <row r="18" spans="1:16" ht="15" x14ac:dyDescent="0.25">
      <c r="A18" s="13">
        <v>2030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4">
        <v>0</v>
      </c>
      <c r="H18" s="4"/>
      <c r="I18" s="16">
        <f t="shared" si="0"/>
        <v>0</v>
      </c>
      <c r="J18" s="17"/>
      <c r="N18" s="15"/>
      <c r="O18" s="15"/>
      <c r="P18" s="15"/>
    </row>
    <row r="19" spans="1:16" ht="15" x14ac:dyDescent="0.25">
      <c r="A19" s="13">
        <v>2031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4">
        <v>0</v>
      </c>
      <c r="H19" s="4"/>
      <c r="I19" s="16">
        <f t="shared" si="0"/>
        <v>0</v>
      </c>
      <c r="J19" s="17"/>
      <c r="N19" s="15"/>
      <c r="O19" s="15"/>
      <c r="P19" s="15"/>
    </row>
    <row r="20" spans="1:16" ht="15" x14ac:dyDescent="0.25">
      <c r="A20" s="13">
        <v>2032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4">
        <v>0</v>
      </c>
      <c r="H20" s="4"/>
      <c r="I20" s="16">
        <f t="shared" si="0"/>
        <v>0</v>
      </c>
      <c r="J20" s="17"/>
      <c r="N20" s="15"/>
      <c r="O20" s="15"/>
      <c r="P20" s="15"/>
    </row>
    <row r="21" spans="1:16" ht="15" x14ac:dyDescent="0.25">
      <c r="A21" s="13">
        <v>2033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4">
        <v>0</v>
      </c>
      <c r="H21" s="4"/>
      <c r="I21" s="16">
        <f t="shared" si="0"/>
        <v>0</v>
      </c>
      <c r="J21" s="17"/>
      <c r="N21" s="15"/>
      <c r="O21" s="15"/>
      <c r="P21" s="15"/>
    </row>
    <row r="22" spans="1:16" ht="15" x14ac:dyDescent="0.25">
      <c r="A22" s="13">
        <v>2034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4">
        <v>0</v>
      </c>
      <c r="H22" s="4"/>
      <c r="I22" s="16">
        <f t="shared" si="0"/>
        <v>0</v>
      </c>
      <c r="J22" s="17"/>
      <c r="N22" s="15"/>
      <c r="O22" s="15"/>
      <c r="P22" s="15"/>
    </row>
    <row r="23" spans="1:16" ht="15" x14ac:dyDescent="0.25">
      <c r="A23" s="13">
        <v>2035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4">
        <v>0</v>
      </c>
      <c r="H23" s="4"/>
      <c r="I23" s="16">
        <f t="shared" si="0"/>
        <v>0</v>
      </c>
      <c r="J23" s="17"/>
      <c r="N23" s="15"/>
      <c r="O23" s="15"/>
      <c r="P23" s="15"/>
    </row>
    <row r="24" spans="1:16" ht="15" x14ac:dyDescent="0.25">
      <c r="A24" s="13">
        <v>2036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4">
        <v>0</v>
      </c>
      <c r="H24" s="4"/>
      <c r="I24" s="16">
        <f t="shared" si="0"/>
        <v>0</v>
      </c>
      <c r="J24" s="17"/>
      <c r="N24" s="15"/>
      <c r="O24" s="15"/>
      <c r="P24" s="15"/>
    </row>
    <row r="25" spans="1:16" ht="15" x14ac:dyDescent="0.25">
      <c r="A25" s="13">
        <v>2037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4">
        <v>0</v>
      </c>
      <c r="H25" s="4"/>
      <c r="I25" s="16">
        <f t="shared" si="0"/>
        <v>0</v>
      </c>
      <c r="J25" s="17"/>
      <c r="N25" s="15"/>
      <c r="O25" s="15"/>
      <c r="P25" s="15"/>
    </row>
    <row r="26" spans="1:16" ht="15" x14ac:dyDescent="0.25">
      <c r="A26" s="13">
        <v>2038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4">
        <v>0</v>
      </c>
      <c r="H26" s="4"/>
      <c r="I26" s="16">
        <f t="shared" si="0"/>
        <v>0</v>
      </c>
      <c r="J26" s="17"/>
      <c r="N26" s="15"/>
      <c r="O26" s="15"/>
      <c r="P26" s="15"/>
    </row>
    <row r="27" spans="1:16" ht="15" x14ac:dyDescent="0.25">
      <c r="A27" s="13">
        <v>2039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4">
        <v>0</v>
      </c>
      <c r="H27" s="4"/>
      <c r="I27" s="16">
        <f t="shared" si="0"/>
        <v>0</v>
      </c>
      <c r="J27" s="17"/>
      <c r="N27" s="15"/>
      <c r="O27" s="15"/>
      <c r="P27" s="15"/>
    </row>
    <row r="28" spans="1:16" ht="15" x14ac:dyDescent="0.25">
      <c r="A28" s="13">
        <v>2040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4">
        <v>0</v>
      </c>
      <c r="H28" s="4"/>
      <c r="I28" s="16">
        <f t="shared" si="0"/>
        <v>0</v>
      </c>
      <c r="J28" s="17"/>
      <c r="N28" s="15"/>
      <c r="O28" s="15"/>
      <c r="P28" s="15"/>
    </row>
    <row r="29" spans="1:16" ht="15" x14ac:dyDescent="0.25">
      <c r="A29" s="13">
        <v>2041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4">
        <v>0</v>
      </c>
      <c r="H29" s="4"/>
      <c r="I29" s="16">
        <f t="shared" si="0"/>
        <v>0</v>
      </c>
      <c r="J29" s="17"/>
      <c r="N29" s="15"/>
      <c r="O29" s="15"/>
      <c r="P29" s="15"/>
    </row>
    <row r="30" spans="1:16" ht="15" x14ac:dyDescent="0.25">
      <c r="A30" s="13">
        <v>2042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4">
        <v>0</v>
      </c>
      <c r="H30" s="4"/>
      <c r="I30" s="16">
        <f t="shared" si="0"/>
        <v>0</v>
      </c>
      <c r="J30" s="17"/>
      <c r="N30" s="15"/>
      <c r="O30" s="15"/>
      <c r="P30" s="15"/>
    </row>
    <row r="31" spans="1:16" ht="15" x14ac:dyDescent="0.25">
      <c r="A31" s="13">
        <v>2043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4">
        <v>0</v>
      </c>
      <c r="H31" s="4"/>
      <c r="I31" s="16">
        <f t="shared" si="0"/>
        <v>0</v>
      </c>
      <c r="J31" s="17"/>
      <c r="N31" s="15"/>
      <c r="O31" s="15"/>
      <c r="P31" s="15"/>
    </row>
    <row r="32" spans="1:16" ht="15" x14ac:dyDescent="0.25">
      <c r="A32" s="13">
        <v>2044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4">
        <v>0</v>
      </c>
      <c r="H32" s="4"/>
      <c r="I32" s="16">
        <f t="shared" si="0"/>
        <v>0</v>
      </c>
      <c r="J32" s="17"/>
      <c r="N32" s="15"/>
      <c r="O32" s="15"/>
      <c r="P32" s="15"/>
    </row>
    <row r="33" spans="1:16" ht="15" x14ac:dyDescent="0.25">
      <c r="A33" s="13">
        <v>2045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4">
        <v>0</v>
      </c>
      <c r="H33" s="4"/>
      <c r="I33" s="16">
        <f t="shared" si="0"/>
        <v>0</v>
      </c>
      <c r="J33" s="17"/>
      <c r="N33" s="15"/>
      <c r="O33" s="15"/>
      <c r="P33" s="15"/>
    </row>
    <row r="34" spans="1:16" ht="15" x14ac:dyDescent="0.25">
      <c r="A34" s="13">
        <v>2046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4">
        <v>0</v>
      </c>
      <c r="H34" s="4"/>
      <c r="I34" s="16">
        <f t="shared" si="0"/>
        <v>0</v>
      </c>
      <c r="J34" s="17"/>
      <c r="N34" s="15"/>
      <c r="O34" s="15"/>
      <c r="P34" s="15"/>
    </row>
    <row r="35" spans="1:16" ht="15" x14ac:dyDescent="0.25">
      <c r="A35" s="13">
        <v>2047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4">
        <v>0</v>
      </c>
      <c r="H35" s="4"/>
      <c r="I35" s="16">
        <f t="shared" si="0"/>
        <v>0</v>
      </c>
      <c r="J35" s="17"/>
      <c r="N35" s="15"/>
      <c r="O35" s="15"/>
      <c r="P35" s="15"/>
    </row>
    <row r="36" spans="1:16" ht="15" x14ac:dyDescent="0.25">
      <c r="A36" s="13">
        <v>2048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4">
        <v>0</v>
      </c>
      <c r="H36" s="4"/>
      <c r="I36" s="16">
        <f t="shared" si="0"/>
        <v>0</v>
      </c>
      <c r="J36" s="17"/>
      <c r="N36" s="15"/>
      <c r="O36" s="15"/>
      <c r="P36" s="15"/>
    </row>
    <row r="37" spans="1:16" ht="15" x14ac:dyDescent="0.25">
      <c r="A37" s="13">
        <v>2049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4">
        <v>0</v>
      </c>
      <c r="H37" s="4"/>
      <c r="I37" s="16">
        <f t="shared" si="0"/>
        <v>0</v>
      </c>
      <c r="J37" s="17"/>
      <c r="N37" s="15"/>
      <c r="O37" s="15"/>
      <c r="P37" s="15"/>
    </row>
    <row r="38" spans="1:16" ht="15" x14ac:dyDescent="0.25">
      <c r="A38" s="13">
        <v>2050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4">
        <v>0</v>
      </c>
      <c r="H38" s="4"/>
      <c r="I38" s="16">
        <f t="shared" si="0"/>
        <v>0</v>
      </c>
      <c r="J38" s="17"/>
      <c r="N38" s="15"/>
      <c r="O38" s="15"/>
      <c r="P38" s="15"/>
    </row>
    <row r="39" spans="1:16" ht="15" x14ac:dyDescent="0.25">
      <c r="A39" s="13">
        <v>2051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4">
        <v>0</v>
      </c>
      <c r="H39" s="4"/>
      <c r="I39" s="16">
        <f t="shared" si="0"/>
        <v>0</v>
      </c>
      <c r="J39" s="17"/>
      <c r="N39" s="15"/>
      <c r="O39" s="15"/>
      <c r="P39" s="15"/>
    </row>
    <row r="40" spans="1:16" ht="15" x14ac:dyDescent="0.25">
      <c r="A40" s="13">
        <v>2052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4">
        <v>0</v>
      </c>
      <c r="H40" s="4"/>
      <c r="I40" s="16">
        <f t="shared" si="0"/>
        <v>0</v>
      </c>
      <c r="J40" s="17"/>
      <c r="N40" s="15"/>
      <c r="O40" s="15"/>
      <c r="P40" s="15"/>
    </row>
    <row r="41" spans="1:16" ht="15" x14ac:dyDescent="0.25">
      <c r="A41" s="13">
        <v>2053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4">
        <v>0</v>
      </c>
      <c r="H41" s="4"/>
      <c r="I41" s="16">
        <f t="shared" si="0"/>
        <v>0</v>
      </c>
      <c r="J41" s="17"/>
      <c r="N41" s="15"/>
      <c r="O41" s="15"/>
      <c r="P41" s="15"/>
    </row>
    <row r="42" spans="1:16" ht="15" x14ac:dyDescent="0.25">
      <c r="A42" s="13">
        <v>2054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4">
        <v>0</v>
      </c>
      <c r="H42" s="4"/>
      <c r="I42" s="16">
        <f t="shared" si="0"/>
        <v>0</v>
      </c>
      <c r="J42" s="17">
        <f>SUM(I6:I40)</f>
        <v>0</v>
      </c>
      <c r="N42" s="15"/>
      <c r="O42" s="15"/>
      <c r="P42" s="15"/>
    </row>
    <row r="43" spans="1:16" ht="15" x14ac:dyDescent="0.25">
      <c r="A43" s="13">
        <v>2055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4">
        <v>0</v>
      </c>
      <c r="H43" s="4"/>
      <c r="I43" s="16">
        <f t="shared" si="0"/>
        <v>0</v>
      </c>
      <c r="J43" s="17"/>
      <c r="N43" s="15"/>
      <c r="O43" s="15"/>
      <c r="P43" s="15"/>
    </row>
    <row r="44" spans="1:16" ht="15" x14ac:dyDescent="0.25">
      <c r="A44" s="13">
        <v>2056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4">
        <v>0</v>
      </c>
      <c r="H44" s="4"/>
      <c r="I44" s="16">
        <f t="shared" si="0"/>
        <v>0</v>
      </c>
      <c r="J44" s="17"/>
      <c r="N44" s="15"/>
      <c r="O44" s="15"/>
      <c r="P44" s="15"/>
    </row>
    <row r="45" spans="1:16" x14ac:dyDescent="0.3">
      <c r="A45" s="13">
        <v>2057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4">
        <v>0</v>
      </c>
      <c r="H45" s="4"/>
      <c r="I45" s="16">
        <f t="shared" si="0"/>
        <v>0</v>
      </c>
      <c r="J45" s="17"/>
      <c r="M45" s="15"/>
      <c r="N45" s="15"/>
      <c r="O45" s="15"/>
      <c r="P45" s="15"/>
    </row>
    <row r="46" spans="1:16" x14ac:dyDescent="0.3">
      <c r="A46" s="13">
        <v>2058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4">
        <v>0</v>
      </c>
      <c r="H46" s="4"/>
      <c r="I46" s="16">
        <f t="shared" si="0"/>
        <v>0</v>
      </c>
      <c r="J46" s="17"/>
      <c r="M46" s="15"/>
      <c r="N46" s="15"/>
      <c r="O46" s="15"/>
      <c r="P46" s="15"/>
    </row>
    <row r="47" spans="1:16" x14ac:dyDescent="0.3">
      <c r="A47" s="13">
        <v>2059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4">
        <v>0</v>
      </c>
      <c r="H47" s="4"/>
      <c r="I47" s="16">
        <f t="shared" si="0"/>
        <v>0</v>
      </c>
      <c r="J47" s="17"/>
      <c r="M47" s="15"/>
      <c r="N47" s="15"/>
      <c r="O47" s="15"/>
      <c r="P47" s="15"/>
    </row>
    <row r="48" spans="1:16" x14ac:dyDescent="0.3">
      <c r="A48" s="13">
        <v>2060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4">
        <v>0</v>
      </c>
      <c r="H48" s="4"/>
      <c r="I48" s="16">
        <f t="shared" si="0"/>
        <v>0</v>
      </c>
      <c r="J48" s="17"/>
      <c r="M48" s="15"/>
      <c r="N48" s="15"/>
      <c r="O48" s="15"/>
      <c r="P48" s="15"/>
    </row>
    <row r="49" spans="3:16" x14ac:dyDescent="0.3">
      <c r="C49" s="15"/>
      <c r="D49" s="15"/>
      <c r="E49" s="15"/>
      <c r="F49" s="15"/>
      <c r="M49" s="15"/>
      <c r="N49" s="15"/>
      <c r="O49" s="15"/>
      <c r="P49" s="15"/>
    </row>
    <row r="50" spans="3:16" x14ac:dyDescent="0.3">
      <c r="C50" s="15"/>
      <c r="D50" s="15"/>
      <c r="E50" s="15"/>
      <c r="F50" s="15"/>
      <c r="I50" s="20">
        <f>NPV(0.0757,I6:I48)+I5</f>
        <v>0</v>
      </c>
      <c r="J50" s="20">
        <f>I50/1000000</f>
        <v>0</v>
      </c>
      <c r="M50" s="15"/>
      <c r="N50" s="15"/>
      <c r="O50" s="15"/>
      <c r="P50" s="15"/>
    </row>
    <row r="51" spans="3:16" x14ac:dyDescent="0.3">
      <c r="C51" s="15"/>
      <c r="D51" s="15"/>
      <c r="E51" s="15"/>
      <c r="F51" s="15"/>
      <c r="M51" s="15"/>
      <c r="N51" s="15"/>
      <c r="O51" s="15"/>
      <c r="P51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51"/>
  <sheetViews>
    <sheetView zoomScale="84" zoomScaleNormal="84" workbookViewId="0">
      <pane xSplit="1" ySplit="4" topLeftCell="B5" activePane="bottomRight" state="frozen"/>
      <selection activeCell="Q26" sqref="Q26"/>
      <selection pane="topRight" activeCell="Q26" sqref="Q26"/>
      <selection pane="bottomLeft" activeCell="Q26" sqref="Q26"/>
      <selection pane="bottomRight"/>
    </sheetView>
  </sheetViews>
  <sheetFormatPr defaultColWidth="9.109375" defaultRowHeight="14.4" x14ac:dyDescent="0.3"/>
  <cols>
    <col min="1" max="1" width="9.109375" style="13"/>
    <col min="2" max="2" width="15.33203125" style="13" customWidth="1"/>
    <col min="3" max="3" width="13.33203125" style="13" bestFit="1" customWidth="1"/>
    <col min="4" max="6" width="13.33203125" style="13" customWidth="1"/>
    <col min="7" max="8" width="13.33203125" style="13" bestFit="1" customWidth="1"/>
    <col min="9" max="9" width="17.33203125" style="13" bestFit="1" customWidth="1"/>
    <col min="10" max="10" width="17" style="13" customWidth="1"/>
    <col min="11" max="13" width="9.109375" style="13"/>
    <col min="14" max="14" width="10.5546875" style="13" bestFit="1" customWidth="1"/>
    <col min="15" max="16384" width="9.109375" style="13"/>
  </cols>
  <sheetData>
    <row r="1" spans="1:16" x14ac:dyDescent="0.3">
      <c r="A1" s="27" t="s">
        <v>51</v>
      </c>
    </row>
    <row r="3" spans="1:16" ht="15" x14ac:dyDescent="0.25">
      <c r="A3" s="13" t="s">
        <v>28</v>
      </c>
      <c r="B3" s="13">
        <v>1</v>
      </c>
      <c r="C3" s="13">
        <v>2</v>
      </c>
      <c r="D3" s="13">
        <v>2</v>
      </c>
      <c r="E3" s="13">
        <v>2</v>
      </c>
      <c r="F3" s="13">
        <v>1</v>
      </c>
    </row>
    <row r="4" spans="1:16" ht="45" x14ac:dyDescent="0.25">
      <c r="B4" s="14" t="s">
        <v>42</v>
      </c>
      <c r="C4" s="14" t="s">
        <v>43</v>
      </c>
      <c r="D4" s="14" t="s">
        <v>44</v>
      </c>
      <c r="E4" s="14" t="s">
        <v>45</v>
      </c>
      <c r="F4" s="14" t="s">
        <v>46</v>
      </c>
      <c r="G4" s="14"/>
      <c r="I4" s="14" t="s">
        <v>41</v>
      </c>
      <c r="J4" s="14" t="s">
        <v>39</v>
      </c>
    </row>
    <row r="5" spans="1:16" ht="15" x14ac:dyDescent="0.25">
      <c r="A5" s="13">
        <v>2017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4"/>
      <c r="I5" s="16">
        <f t="shared" ref="I5:I49" si="0">SUMPRODUCT($B$3:$F$3,B5:F5)</f>
        <v>0</v>
      </c>
      <c r="J5" s="14"/>
    </row>
    <row r="6" spans="1:16" ht="15" x14ac:dyDescent="0.25">
      <c r="A6" s="13">
        <v>2018</v>
      </c>
      <c r="B6" s="16">
        <v>155713.85746915682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/>
      <c r="I6" s="16">
        <f t="shared" si="0"/>
        <v>155713.85746915682</v>
      </c>
      <c r="J6" s="19">
        <f>SUM(B5:B49,F5:F49)+SUM(C5:C49)*2+SUM(D5:D49)*2+SUM(E5:E49)*2</f>
        <v>25114800.060282245</v>
      </c>
      <c r="M6" s="15"/>
      <c r="N6" s="15"/>
      <c r="O6" s="15"/>
    </row>
    <row r="7" spans="1:16" ht="15" x14ac:dyDescent="0.25">
      <c r="A7" s="13">
        <v>2019</v>
      </c>
      <c r="B7" s="16">
        <v>141778.31188181086</v>
      </c>
      <c r="C7" s="16">
        <v>157972.22451876738</v>
      </c>
      <c r="D7" s="16">
        <v>0</v>
      </c>
      <c r="E7" s="16">
        <v>0</v>
      </c>
      <c r="F7" s="16">
        <v>0</v>
      </c>
      <c r="G7" s="16">
        <v>0</v>
      </c>
      <c r="H7" s="16"/>
      <c r="I7" s="16">
        <f t="shared" si="0"/>
        <v>457722.76091934566</v>
      </c>
      <c r="J7" s="17"/>
      <c r="M7" s="15"/>
      <c r="N7" s="15"/>
      <c r="O7" s="15"/>
    </row>
    <row r="8" spans="1:16" ht="15" x14ac:dyDescent="0.25">
      <c r="A8" s="13">
        <v>2020</v>
      </c>
      <c r="B8" s="16">
        <v>136845.33052275478</v>
      </c>
      <c r="C8" s="16">
        <v>146069.20927607099</v>
      </c>
      <c r="D8" s="16">
        <v>164747.32566759919</v>
      </c>
      <c r="E8" s="16">
        <v>0</v>
      </c>
      <c r="F8" s="16">
        <v>0</v>
      </c>
      <c r="G8" s="16"/>
      <c r="H8" s="16"/>
      <c r="I8" s="16">
        <f t="shared" si="0"/>
        <v>758478.40041009523</v>
      </c>
      <c r="J8" s="17"/>
      <c r="M8" s="15"/>
      <c r="N8" s="15"/>
      <c r="O8" s="15"/>
    </row>
    <row r="9" spans="1:16" ht="15" x14ac:dyDescent="0.25">
      <c r="A9" s="13">
        <v>2021</v>
      </c>
      <c r="B9" s="16">
        <v>132169.08983881233</v>
      </c>
      <c r="C9" s="16">
        <v>140707.13817758893</v>
      </c>
      <c r="D9" s="16">
        <v>158941.90145885144</v>
      </c>
      <c r="E9" s="16">
        <v>164747.32566759919</v>
      </c>
      <c r="F9" s="16">
        <v>0</v>
      </c>
      <c r="G9" s="16">
        <v>0</v>
      </c>
      <c r="I9" s="16">
        <f t="shared" si="0"/>
        <v>1060961.8204468915</v>
      </c>
      <c r="J9" s="17"/>
      <c r="M9" s="15"/>
      <c r="N9" s="15"/>
      <c r="O9" s="15"/>
    </row>
    <row r="10" spans="1:16" ht="15" x14ac:dyDescent="0.25">
      <c r="A10" s="13">
        <v>2022</v>
      </c>
      <c r="B10" s="16">
        <v>127723.91576247214</v>
      </c>
      <c r="C10" s="16">
        <v>135644.59786673938</v>
      </c>
      <c r="D10" s="16">
        <v>152292.56114209129</v>
      </c>
      <c r="E10" s="16">
        <v>158941.90145885144</v>
      </c>
      <c r="F10" s="16">
        <v>131797.86053407937</v>
      </c>
      <c r="G10" s="16">
        <v>0</v>
      </c>
      <c r="I10" s="16">
        <f t="shared" si="0"/>
        <v>1153279.8972319157</v>
      </c>
      <c r="J10" s="17"/>
      <c r="M10" s="15"/>
      <c r="N10" s="15"/>
      <c r="O10" s="15"/>
    </row>
    <row r="11" spans="1:16" ht="15" x14ac:dyDescent="0.25">
      <c r="A11" s="13">
        <v>2023</v>
      </c>
      <c r="B11" s="16">
        <v>123488.41323747473</v>
      </c>
      <c r="C11" s="16">
        <v>130851.63526475914</v>
      </c>
      <c r="D11" s="16">
        <v>146071.12195052055</v>
      </c>
      <c r="E11" s="16">
        <v>152292.56114209129</v>
      </c>
      <c r="F11" s="16">
        <v>127153.52116708114</v>
      </c>
      <c r="G11" s="16">
        <v>0</v>
      </c>
      <c r="I11" s="16">
        <f t="shared" si="0"/>
        <v>1109072.5711192978</v>
      </c>
      <c r="J11" s="17"/>
      <c r="M11" s="15"/>
      <c r="N11" s="15"/>
      <c r="O11" s="15"/>
      <c r="P11" s="15"/>
    </row>
    <row r="12" spans="1:16" ht="15" x14ac:dyDescent="0.25">
      <c r="A12" s="13">
        <v>2024</v>
      </c>
      <c r="B12" s="16">
        <v>119399.82343212568</v>
      </c>
      <c r="C12" s="16">
        <v>126303.28947267884</v>
      </c>
      <c r="D12" s="16">
        <v>140234.7937716202</v>
      </c>
      <c r="E12" s="16">
        <v>146071.12195052055</v>
      </c>
      <c r="F12" s="16">
        <v>121834.04891367305</v>
      </c>
      <c r="G12" s="16">
        <v>0</v>
      </c>
      <c r="I12" s="16">
        <f t="shared" si="0"/>
        <v>1066452.2827354379</v>
      </c>
      <c r="J12" s="17"/>
      <c r="M12" s="15"/>
      <c r="N12" s="15"/>
      <c r="O12" s="15"/>
      <c r="P12" s="15"/>
    </row>
    <row r="13" spans="1:16" ht="15" x14ac:dyDescent="0.25">
      <c r="A13" s="13">
        <v>2025</v>
      </c>
      <c r="B13" s="16">
        <v>115358.30275054746</v>
      </c>
      <c r="C13" s="16">
        <v>121926.3418535216</v>
      </c>
      <c r="D13" s="16">
        <v>134747.91817829121</v>
      </c>
      <c r="E13" s="16">
        <v>140234.7937716202</v>
      </c>
      <c r="F13" s="16">
        <v>116856.89756041642</v>
      </c>
      <c r="G13" s="16">
        <v>0</v>
      </c>
      <c r="I13" s="16">
        <f t="shared" si="0"/>
        <v>1026033.3079178298</v>
      </c>
      <c r="J13" s="17"/>
      <c r="M13" s="15"/>
      <c r="N13" s="15"/>
      <c r="O13" s="15"/>
      <c r="P13" s="15"/>
    </row>
    <row r="14" spans="1:16" ht="15" x14ac:dyDescent="0.25">
      <c r="A14" s="13">
        <v>2026</v>
      </c>
      <c r="B14" s="16">
        <v>111315.35573188527</v>
      </c>
      <c r="C14" s="16">
        <v>117604.30821209702</v>
      </c>
      <c r="D14" s="16">
        <v>129505.89711770945</v>
      </c>
      <c r="E14" s="16">
        <v>134747.91817829121</v>
      </c>
      <c r="F14" s="16">
        <v>112187.83501729617</v>
      </c>
      <c r="G14" s="4">
        <v>0</v>
      </c>
      <c r="I14" s="16">
        <f t="shared" si="0"/>
        <v>987219.43776537676</v>
      </c>
      <c r="J14" s="17"/>
      <c r="N14" s="15"/>
      <c r="O14" s="15"/>
      <c r="P14" s="15"/>
    </row>
    <row r="15" spans="1:16" ht="15" x14ac:dyDescent="0.25">
      <c r="A15" s="13">
        <v>2027</v>
      </c>
      <c r="B15" s="16">
        <v>107272.40871322309</v>
      </c>
      <c r="C15" s="16">
        <v>113280.61051074114</v>
      </c>
      <c r="D15" s="16">
        <v>124342.32459674576</v>
      </c>
      <c r="E15" s="16">
        <v>129505.89711770945</v>
      </c>
      <c r="F15" s="16">
        <v>107798.33454263296</v>
      </c>
      <c r="G15" s="4">
        <v>0</v>
      </c>
      <c r="I15" s="16">
        <f t="shared" si="0"/>
        <v>949328.40770624869</v>
      </c>
      <c r="J15" s="17"/>
      <c r="L15" s="17"/>
      <c r="N15" s="15"/>
      <c r="O15" s="15"/>
      <c r="P15" s="15"/>
    </row>
    <row r="16" spans="1:16" ht="15" x14ac:dyDescent="0.25">
      <c r="A16" s="13">
        <v>2028</v>
      </c>
      <c r="B16" s="16">
        <v>103229.46169456092</v>
      </c>
      <c r="C16" s="16">
        <v>108956.91280938526</v>
      </c>
      <c r="D16" s="16">
        <v>119176.37484730879</v>
      </c>
      <c r="E16" s="16">
        <v>124342.32459674576</v>
      </c>
      <c r="F16" s="16">
        <v>103604.71769416757</v>
      </c>
      <c r="G16" s="4">
        <v>0</v>
      </c>
      <c r="I16" s="16">
        <f t="shared" si="0"/>
        <v>911785.40389560815</v>
      </c>
      <c r="J16" s="17"/>
      <c r="N16" s="15"/>
      <c r="O16" s="15"/>
      <c r="P16" s="15"/>
    </row>
    <row r="17" spans="1:16" ht="15" x14ac:dyDescent="0.25">
      <c r="A17" s="13">
        <v>2029</v>
      </c>
      <c r="B17" s="16">
        <v>99186.514675898739</v>
      </c>
      <c r="C17" s="16">
        <v>104633.21510802938</v>
      </c>
      <c r="D17" s="16">
        <v>114010.42509787182</v>
      </c>
      <c r="E17" s="16">
        <v>119176.37484730879</v>
      </c>
      <c r="F17" s="16">
        <v>99473.859677396613</v>
      </c>
      <c r="G17" s="4">
        <v>0</v>
      </c>
      <c r="I17" s="16">
        <f t="shared" si="0"/>
        <v>874300.40445971536</v>
      </c>
      <c r="J17" s="17"/>
      <c r="N17" s="15"/>
      <c r="O17" s="15"/>
      <c r="P17" s="15"/>
    </row>
    <row r="18" spans="1:16" ht="15" x14ac:dyDescent="0.25">
      <c r="A18" s="13">
        <v>2030</v>
      </c>
      <c r="B18" s="16">
        <v>95143.567657236548</v>
      </c>
      <c r="C18" s="16">
        <v>100309.51740667352</v>
      </c>
      <c r="D18" s="16">
        <v>108844.47534843486</v>
      </c>
      <c r="E18" s="16">
        <v>114010.42509787182</v>
      </c>
      <c r="F18" s="16">
        <v>95341.099877847024</v>
      </c>
      <c r="G18" s="4">
        <v>0</v>
      </c>
      <c r="H18" s="4"/>
      <c r="I18" s="16">
        <f t="shared" si="0"/>
        <v>836813.50324104389</v>
      </c>
      <c r="J18" s="17"/>
      <c r="N18" s="15"/>
      <c r="O18" s="15"/>
      <c r="P18" s="15"/>
    </row>
    <row r="19" spans="1:16" ht="15" x14ac:dyDescent="0.25">
      <c r="A19" s="13">
        <v>2031</v>
      </c>
      <c r="B19" s="16">
        <v>91100.620638574357</v>
      </c>
      <c r="C19" s="16">
        <v>95985.819705317626</v>
      </c>
      <c r="D19" s="16">
        <v>103678.52559899786</v>
      </c>
      <c r="E19" s="16">
        <v>108844.47534843486</v>
      </c>
      <c r="F19" s="16">
        <v>91208.340078297464</v>
      </c>
      <c r="G19" s="4">
        <v>0</v>
      </c>
      <c r="H19" s="4"/>
      <c r="I19" s="16">
        <f t="shared" si="0"/>
        <v>799326.60202237242</v>
      </c>
      <c r="J19" s="17"/>
      <c r="N19" s="15"/>
      <c r="O19" s="15"/>
      <c r="P19" s="15"/>
    </row>
    <row r="20" spans="1:16" ht="15" x14ac:dyDescent="0.25">
      <c r="A20" s="13">
        <v>2032</v>
      </c>
      <c r="B20" s="16">
        <v>87057.673619912181</v>
      </c>
      <c r="C20" s="16">
        <v>91662.122003961747</v>
      </c>
      <c r="D20" s="16">
        <v>98512.575849560904</v>
      </c>
      <c r="E20" s="16">
        <v>103678.52559899786</v>
      </c>
      <c r="F20" s="16">
        <v>87075.58027874789</v>
      </c>
      <c r="G20" s="4">
        <v>0</v>
      </c>
      <c r="H20" s="4"/>
      <c r="I20" s="16">
        <f t="shared" si="0"/>
        <v>761839.70080370107</v>
      </c>
      <c r="J20" s="17"/>
      <c r="N20" s="15"/>
      <c r="O20" s="15"/>
      <c r="P20" s="15"/>
    </row>
    <row r="21" spans="1:16" ht="15" x14ac:dyDescent="0.25">
      <c r="A21" s="13">
        <v>2033</v>
      </c>
      <c r="B21" s="16">
        <v>83435.496041019549</v>
      </c>
      <c r="C21" s="16">
        <v>87338.424302605883</v>
      </c>
      <c r="D21" s="16">
        <v>93346.626100123933</v>
      </c>
      <c r="E21" s="16">
        <v>98512.575849560904</v>
      </c>
      <c r="F21" s="16">
        <v>82942.820479198315</v>
      </c>
      <c r="G21" s="4">
        <v>0</v>
      </c>
      <c r="H21" s="4"/>
      <c r="I21" s="16">
        <f t="shared" si="0"/>
        <v>724773.56902479939</v>
      </c>
      <c r="J21" s="17"/>
      <c r="N21" s="15"/>
      <c r="O21" s="15"/>
      <c r="P21" s="15"/>
    </row>
    <row r="22" spans="1:16" ht="15" x14ac:dyDescent="0.25">
      <c r="A22" s="13">
        <v>2034</v>
      </c>
      <c r="B22" s="16">
        <v>80656.283678750013</v>
      </c>
      <c r="C22" s="16">
        <v>83505.624280981137</v>
      </c>
      <c r="D22" s="16">
        <v>88180.676350686961</v>
      </c>
      <c r="E22" s="16">
        <v>93346.626100123933</v>
      </c>
      <c r="F22" s="16">
        <v>78810.060679648726</v>
      </c>
      <c r="G22" s="4">
        <v>0</v>
      </c>
      <c r="H22" s="4"/>
      <c r="I22" s="16">
        <f t="shared" si="0"/>
        <v>689532.19782198279</v>
      </c>
      <c r="J22" s="17"/>
      <c r="N22" s="15"/>
      <c r="O22" s="15"/>
      <c r="P22" s="15"/>
    </row>
    <row r="23" spans="1:16" ht="15" x14ac:dyDescent="0.25">
      <c r="A23" s="13">
        <v>2035</v>
      </c>
      <c r="B23" s="16">
        <v>78297.840756250007</v>
      </c>
      <c r="C23" s="16">
        <v>80656.283678749984</v>
      </c>
      <c r="D23" s="16">
        <v>83716.009000865917</v>
      </c>
      <c r="E23" s="16">
        <v>88180.676350686961</v>
      </c>
      <c r="F23" s="16">
        <v>74677.300880099152</v>
      </c>
      <c r="G23" s="4">
        <v>0</v>
      </c>
      <c r="H23" s="4"/>
      <c r="I23" s="16">
        <f t="shared" si="0"/>
        <v>658081.07969695493</v>
      </c>
      <c r="J23" s="17"/>
      <c r="N23" s="15"/>
      <c r="O23" s="15"/>
      <c r="P23" s="15"/>
    </row>
    <row r="24" spans="1:16" ht="15" x14ac:dyDescent="0.25">
      <c r="A24" s="13">
        <v>2036</v>
      </c>
      <c r="B24" s="16">
        <v>75939.397833750001</v>
      </c>
      <c r="C24" s="16">
        <v>78297.840756249992</v>
      </c>
      <c r="D24" s="16">
        <v>80656.283678749984</v>
      </c>
      <c r="E24" s="16">
        <v>83716.009000865917</v>
      </c>
      <c r="F24" s="16">
        <v>70544.541080549578</v>
      </c>
      <c r="G24" s="4">
        <v>0</v>
      </c>
      <c r="H24" s="4"/>
      <c r="I24" s="16">
        <f t="shared" si="0"/>
        <v>631824.20578603144</v>
      </c>
      <c r="J24" s="17"/>
      <c r="N24" s="15"/>
      <c r="O24" s="15"/>
      <c r="P24" s="15"/>
    </row>
    <row r="25" spans="1:16" ht="15" x14ac:dyDescent="0.25">
      <c r="A25" s="13">
        <v>2037</v>
      </c>
      <c r="B25" s="16">
        <v>73580.95491125001</v>
      </c>
      <c r="C25" s="16">
        <v>75939.397833750001</v>
      </c>
      <c r="D25" s="16">
        <v>78297.840756249992</v>
      </c>
      <c r="E25" s="16">
        <v>80656.283678749984</v>
      </c>
      <c r="F25" s="16">
        <v>66972.80720069274</v>
      </c>
      <c r="G25" s="4">
        <v>0</v>
      </c>
      <c r="H25" s="4"/>
      <c r="I25" s="16">
        <f t="shared" si="0"/>
        <v>610340.80664944265</v>
      </c>
      <c r="J25" s="17"/>
      <c r="N25" s="15"/>
      <c r="O25" s="15"/>
      <c r="P25" s="15"/>
    </row>
    <row r="26" spans="1:16" ht="15" x14ac:dyDescent="0.25">
      <c r="A26" s="13">
        <v>2038</v>
      </c>
      <c r="B26" s="16">
        <v>71222.511988750004</v>
      </c>
      <c r="C26" s="16">
        <v>73580.954911249995</v>
      </c>
      <c r="D26" s="16">
        <v>75939.397833750001</v>
      </c>
      <c r="E26" s="16">
        <v>78297.840756249992</v>
      </c>
      <c r="F26" s="16">
        <v>64525.026943000004</v>
      </c>
      <c r="G26" s="4">
        <v>0</v>
      </c>
      <c r="H26" s="4"/>
      <c r="I26" s="16">
        <f t="shared" si="0"/>
        <v>591383.92593425</v>
      </c>
      <c r="J26" s="17"/>
      <c r="N26" s="15"/>
      <c r="O26" s="15"/>
      <c r="P26" s="15"/>
    </row>
    <row r="27" spans="1:16" ht="15" x14ac:dyDescent="0.25">
      <c r="A27" s="13">
        <v>2039</v>
      </c>
      <c r="B27" s="16">
        <v>68864.069066249998</v>
      </c>
      <c r="C27" s="16">
        <v>71222.51198874999</v>
      </c>
      <c r="D27" s="16">
        <v>73580.954911249995</v>
      </c>
      <c r="E27" s="16">
        <v>75939.397833750001</v>
      </c>
      <c r="F27" s="16">
        <v>62638.272605000006</v>
      </c>
      <c r="G27" s="4">
        <v>0</v>
      </c>
      <c r="H27" s="4"/>
      <c r="I27" s="16">
        <f t="shared" si="0"/>
        <v>572988.07113875006</v>
      </c>
      <c r="J27" s="17"/>
      <c r="N27" s="15"/>
      <c r="O27" s="15"/>
      <c r="P27" s="15"/>
    </row>
    <row r="28" spans="1:16" ht="15" x14ac:dyDescent="0.25">
      <c r="A28" s="13">
        <v>2040</v>
      </c>
      <c r="B28" s="16">
        <v>66505.626143750007</v>
      </c>
      <c r="C28" s="16">
        <v>68864.069066249984</v>
      </c>
      <c r="D28" s="16">
        <v>71222.51198874999</v>
      </c>
      <c r="E28" s="16">
        <v>73580.954911249995</v>
      </c>
      <c r="F28" s="16">
        <v>60751.518266999992</v>
      </c>
      <c r="G28" s="4">
        <v>0</v>
      </c>
      <c r="H28" s="4"/>
      <c r="I28" s="16">
        <f t="shared" si="0"/>
        <v>554592.21634324989</v>
      </c>
      <c r="J28" s="17"/>
      <c r="N28" s="15"/>
      <c r="O28" s="15"/>
      <c r="P28" s="15"/>
    </row>
    <row r="29" spans="1:16" ht="15" x14ac:dyDescent="0.25">
      <c r="A29" s="13">
        <v>2041</v>
      </c>
      <c r="B29" s="16">
        <v>64147.183221250001</v>
      </c>
      <c r="C29" s="16">
        <v>66505.626143749992</v>
      </c>
      <c r="D29" s="16">
        <v>68864.069066249984</v>
      </c>
      <c r="E29" s="16">
        <v>71222.51198874999</v>
      </c>
      <c r="F29" s="16">
        <v>58864.763929000001</v>
      </c>
      <c r="G29" s="4">
        <v>0</v>
      </c>
      <c r="H29" s="4"/>
      <c r="I29" s="16">
        <f t="shared" si="0"/>
        <v>536196.36154774984</v>
      </c>
      <c r="J29" s="17"/>
      <c r="N29" s="15"/>
      <c r="O29" s="15"/>
      <c r="P29" s="15"/>
    </row>
    <row r="30" spans="1:16" ht="15" x14ac:dyDescent="0.25">
      <c r="A30" s="13">
        <v>2042</v>
      </c>
      <c r="B30" s="16">
        <v>61788.74029875001</v>
      </c>
      <c r="C30" s="16">
        <v>64147.183221249987</v>
      </c>
      <c r="D30" s="16">
        <v>66505.626143749992</v>
      </c>
      <c r="E30" s="16">
        <v>68864.069066249984</v>
      </c>
      <c r="F30" s="16">
        <v>56978.009591000002</v>
      </c>
      <c r="G30" s="4">
        <v>0</v>
      </c>
      <c r="H30" s="4"/>
      <c r="I30" s="16">
        <f t="shared" si="0"/>
        <v>517800.50675224996</v>
      </c>
      <c r="J30" s="17"/>
      <c r="N30" s="15"/>
      <c r="O30" s="15"/>
      <c r="P30" s="15"/>
    </row>
    <row r="31" spans="1:16" ht="15" x14ac:dyDescent="0.25">
      <c r="A31" s="13">
        <v>2043</v>
      </c>
      <c r="B31" s="16">
        <v>59430.297376250004</v>
      </c>
      <c r="C31" s="16">
        <v>61788.740298749988</v>
      </c>
      <c r="D31" s="16">
        <v>64147.183221249987</v>
      </c>
      <c r="E31" s="16">
        <v>66505.626143749992</v>
      </c>
      <c r="F31" s="16">
        <v>55091.255252999996</v>
      </c>
      <c r="G31" s="4">
        <v>0</v>
      </c>
      <c r="H31" s="4"/>
      <c r="I31" s="16">
        <f t="shared" si="0"/>
        <v>499404.65195674991</v>
      </c>
      <c r="J31" s="17"/>
      <c r="N31" s="15"/>
      <c r="O31" s="15"/>
      <c r="P31" s="15"/>
    </row>
    <row r="32" spans="1:16" ht="15" x14ac:dyDescent="0.25">
      <c r="A32" s="13">
        <v>2044</v>
      </c>
      <c r="B32" s="16">
        <v>57071.854453749998</v>
      </c>
      <c r="C32" s="16">
        <v>59430.29737624999</v>
      </c>
      <c r="D32" s="16">
        <v>61788.740298749988</v>
      </c>
      <c r="E32" s="16">
        <v>64147.183221249987</v>
      </c>
      <c r="F32" s="16">
        <v>53204.500914999997</v>
      </c>
      <c r="G32" s="4">
        <v>0</v>
      </c>
      <c r="H32" s="4"/>
      <c r="I32" s="16">
        <f t="shared" si="0"/>
        <v>481008.79716124991</v>
      </c>
      <c r="J32" s="17"/>
      <c r="N32" s="15"/>
      <c r="O32" s="15"/>
      <c r="P32" s="15"/>
    </row>
    <row r="33" spans="1:16" ht="15" x14ac:dyDescent="0.25">
      <c r="A33" s="13">
        <v>2045</v>
      </c>
      <c r="B33" s="16">
        <v>54713.41153125</v>
      </c>
      <c r="C33" s="16">
        <v>57071.854453749984</v>
      </c>
      <c r="D33" s="16">
        <v>59430.29737624999</v>
      </c>
      <c r="E33" s="16">
        <v>61788.740298749988</v>
      </c>
      <c r="F33" s="16">
        <v>51317.746576999998</v>
      </c>
      <c r="G33" s="4">
        <v>0</v>
      </c>
      <c r="H33" s="4"/>
      <c r="I33" s="16">
        <f t="shared" si="0"/>
        <v>462612.94236574997</v>
      </c>
      <c r="J33" s="17"/>
      <c r="N33" s="15"/>
      <c r="O33" s="15"/>
      <c r="P33" s="15"/>
    </row>
    <row r="34" spans="1:16" ht="15" x14ac:dyDescent="0.25">
      <c r="A34" s="13">
        <v>2046</v>
      </c>
      <c r="B34" s="16">
        <v>52354.968608750001</v>
      </c>
      <c r="C34" s="16">
        <v>54713.411531249985</v>
      </c>
      <c r="D34" s="16">
        <v>57071.854453749984</v>
      </c>
      <c r="E34" s="16">
        <v>59430.29737624999</v>
      </c>
      <c r="F34" s="16">
        <v>49430.992238999999</v>
      </c>
      <c r="G34" s="4">
        <v>0</v>
      </c>
      <c r="H34" s="4"/>
      <c r="I34" s="16">
        <f t="shared" si="0"/>
        <v>444217.08757024986</v>
      </c>
      <c r="J34" s="17"/>
      <c r="N34" s="15"/>
      <c r="O34" s="15"/>
      <c r="P34" s="15"/>
    </row>
    <row r="35" spans="1:16" ht="15" x14ac:dyDescent="0.25">
      <c r="A35" s="13">
        <v>2047</v>
      </c>
      <c r="B35" s="16">
        <v>49996.525686250003</v>
      </c>
      <c r="C35" s="16">
        <v>52354.968608749987</v>
      </c>
      <c r="D35" s="16">
        <v>54713.411531249985</v>
      </c>
      <c r="E35" s="16">
        <v>57071.854453749984</v>
      </c>
      <c r="F35" s="16">
        <v>47544.237901</v>
      </c>
      <c r="G35" s="4">
        <v>0</v>
      </c>
      <c r="H35" s="4"/>
      <c r="I35" s="16">
        <f t="shared" si="0"/>
        <v>425821.23277474992</v>
      </c>
      <c r="J35" s="17"/>
      <c r="N35" s="15"/>
      <c r="O35" s="15"/>
      <c r="P35" s="15"/>
    </row>
    <row r="36" spans="1:16" ht="15" x14ac:dyDescent="0.25">
      <c r="A36" s="13">
        <v>2048</v>
      </c>
      <c r="B36" s="16">
        <v>47638.082763749997</v>
      </c>
      <c r="C36" s="16">
        <v>49996.525686249988</v>
      </c>
      <c r="D36" s="16">
        <v>52354.968608749987</v>
      </c>
      <c r="E36" s="16">
        <v>54713.411531249985</v>
      </c>
      <c r="F36" s="16">
        <v>45657.483562999994</v>
      </c>
      <c r="G36" s="4">
        <v>0</v>
      </c>
      <c r="H36" s="4"/>
      <c r="I36" s="16">
        <f t="shared" si="0"/>
        <v>407425.37797924993</v>
      </c>
      <c r="J36" s="17"/>
      <c r="N36" s="15"/>
      <c r="O36" s="15"/>
      <c r="P36" s="15"/>
    </row>
    <row r="37" spans="1:16" ht="15" x14ac:dyDescent="0.25">
      <c r="A37" s="13">
        <v>2049</v>
      </c>
      <c r="B37" s="16">
        <v>45279.639841249998</v>
      </c>
      <c r="C37" s="16">
        <v>47638.082763749982</v>
      </c>
      <c r="D37" s="16">
        <v>49996.525686249988</v>
      </c>
      <c r="E37" s="16">
        <v>52354.968608749987</v>
      </c>
      <c r="F37" s="16">
        <v>43770.729224999995</v>
      </c>
      <c r="G37" s="4">
        <v>0</v>
      </c>
      <c r="H37" s="4"/>
      <c r="I37" s="16">
        <f t="shared" si="0"/>
        <v>389029.52318374987</v>
      </c>
      <c r="J37" s="17"/>
      <c r="N37" s="15"/>
      <c r="O37" s="15"/>
      <c r="P37" s="15"/>
    </row>
    <row r="38" spans="1:16" ht="15" x14ac:dyDescent="0.25">
      <c r="A38" s="13">
        <v>2050</v>
      </c>
      <c r="B38" s="16">
        <v>42921.196918750007</v>
      </c>
      <c r="C38" s="16">
        <v>45279.639841249991</v>
      </c>
      <c r="D38" s="16">
        <v>47638.082763749982</v>
      </c>
      <c r="E38" s="16">
        <v>49996.525686249988</v>
      </c>
      <c r="F38" s="16">
        <v>41883.974886999997</v>
      </c>
      <c r="G38" s="4">
        <v>0</v>
      </c>
      <c r="H38" s="4"/>
      <c r="I38" s="16">
        <f t="shared" si="0"/>
        <v>370633.66838824993</v>
      </c>
      <c r="J38" s="17"/>
      <c r="N38" s="15"/>
      <c r="O38" s="15"/>
      <c r="P38" s="15"/>
    </row>
    <row r="39" spans="1:16" ht="15" x14ac:dyDescent="0.25">
      <c r="A39" s="13">
        <v>2051</v>
      </c>
      <c r="B39" s="16">
        <v>41028.503996250009</v>
      </c>
      <c r="C39" s="16">
        <v>42921.196918749993</v>
      </c>
      <c r="D39" s="16">
        <v>45279.639841249991</v>
      </c>
      <c r="E39" s="16">
        <v>47638.082763749982</v>
      </c>
      <c r="F39" s="16">
        <v>39997.220548999991</v>
      </c>
      <c r="G39" s="4">
        <v>0</v>
      </c>
      <c r="H39" s="4"/>
      <c r="I39" s="16">
        <f t="shared" si="0"/>
        <v>352703.56359275</v>
      </c>
      <c r="J39" s="17"/>
      <c r="N39" s="15"/>
      <c r="O39" s="15"/>
      <c r="P39" s="15"/>
    </row>
    <row r="40" spans="1:16" ht="15" x14ac:dyDescent="0.25">
      <c r="A40" s="13">
        <v>2052</v>
      </c>
      <c r="B40" s="16">
        <v>39135.81107375001</v>
      </c>
      <c r="C40" s="16">
        <v>41028.503996249994</v>
      </c>
      <c r="D40" s="16">
        <v>42921.196918749993</v>
      </c>
      <c r="E40" s="16">
        <v>45279.639841249991</v>
      </c>
      <c r="F40" s="16">
        <v>38110.466210999992</v>
      </c>
      <c r="G40" s="4">
        <v>0</v>
      </c>
      <c r="H40" s="4"/>
      <c r="I40" s="16">
        <f t="shared" si="0"/>
        <v>335704.95879724994</v>
      </c>
      <c r="J40" s="17"/>
      <c r="N40" s="15"/>
      <c r="O40" s="15"/>
      <c r="P40" s="15"/>
    </row>
    <row r="41" spans="1:16" ht="15" x14ac:dyDescent="0.25">
      <c r="A41" s="13">
        <v>2053</v>
      </c>
      <c r="B41" s="16">
        <v>37243.118151250004</v>
      </c>
      <c r="C41" s="16">
        <v>39135.811073749996</v>
      </c>
      <c r="D41" s="16">
        <v>41028.503996249994</v>
      </c>
      <c r="E41" s="16">
        <v>42921.196918749993</v>
      </c>
      <c r="F41" s="16">
        <v>36223.711872999993</v>
      </c>
      <c r="G41" s="4">
        <v>0</v>
      </c>
      <c r="H41" s="4"/>
      <c r="I41" s="16">
        <f t="shared" si="0"/>
        <v>319637.85400175001</v>
      </c>
      <c r="J41" s="17"/>
      <c r="N41" s="15"/>
      <c r="O41" s="15"/>
      <c r="P41" s="15"/>
    </row>
    <row r="42" spans="1:16" ht="15" x14ac:dyDescent="0.25">
      <c r="A42" s="13">
        <v>2054</v>
      </c>
      <c r="B42" s="16">
        <v>35350.425228750006</v>
      </c>
      <c r="C42" s="16">
        <v>37243.11815124999</v>
      </c>
      <c r="D42" s="16">
        <v>39135.811073749996</v>
      </c>
      <c r="E42" s="16">
        <v>41028.503996249994</v>
      </c>
      <c r="F42" s="16">
        <v>34336.957535000001</v>
      </c>
      <c r="G42" s="4">
        <v>0</v>
      </c>
      <c r="H42" s="4"/>
      <c r="I42" s="16">
        <f t="shared" si="0"/>
        <v>304502.24920624995</v>
      </c>
      <c r="J42" s="17">
        <f>SUM(I5:I49)</f>
        <v>25114800.060282238</v>
      </c>
      <c r="N42" s="15"/>
      <c r="O42" s="15"/>
      <c r="P42" s="15"/>
    </row>
    <row r="43" spans="1:16" ht="15" x14ac:dyDescent="0.25">
      <c r="A43" s="13">
        <v>2055</v>
      </c>
      <c r="B43" s="16">
        <v>33457.732306250007</v>
      </c>
      <c r="C43" s="16">
        <v>35350.425228749991</v>
      </c>
      <c r="D43" s="16">
        <v>37243.11815124999</v>
      </c>
      <c r="E43" s="16">
        <v>39135.811073749996</v>
      </c>
      <c r="F43" s="16">
        <v>32822.803197000001</v>
      </c>
      <c r="G43" s="4">
        <v>0</v>
      </c>
      <c r="H43" s="4"/>
      <c r="I43" s="16">
        <f t="shared" si="0"/>
        <v>289739.24441074999</v>
      </c>
      <c r="J43" s="17"/>
      <c r="N43" s="15"/>
      <c r="O43" s="15"/>
      <c r="P43" s="15"/>
    </row>
    <row r="44" spans="1:16" ht="15" x14ac:dyDescent="0.25">
      <c r="A44" s="13">
        <v>2056</v>
      </c>
      <c r="B44" s="16">
        <v>31565.039383750009</v>
      </c>
      <c r="C44" s="16">
        <v>33457.732306249993</v>
      </c>
      <c r="D44" s="16">
        <v>35350.425228749991</v>
      </c>
      <c r="E44" s="16">
        <v>37243.11815124999</v>
      </c>
      <c r="F44" s="16">
        <v>31308.648858999997</v>
      </c>
      <c r="G44" s="4">
        <v>0</v>
      </c>
      <c r="H44" s="4"/>
      <c r="I44" s="16">
        <f t="shared" si="0"/>
        <v>274976.23961524991</v>
      </c>
      <c r="J44" s="17"/>
      <c r="N44" s="15"/>
      <c r="O44" s="15"/>
      <c r="P44" s="15"/>
    </row>
    <row r="45" spans="1:16" x14ac:dyDescent="0.3">
      <c r="A45" s="13">
        <v>2057</v>
      </c>
      <c r="B45" s="16">
        <v>29672.346461249497</v>
      </c>
      <c r="C45" s="16">
        <v>31565.039383749994</v>
      </c>
      <c r="D45" s="16">
        <v>33457.732306249993</v>
      </c>
      <c r="E45" s="16">
        <v>35350.425228749991</v>
      </c>
      <c r="F45" s="16">
        <v>29794.494520999997</v>
      </c>
      <c r="G45" s="4">
        <v>0</v>
      </c>
      <c r="H45" s="4"/>
      <c r="I45" s="16">
        <f t="shared" si="0"/>
        <v>260213.23481974946</v>
      </c>
      <c r="J45" s="17"/>
      <c r="M45" s="15"/>
      <c r="N45" s="15"/>
      <c r="O45" s="15"/>
      <c r="P45" s="15"/>
    </row>
    <row r="46" spans="1:16" x14ac:dyDescent="0.3">
      <c r="A46" s="13">
        <v>2058</v>
      </c>
      <c r="B46" s="16">
        <v>3726.0000000000541</v>
      </c>
      <c r="C46" s="16">
        <v>29672.346461249483</v>
      </c>
      <c r="D46" s="16">
        <v>31565.039383749994</v>
      </c>
      <c r="E46" s="16">
        <v>33457.732306249993</v>
      </c>
      <c r="F46" s="16">
        <v>28280.340182999997</v>
      </c>
      <c r="G46" s="4">
        <v>0</v>
      </c>
      <c r="H46" s="4"/>
      <c r="I46" s="16">
        <f t="shared" si="0"/>
        <v>221396.57648549898</v>
      </c>
      <c r="J46" s="17"/>
      <c r="M46" s="15"/>
      <c r="N46" s="15"/>
      <c r="O46" s="15"/>
      <c r="P46" s="15"/>
    </row>
    <row r="47" spans="1:16" x14ac:dyDescent="0.3">
      <c r="A47" s="13">
        <v>2059</v>
      </c>
      <c r="B47" s="4">
        <v>0</v>
      </c>
      <c r="C47" s="16">
        <v>3726.0000000000396</v>
      </c>
      <c r="D47" s="16">
        <v>29672.346461249483</v>
      </c>
      <c r="E47" s="16">
        <v>31565.039383749994</v>
      </c>
      <c r="F47" s="16">
        <v>26766.185845</v>
      </c>
      <c r="G47" s="4">
        <v>0</v>
      </c>
      <c r="H47" s="4"/>
      <c r="I47" s="16">
        <f t="shared" si="0"/>
        <v>156692.95753499903</v>
      </c>
      <c r="J47" s="17"/>
      <c r="M47" s="15"/>
      <c r="N47" s="15"/>
      <c r="O47" s="15"/>
      <c r="P47" s="15"/>
    </row>
    <row r="48" spans="1:16" x14ac:dyDescent="0.3">
      <c r="A48" s="13">
        <v>2060</v>
      </c>
      <c r="B48" s="4">
        <v>0</v>
      </c>
      <c r="C48" s="4">
        <v>0</v>
      </c>
      <c r="D48" s="16">
        <v>3726.0000000000396</v>
      </c>
      <c r="E48" s="16">
        <v>29672.346461249483</v>
      </c>
      <c r="F48" s="16">
        <v>25252.031507</v>
      </c>
      <c r="G48" s="4">
        <v>0</v>
      </c>
      <c r="H48" s="4"/>
      <c r="I48" s="16">
        <f t="shared" si="0"/>
        <v>92048.724429499038</v>
      </c>
      <c r="J48" s="17"/>
      <c r="M48" s="15"/>
      <c r="N48" s="15"/>
      <c r="O48" s="15"/>
      <c r="P48" s="15"/>
    </row>
    <row r="49" spans="1:16" x14ac:dyDescent="0.3">
      <c r="A49" s="21">
        <v>2061</v>
      </c>
      <c r="B49" s="22">
        <v>0</v>
      </c>
      <c r="C49" s="22">
        <v>0</v>
      </c>
      <c r="D49" s="22">
        <v>0</v>
      </c>
      <c r="E49" s="23">
        <v>3726.0000000000396</v>
      </c>
      <c r="F49" s="23">
        <v>23737.877168999588</v>
      </c>
      <c r="G49" s="21"/>
      <c r="H49" s="21"/>
      <c r="I49" s="25">
        <f t="shared" si="0"/>
        <v>31189.877168999668</v>
      </c>
      <c r="M49" s="15"/>
      <c r="N49" s="15"/>
      <c r="O49" s="15"/>
      <c r="P49" s="15"/>
    </row>
    <row r="50" spans="1:16" x14ac:dyDescent="0.3">
      <c r="A50" s="13">
        <v>2062</v>
      </c>
      <c r="B50" s="4">
        <v>0</v>
      </c>
      <c r="C50" s="4">
        <v>0</v>
      </c>
      <c r="D50" s="4">
        <v>0</v>
      </c>
      <c r="E50" s="4">
        <v>0</v>
      </c>
      <c r="F50" s="15">
        <v>2980.8000000000379</v>
      </c>
      <c r="I50" s="20">
        <f>NPV(0.0757,I6:I49)+I5</f>
        <v>9292113.2494330574</v>
      </c>
      <c r="J50" s="20">
        <f>I50/1000000</f>
        <v>9.2921132494330578</v>
      </c>
      <c r="M50" s="15"/>
      <c r="N50" s="15"/>
      <c r="O50" s="15"/>
      <c r="P50" s="15"/>
    </row>
    <row r="51" spans="1:16" x14ac:dyDescent="0.3">
      <c r="C51" s="15"/>
      <c r="D51" s="15"/>
      <c r="E51" s="15"/>
      <c r="F51" s="15"/>
      <c r="M51" s="15"/>
      <c r="N51" s="15"/>
      <c r="O51" s="15"/>
      <c r="P51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48"/>
  <sheetViews>
    <sheetView zoomScale="90" zoomScaleNormal="90" workbookViewId="0">
      <pane xSplit="1" ySplit="3" topLeftCell="B4" activePane="bottomRight" state="frozen"/>
      <selection activeCell="AC10" sqref="AC10"/>
      <selection pane="topRight" activeCell="AC10" sqref="AC10"/>
      <selection pane="bottomLeft" activeCell="AC10" sqref="AC10"/>
      <selection pane="bottomRight"/>
    </sheetView>
  </sheetViews>
  <sheetFormatPr defaultRowHeight="14.4" x14ac:dyDescent="0.3"/>
  <cols>
    <col min="2" max="2" width="13.44140625" customWidth="1"/>
    <col min="3" max="3" width="12.44140625" customWidth="1"/>
    <col min="4" max="4" width="11.5546875" bestFit="1" customWidth="1"/>
    <col min="5" max="5" width="12" bestFit="1" customWidth="1"/>
    <col min="6" max="9" width="11.5546875" bestFit="1" customWidth="1"/>
    <col min="11" max="11" width="11.5546875" bestFit="1" customWidth="1"/>
    <col min="12" max="12" width="11.5546875" customWidth="1"/>
    <col min="13" max="13" width="11.44140625" style="2" customWidth="1"/>
    <col min="14" max="14" width="12.33203125" customWidth="1"/>
    <col min="15" max="15" width="12" customWidth="1"/>
    <col min="16" max="17" width="12.88671875" customWidth="1"/>
    <col min="18" max="18" width="11.33203125" customWidth="1"/>
    <col min="19" max="19" width="11.5546875" customWidth="1"/>
    <col min="20" max="20" width="11.33203125" customWidth="1"/>
    <col min="21" max="22" width="11.88671875" customWidth="1"/>
    <col min="23" max="23" width="12" customWidth="1"/>
    <col min="28" max="28" width="11.88671875" customWidth="1"/>
    <col min="29" max="29" width="12.33203125" customWidth="1"/>
    <col min="30" max="30" width="12.109375" bestFit="1" customWidth="1"/>
    <col min="31" max="31" width="12" customWidth="1"/>
    <col min="32" max="33" width="12.33203125" customWidth="1"/>
  </cols>
  <sheetData>
    <row r="1" spans="1:34" s="13" customFormat="1" x14ac:dyDescent="0.3">
      <c r="A1" s="27" t="s">
        <v>52</v>
      </c>
      <c r="M1" s="15"/>
    </row>
    <row r="2" spans="1:34" s="13" customFormat="1" ht="15" x14ac:dyDescent="0.25">
      <c r="M2" s="15"/>
    </row>
    <row r="3" spans="1:34" ht="4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5" t="s">
        <v>32</v>
      </c>
      <c r="R3" s="1" t="s">
        <v>15</v>
      </c>
      <c r="S3" s="1" t="s">
        <v>16</v>
      </c>
      <c r="T3" s="1" t="s">
        <v>17</v>
      </c>
      <c r="U3" s="1" t="s">
        <v>18</v>
      </c>
      <c r="V3" s="5" t="s">
        <v>33</v>
      </c>
      <c r="W3" s="1" t="s">
        <v>19</v>
      </c>
      <c r="X3" s="1" t="s">
        <v>20</v>
      </c>
      <c r="Y3" s="1" t="s">
        <v>21</v>
      </c>
      <c r="Z3" s="1" t="s">
        <v>22</v>
      </c>
      <c r="AA3" s="1" t="s">
        <v>23</v>
      </c>
      <c r="AB3" s="1" t="s">
        <v>24</v>
      </c>
      <c r="AC3" s="1" t="s">
        <v>25</v>
      </c>
      <c r="AD3" s="1" t="s">
        <v>26</v>
      </c>
      <c r="AE3" s="5" t="s">
        <v>31</v>
      </c>
      <c r="AF3" s="5" t="s">
        <v>29</v>
      </c>
      <c r="AG3" s="5" t="s">
        <v>30</v>
      </c>
    </row>
    <row r="4" spans="1:34" ht="15" x14ac:dyDescent="0.25">
      <c r="A4">
        <v>2019</v>
      </c>
      <c r="B4" s="2">
        <v>19350768.659973696</v>
      </c>
      <c r="C4" s="2"/>
      <c r="D4" s="2"/>
      <c r="E4" s="2"/>
      <c r="F4" s="2"/>
      <c r="G4" s="2"/>
      <c r="H4" s="2"/>
      <c r="I4" s="2"/>
      <c r="J4" s="2"/>
      <c r="K4" s="2"/>
      <c r="L4" s="2"/>
      <c r="N4" s="2">
        <v>17279879.287139691</v>
      </c>
      <c r="P4" s="2"/>
      <c r="Q4" s="2"/>
      <c r="R4" s="2">
        <v>16499981.543445308</v>
      </c>
      <c r="S4" s="2"/>
      <c r="T4" s="2"/>
      <c r="U4" s="2"/>
      <c r="V4" s="2"/>
      <c r="W4" s="2">
        <v>17533683.196346633</v>
      </c>
      <c r="Y4" s="2"/>
      <c r="Z4" s="2"/>
      <c r="AA4" s="2"/>
      <c r="AB4" s="2"/>
      <c r="AC4" s="2"/>
      <c r="AD4" s="2"/>
      <c r="AE4" s="2"/>
      <c r="AF4" s="2"/>
      <c r="AG4" s="2"/>
    </row>
    <row r="5" spans="1:34" ht="15" x14ac:dyDescent="0.25">
      <c r="A5">
        <v>2020</v>
      </c>
      <c r="B5" s="2">
        <v>17210478.128085818</v>
      </c>
      <c r="C5" s="2">
        <v>18376117.140127502</v>
      </c>
      <c r="E5" s="2"/>
      <c r="F5" s="2"/>
      <c r="G5" s="2"/>
      <c r="H5" s="2"/>
      <c r="I5" s="2"/>
      <c r="J5" s="2"/>
      <c r="K5" s="2"/>
      <c r="L5" s="2"/>
      <c r="N5" s="2">
        <v>15368639.342086226</v>
      </c>
      <c r="O5" s="2">
        <v>16779063.753621627</v>
      </c>
      <c r="P5" s="2"/>
      <c r="Q5" s="2"/>
      <c r="R5" s="2">
        <v>14675002.138528544</v>
      </c>
      <c r="S5" s="2">
        <v>16246665.842780061</v>
      </c>
      <c r="T5" s="2"/>
      <c r="U5" s="2"/>
      <c r="V5" s="2"/>
      <c r="W5" s="2">
        <v>15594371.286123358</v>
      </c>
      <c r="X5">
        <v>17082735.534980636</v>
      </c>
      <c r="Z5" s="2"/>
      <c r="AA5" s="2"/>
      <c r="AB5" s="2"/>
      <c r="AC5" s="2"/>
      <c r="AD5" s="2"/>
      <c r="AE5" s="2"/>
      <c r="AF5" s="2"/>
      <c r="AG5" s="2"/>
    </row>
    <row r="6" spans="1:34" ht="15" x14ac:dyDescent="0.25">
      <c r="A6">
        <v>2021</v>
      </c>
      <c r="B6" s="2">
        <v>15856839.495592594</v>
      </c>
      <c r="C6" s="2">
        <v>16747622.655407671</v>
      </c>
      <c r="D6" s="2">
        <v>17590384.398340601</v>
      </c>
      <c r="E6" s="2"/>
      <c r="F6" s="2"/>
      <c r="G6" s="2"/>
      <c r="H6" s="2"/>
      <c r="I6" s="2"/>
      <c r="J6" s="2"/>
      <c r="K6" s="2"/>
      <c r="L6" s="2"/>
      <c r="N6" s="2">
        <v>14159865.025215052</v>
      </c>
      <c r="O6" s="2">
        <v>15292100.399330247</v>
      </c>
      <c r="P6" s="2">
        <v>15806621.433440348</v>
      </c>
      <c r="Q6" s="2"/>
      <c r="R6" s="2">
        <v>13520783.779294483</v>
      </c>
      <c r="S6" s="2">
        <v>14806883.677793821</v>
      </c>
      <c r="T6" s="2">
        <v>15497940.724193985</v>
      </c>
      <c r="U6" s="2"/>
      <c r="V6" s="2"/>
      <c r="W6" s="2">
        <v>14367842.698989481</v>
      </c>
      <c r="X6">
        <v>15568860.738117514</v>
      </c>
      <c r="Y6">
        <v>16121226.83841815</v>
      </c>
      <c r="AA6" s="2"/>
      <c r="AB6" s="2"/>
      <c r="AC6" s="2"/>
      <c r="AD6" s="2"/>
      <c r="AE6" s="2"/>
      <c r="AF6" s="2"/>
      <c r="AG6" s="2"/>
    </row>
    <row r="7" spans="1:34" ht="15" x14ac:dyDescent="0.25">
      <c r="A7">
        <v>2022</v>
      </c>
      <c r="B7" s="2">
        <v>14872227.094438428</v>
      </c>
      <c r="C7" s="2">
        <v>15138078.915211312</v>
      </c>
      <c r="D7" s="2">
        <v>16031521.676778685</v>
      </c>
      <c r="E7" s="2">
        <v>16941977.200805433</v>
      </c>
      <c r="G7" s="2"/>
      <c r="H7" s="2"/>
      <c r="I7" s="2"/>
      <c r="J7" s="2"/>
      <c r="K7" s="2"/>
      <c r="L7" s="2"/>
      <c r="N7" s="2">
        <v>13280624.322402174</v>
      </c>
      <c r="O7" s="2">
        <v>13822440.795777574</v>
      </c>
      <c r="P7" s="2">
        <v>14405836.075460562</v>
      </c>
      <c r="Q7" s="2"/>
      <c r="R7" s="2">
        <v>12681226.09908225</v>
      </c>
      <c r="S7" s="2">
        <v>13383856.217373146</v>
      </c>
      <c r="T7" s="2">
        <v>14124510.700788632</v>
      </c>
      <c r="U7" s="2">
        <v>14969550.985995175</v>
      </c>
      <c r="V7" s="2"/>
      <c r="W7" s="2">
        <v>13475687.859231563</v>
      </c>
      <c r="X7">
        <v>14072602.859693522</v>
      </c>
      <c r="Y7">
        <v>14692561.098366216</v>
      </c>
      <c r="Z7">
        <v>15422378.319500659</v>
      </c>
      <c r="AB7" s="2"/>
      <c r="AC7" s="2"/>
      <c r="AD7" s="2"/>
      <c r="AE7" s="2"/>
      <c r="AF7" s="2"/>
      <c r="AG7" s="2"/>
    </row>
    <row r="8" spans="1:34" ht="15" x14ac:dyDescent="0.25">
      <c r="A8">
        <v>2023</v>
      </c>
      <c r="B8" s="2">
        <v>14025999.530036408</v>
      </c>
      <c r="C8" s="2">
        <v>14013674.234816024</v>
      </c>
      <c r="D8" s="2">
        <v>14490799.39687052</v>
      </c>
      <c r="E8" s="2">
        <v>15433421.142012799</v>
      </c>
      <c r="F8" s="2">
        <v>16446907.961413983</v>
      </c>
      <c r="G8" s="2"/>
      <c r="H8" s="2"/>
      <c r="I8" s="2"/>
      <c r="J8" s="2"/>
      <c r="K8" s="2"/>
      <c r="L8" s="2"/>
      <c r="N8" s="2">
        <v>12524958.724861152</v>
      </c>
      <c r="O8" s="2">
        <v>12795757.211135812</v>
      </c>
      <c r="P8" s="2">
        <v>13021351.617299838</v>
      </c>
      <c r="Q8" s="2"/>
      <c r="R8" s="2">
        <v>11959666.173503203</v>
      </c>
      <c r="S8" s="2">
        <v>12389749.193830661</v>
      </c>
      <c r="T8" s="2">
        <v>12767063.243943155</v>
      </c>
      <c r="U8" s="2">
        <v>13636624.694708778</v>
      </c>
      <c r="V8" s="2"/>
      <c r="W8" s="2">
        <v>12708923.17473964</v>
      </c>
      <c r="X8">
        <v>13027338.093311332</v>
      </c>
      <c r="Y8">
        <v>13280520.701355482</v>
      </c>
      <c r="Z8">
        <v>14049131.14893022</v>
      </c>
      <c r="AA8">
        <v>14775148.20792149</v>
      </c>
      <c r="AC8" s="2"/>
      <c r="AD8" s="2"/>
      <c r="AE8" s="2"/>
      <c r="AF8" s="2"/>
      <c r="AG8" s="2"/>
      <c r="AH8" s="2"/>
    </row>
    <row r="9" spans="1:34" ht="15" x14ac:dyDescent="0.25">
      <c r="A9">
        <v>2024</v>
      </c>
      <c r="B9" s="2">
        <v>13283560.593198508</v>
      </c>
      <c r="C9" s="2">
        <v>13071196.701846132</v>
      </c>
      <c r="D9" s="2">
        <v>13414472.423298063</v>
      </c>
      <c r="E9" s="2">
        <v>13942558.634573007</v>
      </c>
      <c r="F9" s="2">
        <v>14975633.430543547</v>
      </c>
      <c r="G9" s="2">
        <v>16522136.57791752</v>
      </c>
      <c r="H9" s="2"/>
      <c r="I9" s="2"/>
      <c r="J9" s="2"/>
      <c r="K9" s="2"/>
      <c r="L9" s="2"/>
      <c r="N9" s="2">
        <v>11861974.456274027</v>
      </c>
      <c r="O9" s="2">
        <v>11935189.633585634</v>
      </c>
      <c r="P9" s="2">
        <v>12054170.194506977</v>
      </c>
      <c r="Q9" s="2"/>
      <c r="R9" s="2">
        <v>11326604.563899051</v>
      </c>
      <c r="S9" s="2">
        <v>11556487.334117498</v>
      </c>
      <c r="T9" s="2">
        <v>11818769.491030591</v>
      </c>
      <c r="U9" s="2">
        <v>12319332.028468642</v>
      </c>
      <c r="V9" s="2"/>
      <c r="W9" s="2">
        <v>12036201.106697205</v>
      </c>
      <c r="X9">
        <v>12151195.743944816</v>
      </c>
      <c r="Y9">
        <v>12294089.086199494</v>
      </c>
      <c r="Z9">
        <v>12691990.518909615</v>
      </c>
      <c r="AA9">
        <v>13453422.610675432</v>
      </c>
      <c r="AB9" s="2">
        <v>15290173.613831645</v>
      </c>
      <c r="AC9" s="2"/>
      <c r="AD9" s="2"/>
      <c r="AE9" s="2"/>
      <c r="AF9" s="2"/>
      <c r="AG9" s="2"/>
      <c r="AH9" s="2"/>
    </row>
    <row r="10" spans="1:34" ht="15" x14ac:dyDescent="0.25">
      <c r="A10">
        <v>2025</v>
      </c>
      <c r="B10" s="2">
        <v>12748698.911488825</v>
      </c>
      <c r="C10" s="2">
        <v>12265164.529445294</v>
      </c>
      <c r="D10" s="2">
        <v>12512293.689601494</v>
      </c>
      <c r="E10" s="2">
        <v>12904651.041766049</v>
      </c>
      <c r="F10" s="2">
        <v>13521746.220580645</v>
      </c>
      <c r="G10" s="2">
        <v>15024469.644715194</v>
      </c>
      <c r="H10" s="2">
        <v>16145566.615978125</v>
      </c>
      <c r="I10" s="2"/>
      <c r="J10" s="2"/>
      <c r="K10" s="2"/>
      <c r="L10" s="2"/>
      <c r="N10" s="2">
        <v>11384352.845594689</v>
      </c>
      <c r="O10" s="2">
        <v>11199209.061354149</v>
      </c>
      <c r="P10" s="2">
        <v>11243477.409977064</v>
      </c>
      <c r="Q10" s="2">
        <v>15359472.818224689</v>
      </c>
      <c r="R10" s="2">
        <v>10870539.586244673</v>
      </c>
      <c r="S10" s="2">
        <v>10843859.347276334</v>
      </c>
      <c r="T10" s="2">
        <v>11023908.377092863</v>
      </c>
      <c r="U10" s="2">
        <v>11402260.163412858</v>
      </c>
      <c r="V10" s="2">
        <v>15139982.639122114</v>
      </c>
      <c r="W10" s="2">
        <v>11551564.271553749</v>
      </c>
      <c r="X10">
        <v>11401895.207340058</v>
      </c>
      <c r="Y10">
        <v>11467260.764239043</v>
      </c>
      <c r="Z10">
        <v>11747177.326964691</v>
      </c>
      <c r="AA10">
        <v>12147316.985520795</v>
      </c>
      <c r="AB10" s="2">
        <v>13904179.29545974</v>
      </c>
      <c r="AC10" s="2">
        <v>15340909.726042213</v>
      </c>
      <c r="AD10" s="2"/>
      <c r="AE10" s="2"/>
      <c r="AF10" s="2">
        <v>16040999.712718688</v>
      </c>
      <c r="AG10" s="2"/>
      <c r="AH10" s="2"/>
    </row>
    <row r="11" spans="1:34" ht="15" x14ac:dyDescent="0.25">
      <c r="A11">
        <v>2026</v>
      </c>
      <c r="B11" s="2">
        <v>12317625.857343249</v>
      </c>
      <c r="C11" s="2">
        <v>11732023.078182556</v>
      </c>
      <c r="D11" s="2">
        <v>11740726.135811841</v>
      </c>
      <c r="E11" s="2">
        <v>12036601.541946409</v>
      </c>
      <c r="F11" s="2">
        <v>12512974.425850602</v>
      </c>
      <c r="G11" s="2">
        <v>13544879.049742157</v>
      </c>
      <c r="H11" s="2">
        <v>14682034.274108717</v>
      </c>
      <c r="I11" s="2">
        <v>15794976.190619467</v>
      </c>
      <c r="K11" s="2"/>
      <c r="L11" s="2"/>
      <c r="N11" s="2">
        <v>10999412.563869249</v>
      </c>
      <c r="O11" s="2">
        <v>10712402.49976005</v>
      </c>
      <c r="P11" s="2">
        <v>10550151.104144363</v>
      </c>
      <c r="Q11" s="2">
        <v>13967196.798546948</v>
      </c>
      <c r="R11" s="2">
        <v>10502972.924565187</v>
      </c>
      <c r="S11" s="2">
        <v>10372499.106179154</v>
      </c>
      <c r="T11" s="2">
        <v>10344121.742386263</v>
      </c>
      <c r="U11" s="2">
        <v>10635271.098801205</v>
      </c>
      <c r="V11" s="2">
        <v>13767602.544033444</v>
      </c>
      <c r="W11" s="2">
        <v>11160970.052859789</v>
      </c>
      <c r="X11">
        <v>10906278.296258809</v>
      </c>
      <c r="Y11">
        <v>10760134.912175244</v>
      </c>
      <c r="Z11">
        <v>10956986.924298152</v>
      </c>
      <c r="AA11">
        <v>11241082.645906609</v>
      </c>
      <c r="AB11" s="2">
        <v>12534913.464261677</v>
      </c>
      <c r="AC11" s="2">
        <v>13950316.377925053</v>
      </c>
      <c r="AD11" s="2">
        <v>15391690.941660207</v>
      </c>
      <c r="AF11" s="2">
        <v>14586945.950848937</v>
      </c>
      <c r="AG11" s="2"/>
      <c r="AH11" s="2"/>
    </row>
    <row r="12" spans="1:34" ht="15" x14ac:dyDescent="0.25">
      <c r="A12">
        <v>2027</v>
      </c>
      <c r="B12" s="2">
        <v>11886552.803197678</v>
      </c>
      <c r="C12" s="2">
        <v>11335326.987488868</v>
      </c>
      <c r="D12" s="2">
        <v>11230380.941836022</v>
      </c>
      <c r="E12" s="2">
        <v>11295945.611867256</v>
      </c>
      <c r="F12" s="2">
        <v>11671120.91183288</v>
      </c>
      <c r="G12" s="2">
        <v>12528042.713438874</v>
      </c>
      <c r="H12" s="2">
        <v>13236166.277384846</v>
      </c>
      <c r="I12" s="2">
        <v>14363223.496901546</v>
      </c>
      <c r="J12">
        <v>15495740.047159279</v>
      </c>
      <c r="K12" s="2"/>
      <c r="L12" s="2"/>
      <c r="N12" s="2">
        <v>10614472.282143809</v>
      </c>
      <c r="O12" s="2">
        <v>10350182.943484645</v>
      </c>
      <c r="P12" s="2">
        <v>10091557.755706085</v>
      </c>
      <c r="Q12" s="2">
        <v>12591725.084073713</v>
      </c>
      <c r="R12" s="2">
        <v>10135406.262885701</v>
      </c>
      <c r="S12" s="2">
        <v>10021772.737953966</v>
      </c>
      <c r="T12" s="2">
        <v>9894484.0661419258</v>
      </c>
      <c r="U12" s="2">
        <v>9980844.1345226485</v>
      </c>
      <c r="V12" s="2">
        <v>12411786.617003771</v>
      </c>
      <c r="W12" s="2">
        <v>10770375.834165825</v>
      </c>
      <c r="X12">
        <v>10537503.197939323</v>
      </c>
      <c r="Y12">
        <v>10292413.999904741</v>
      </c>
      <c r="Z12">
        <v>10282763.613590397</v>
      </c>
      <c r="AA12">
        <v>10484800.038370086</v>
      </c>
      <c r="AB12" s="2">
        <v>11593896.90471394</v>
      </c>
      <c r="AC12" s="2">
        <v>12576507.025730278</v>
      </c>
      <c r="AD12" s="2">
        <v>13996494.475350663</v>
      </c>
      <c r="AF12" s="2">
        <v>13150442.130839039</v>
      </c>
      <c r="AG12" s="2"/>
      <c r="AH12" s="2"/>
    </row>
    <row r="13" spans="1:34" ht="15" x14ac:dyDescent="0.25">
      <c r="A13">
        <v>2028</v>
      </c>
      <c r="B13" s="2">
        <v>11455479.749052105</v>
      </c>
      <c r="C13" s="2">
        <v>10938630.896795178</v>
      </c>
      <c r="D13" s="2">
        <v>10850646.927767122</v>
      </c>
      <c r="E13" s="2">
        <v>10810076.821269073</v>
      </c>
      <c r="F13" s="2">
        <v>10954456.1083494</v>
      </c>
      <c r="G13" s="2">
        <v>11684739.224136747</v>
      </c>
      <c r="H13" s="2">
        <v>12242505.516386518</v>
      </c>
      <c r="I13" s="2">
        <v>12948751.578620793</v>
      </c>
      <c r="J13">
        <v>14091111.937187888</v>
      </c>
      <c r="K13" s="2">
        <v>15211592.901117802</v>
      </c>
      <c r="N13" s="2">
        <v>10229532.000418369</v>
      </c>
      <c r="O13" s="2">
        <v>9987963.3872092403</v>
      </c>
      <c r="P13" s="2">
        <v>9750330.8859650195</v>
      </c>
      <c r="Q13" s="2">
        <v>11646443.582835691</v>
      </c>
      <c r="R13" s="2">
        <v>9767839.6012062151</v>
      </c>
      <c r="S13" s="2">
        <v>9671046.3697287794</v>
      </c>
      <c r="T13" s="2">
        <v>9559920.869128719</v>
      </c>
      <c r="U13" s="2">
        <v>9551541.3709102906</v>
      </c>
      <c r="V13" s="2">
        <v>11480013.39228439</v>
      </c>
      <c r="W13" s="2">
        <v>10379781.615471864</v>
      </c>
      <c r="X13">
        <v>10168728.099619832</v>
      </c>
      <c r="Y13">
        <v>9944395.5575308874</v>
      </c>
      <c r="Z13">
        <v>9840474.4868002143</v>
      </c>
      <c r="AA13">
        <v>9840981.2298918143</v>
      </c>
      <c r="AB13" s="2">
        <v>10813473.822035082</v>
      </c>
      <c r="AC13" s="2">
        <v>11632367.96914863</v>
      </c>
      <c r="AD13" s="2">
        <v>12618137.563058235</v>
      </c>
      <c r="AF13" s="2">
        <v>12163216.82244138</v>
      </c>
      <c r="AG13" s="2"/>
      <c r="AH13" s="2"/>
    </row>
    <row r="14" spans="1:34" ht="15" x14ac:dyDescent="0.25">
      <c r="A14">
        <v>2029</v>
      </c>
      <c r="B14" s="2">
        <v>11024406.694906531</v>
      </c>
      <c r="C14" s="2">
        <v>10541934.80610149</v>
      </c>
      <c r="D14" s="2">
        <v>10470912.913698219</v>
      </c>
      <c r="E14" s="2">
        <v>10451601.600411374</v>
      </c>
      <c r="F14" s="2">
        <v>10488168.725934403</v>
      </c>
      <c r="G14" s="2">
        <v>10971585.370085487</v>
      </c>
      <c r="H14" s="2">
        <v>11418422.468785271</v>
      </c>
      <c r="I14" s="2">
        <v>11976667.511531487</v>
      </c>
      <c r="J14">
        <v>12703437.218013419</v>
      </c>
      <c r="K14" s="2">
        <v>13832721.616408281</v>
      </c>
      <c r="L14" s="2">
        <v>14946057.282610912</v>
      </c>
      <c r="N14" s="2">
        <v>9844591.718692923</v>
      </c>
      <c r="O14" s="2">
        <v>9625743.8309338335</v>
      </c>
      <c r="P14" s="2">
        <v>9409104.016223954</v>
      </c>
      <c r="Q14" s="2">
        <v>10862483.411560878</v>
      </c>
      <c r="R14" s="2">
        <v>9400272.9395267293</v>
      </c>
      <c r="S14" s="2">
        <v>9320320.0015035905</v>
      </c>
      <c r="T14" s="2">
        <v>9225357.6721155122</v>
      </c>
      <c r="U14" s="2">
        <v>9234800.7076310311</v>
      </c>
      <c r="V14" s="2">
        <v>10707256.180931367</v>
      </c>
      <c r="W14" s="2">
        <v>9989187.3967779037</v>
      </c>
      <c r="X14">
        <v>9799953.0013003442</v>
      </c>
      <c r="Y14">
        <v>9596377.1151570305</v>
      </c>
      <c r="Z14">
        <v>9514152.451968817</v>
      </c>
      <c r="AA14">
        <v>9422090.0195300467</v>
      </c>
      <c r="AB14" s="2">
        <v>10153495.847007878</v>
      </c>
      <c r="AC14" s="2">
        <v>10849355.273421906</v>
      </c>
      <c r="AD14" s="2">
        <v>11670873.233604131</v>
      </c>
      <c r="AF14" s="2">
        <v>11344470.955898309</v>
      </c>
      <c r="AG14" s="2"/>
      <c r="AH14" s="2"/>
    </row>
    <row r="15" spans="1:34" ht="15" x14ac:dyDescent="0.25">
      <c r="A15">
        <v>2030</v>
      </c>
      <c r="B15" s="2">
        <v>10593333.640760958</v>
      </c>
      <c r="C15" s="2">
        <v>10145238.7154078</v>
      </c>
      <c r="D15" s="2">
        <v>10091178.899629317</v>
      </c>
      <c r="E15" s="2">
        <v>10093126.379553676</v>
      </c>
      <c r="F15" s="2">
        <v>10147070.054053649</v>
      </c>
      <c r="G15" s="2">
        <v>10518730.786535965</v>
      </c>
      <c r="H15" s="2">
        <v>10721522.70623184</v>
      </c>
      <c r="I15" s="2">
        <v>11170478.888638968</v>
      </c>
      <c r="J15">
        <v>11749769.303240163</v>
      </c>
      <c r="K15" s="2">
        <v>12470492.846242204</v>
      </c>
      <c r="L15" s="2">
        <v>13591255.761127818</v>
      </c>
      <c r="M15" s="2">
        <v>14697301.76675804</v>
      </c>
      <c r="N15" s="2">
        <v>9459651.4369674791</v>
      </c>
      <c r="O15" s="2">
        <v>9263524.2746584285</v>
      </c>
      <c r="P15" s="2">
        <v>9067877.1464828867</v>
      </c>
      <c r="Q15" s="2">
        <v>10199514.237758473</v>
      </c>
      <c r="R15" s="2">
        <v>9032706.2778472416</v>
      </c>
      <c r="S15" s="2">
        <v>8969593.6332784034</v>
      </c>
      <c r="T15" s="2">
        <v>8890794.4751022998</v>
      </c>
      <c r="U15" s="2">
        <v>8918060.0443517733</v>
      </c>
      <c r="V15" s="2">
        <v>10053760.979603115</v>
      </c>
      <c r="W15" s="2">
        <v>9598593.1780839395</v>
      </c>
      <c r="X15">
        <v>9431177.9029808529</v>
      </c>
      <c r="Y15">
        <v>9248358.6727831773</v>
      </c>
      <c r="Z15">
        <v>9187830.4171374198</v>
      </c>
      <c r="AA15">
        <v>9115662.6082265247</v>
      </c>
      <c r="AB15" s="2">
        <v>9734408.0872839838</v>
      </c>
      <c r="AC15" s="2">
        <v>10187187.348336373</v>
      </c>
      <c r="AD15" s="2">
        <v>10885268.622714391</v>
      </c>
      <c r="AE15" s="2">
        <v>16016655.31457229</v>
      </c>
      <c r="AF15" s="2">
        <v>10652084.670746177</v>
      </c>
      <c r="AG15" s="2">
        <v>16745171.762068678</v>
      </c>
      <c r="AH15" s="2"/>
    </row>
    <row r="16" spans="1:34" ht="15" x14ac:dyDescent="0.25">
      <c r="A16">
        <v>2031</v>
      </c>
      <c r="B16" s="2">
        <v>10162260.586615385</v>
      </c>
      <c r="C16" s="2">
        <v>9748542.6247141119</v>
      </c>
      <c r="D16" s="2">
        <v>9711444.8855604175</v>
      </c>
      <c r="E16" s="2">
        <v>9734651.158695979</v>
      </c>
      <c r="F16" s="2">
        <v>9805971.3821728937</v>
      </c>
      <c r="G16" s="2">
        <v>10196025.838237312</v>
      </c>
      <c r="H16" s="2">
        <v>10278989.513774026</v>
      </c>
      <c r="I16" s="2">
        <v>10488711.848894045</v>
      </c>
      <c r="J16">
        <v>10958853.940117363</v>
      </c>
      <c r="K16" s="2">
        <v>11534312.448388401</v>
      </c>
      <c r="L16" s="2">
        <v>12252806.240208374</v>
      </c>
      <c r="M16" s="2">
        <v>13365048.957954299</v>
      </c>
      <c r="N16" s="2">
        <v>9074711.1552420408</v>
      </c>
      <c r="O16" s="2">
        <v>8901304.7183830235</v>
      </c>
      <c r="P16" s="2">
        <v>8726650.2767418232</v>
      </c>
      <c r="Q16" s="2">
        <v>9778527.0589008797</v>
      </c>
      <c r="R16" s="2">
        <v>8665139.6161677595</v>
      </c>
      <c r="S16" s="2">
        <v>8618867.2650532164</v>
      </c>
      <c r="T16" s="2">
        <v>8556231.278089093</v>
      </c>
      <c r="U16" s="2">
        <v>8601319.3810725138</v>
      </c>
      <c r="V16" s="2">
        <v>9638789.7983244061</v>
      </c>
      <c r="W16" s="2">
        <v>9207998.9593899772</v>
      </c>
      <c r="X16">
        <v>9062402.8046613671</v>
      </c>
      <c r="Y16">
        <v>8900340.230409326</v>
      </c>
      <c r="Z16">
        <v>8861508.3823060207</v>
      </c>
      <c r="AA16">
        <v>8809235.1969230026</v>
      </c>
      <c r="AB16" s="2">
        <v>9435765.4352117479</v>
      </c>
      <c r="AC16" s="2">
        <v>9766708.9645332228</v>
      </c>
      <c r="AD16" s="2">
        <v>10220908.800747931</v>
      </c>
      <c r="AE16" s="2">
        <v>14564808.276992744</v>
      </c>
      <c r="AF16" s="2">
        <v>10212417.548375929</v>
      </c>
      <c r="AG16" s="2">
        <v>15227287.563461931</v>
      </c>
      <c r="AH16" s="2"/>
    </row>
    <row r="17" spans="1:34" ht="15" x14ac:dyDescent="0.25">
      <c r="A17">
        <v>2032</v>
      </c>
      <c r="B17" s="2">
        <v>9731187.5324698128</v>
      </c>
      <c r="C17" s="2">
        <v>9351846.5340204239</v>
      </c>
      <c r="D17" s="2">
        <v>9331710.8714915141</v>
      </c>
      <c r="E17" s="2">
        <v>9376175.9378382806</v>
      </c>
      <c r="F17" s="2">
        <v>9464872.71029214</v>
      </c>
      <c r="G17" s="2">
        <v>9873320.8899386581</v>
      </c>
      <c r="H17" s="2">
        <v>9963639.6063640248</v>
      </c>
      <c r="I17" s="2">
        <v>10055787.975444313</v>
      </c>
      <c r="J17">
        <v>10290002.990732405</v>
      </c>
      <c r="K17" s="2">
        <v>10757900.190151706</v>
      </c>
      <c r="L17" s="2">
        <v>11332967.933718313</v>
      </c>
      <c r="M17" s="2">
        <v>12048875.994305028</v>
      </c>
      <c r="N17" s="2">
        <v>8689770.8735165969</v>
      </c>
      <c r="O17" s="2">
        <v>8539085.1621076167</v>
      </c>
      <c r="P17" s="2">
        <v>8385423.4070007587</v>
      </c>
      <c r="Q17" s="2">
        <v>9478530.8775156904</v>
      </c>
      <c r="R17" s="2">
        <v>8297572.9544882737</v>
      </c>
      <c r="S17" s="2">
        <v>8268140.8968280312</v>
      </c>
      <c r="T17" s="2">
        <v>8221668.0810758853</v>
      </c>
      <c r="U17" s="2">
        <v>8284578.7177932551</v>
      </c>
      <c r="V17" s="2">
        <v>9343080.6270704642</v>
      </c>
      <c r="W17" s="2">
        <v>8817404.7406960167</v>
      </c>
      <c r="X17">
        <v>8693627.7063418776</v>
      </c>
      <c r="Y17">
        <v>8552321.7880354691</v>
      </c>
      <c r="Z17">
        <v>8535186.3474746235</v>
      </c>
      <c r="AA17">
        <v>8502807.7856194843</v>
      </c>
      <c r="AB17" s="2">
        <v>9137122.7831395138</v>
      </c>
      <c r="AC17" s="2">
        <v>9467075.3513712641</v>
      </c>
      <c r="AD17" s="2">
        <v>9799038.5566280279</v>
      </c>
      <c r="AE17" s="2">
        <v>13130484.546850033</v>
      </c>
      <c r="AF17" s="2">
        <v>9899110.0073966235</v>
      </c>
      <c r="AG17" s="2">
        <v>13727723.718705982</v>
      </c>
      <c r="AH17" s="2"/>
    </row>
    <row r="18" spans="1:34" ht="15" x14ac:dyDescent="0.25">
      <c r="A18">
        <v>2033</v>
      </c>
      <c r="B18" s="2">
        <v>9300114.4783242419</v>
      </c>
      <c r="C18" s="2">
        <v>8955150.4433267359</v>
      </c>
      <c r="D18" s="2">
        <v>8951976.8574226126</v>
      </c>
      <c r="E18" s="2">
        <v>9017700.7169805821</v>
      </c>
      <c r="F18" s="2">
        <v>9123774.0384113844</v>
      </c>
      <c r="G18" s="2">
        <v>9550615.9416400045</v>
      </c>
      <c r="H18" s="2">
        <v>9648289.6989540216</v>
      </c>
      <c r="I18" s="2">
        <v>9747285.6851421706</v>
      </c>
      <c r="J18">
        <v>9865280.8688231315</v>
      </c>
      <c r="K18" s="2">
        <v>10101314.036627837</v>
      </c>
      <c r="L18" s="2">
        <v>10570108.832639277</v>
      </c>
      <c r="M18" s="2">
        <v>11144347.066610031</v>
      </c>
      <c r="N18" s="2">
        <v>8304830.5917911539</v>
      </c>
      <c r="O18" s="2">
        <v>8176865.6058322117</v>
      </c>
      <c r="P18" s="2">
        <v>8044196.5372596942</v>
      </c>
      <c r="Q18" s="2">
        <v>9178534.6961305067</v>
      </c>
      <c r="R18" s="2">
        <v>7930006.292808787</v>
      </c>
      <c r="S18" s="2">
        <v>7917414.528602845</v>
      </c>
      <c r="T18" s="2">
        <v>7887104.8840626767</v>
      </c>
      <c r="U18" s="2">
        <v>7967838.0545139946</v>
      </c>
      <c r="V18" s="2">
        <v>9047371.4558165222</v>
      </c>
      <c r="W18" s="2">
        <v>8426810.5220020525</v>
      </c>
      <c r="X18">
        <v>8324852.6080223871</v>
      </c>
      <c r="Y18">
        <v>8204303.3456616141</v>
      </c>
      <c r="Z18">
        <v>8208864.3126432262</v>
      </c>
      <c r="AA18">
        <v>8196380.374315965</v>
      </c>
      <c r="AB18" s="2">
        <v>8838480.1310672779</v>
      </c>
      <c r="AC18" s="2">
        <v>9167441.7382093091</v>
      </c>
      <c r="AD18" s="2">
        <v>9498413.1014313977</v>
      </c>
      <c r="AE18" s="2">
        <v>12144757.487090126</v>
      </c>
      <c r="AF18" s="2">
        <v>9585802.4664173163</v>
      </c>
      <c r="AG18" s="2">
        <v>12697160.932530465</v>
      </c>
      <c r="AH18" s="2"/>
    </row>
    <row r="19" spans="1:34" ht="15" x14ac:dyDescent="0.25">
      <c r="A19">
        <v>2034</v>
      </c>
      <c r="B19" s="2">
        <v>8869041.4241786692</v>
      </c>
      <c r="C19" s="2">
        <v>8558454.3526330478</v>
      </c>
      <c r="D19" s="2">
        <v>8572242.8433537111</v>
      </c>
      <c r="E19" s="2">
        <v>8659225.4961228836</v>
      </c>
      <c r="F19" s="2">
        <v>8782675.3665306289</v>
      </c>
      <c r="G19" s="2">
        <v>9227910.9933413509</v>
      </c>
      <c r="H19" s="2">
        <v>9332939.7915440202</v>
      </c>
      <c r="I19" s="2">
        <v>9438783.39484003</v>
      </c>
      <c r="J19">
        <v>9562623.1606516968</v>
      </c>
      <c r="K19" s="2">
        <v>9684380.0925296172</v>
      </c>
      <c r="L19" s="2">
        <v>9924984.135618506</v>
      </c>
      <c r="M19" s="2">
        <v>10394184.652397886</v>
      </c>
      <c r="N19" s="2">
        <v>7919890.3100657128</v>
      </c>
      <c r="O19" s="2">
        <v>7814646.0495568048</v>
      </c>
      <c r="P19" s="2">
        <v>7702969.6675186278</v>
      </c>
      <c r="Q19" s="2">
        <v>8878538.5147453193</v>
      </c>
      <c r="R19" s="2">
        <v>7562439.6311293021</v>
      </c>
      <c r="S19" s="2">
        <v>7566688.1603776561</v>
      </c>
      <c r="T19" s="2">
        <v>7552541.687049469</v>
      </c>
      <c r="U19" s="2">
        <v>7651097.391234736</v>
      </c>
      <c r="V19" s="2">
        <v>8751662.2845625822</v>
      </c>
      <c r="W19" s="2">
        <v>8036216.3033080902</v>
      </c>
      <c r="X19">
        <v>7956077.5097028995</v>
      </c>
      <c r="Y19">
        <v>7856284.9032877628</v>
      </c>
      <c r="Z19">
        <v>7882542.2778118299</v>
      </c>
      <c r="AA19">
        <v>7889952.9630124448</v>
      </c>
      <c r="AB19" s="2">
        <v>8539837.4789950419</v>
      </c>
      <c r="AC19" s="2">
        <v>8867808.1250473503</v>
      </c>
      <c r="AD19" s="2">
        <v>9197787.6462347694</v>
      </c>
      <c r="AE19" s="2">
        <v>11327254.178723775</v>
      </c>
      <c r="AF19" s="2">
        <v>9272494.9254380073</v>
      </c>
      <c r="AG19" s="2">
        <v>11842473.54332261</v>
      </c>
      <c r="AH19" s="2"/>
    </row>
    <row r="20" spans="1:34" ht="15" x14ac:dyDescent="0.25">
      <c r="A20">
        <v>2035</v>
      </c>
      <c r="B20" s="2">
        <v>8437968.3700330965</v>
      </c>
      <c r="C20" s="2">
        <v>8161758.261939357</v>
      </c>
      <c r="D20" s="2">
        <v>8192508.8292848123</v>
      </c>
      <c r="E20" s="2">
        <v>8300750.2752651861</v>
      </c>
      <c r="F20" s="2">
        <v>8441576.6946498752</v>
      </c>
      <c r="G20" s="2">
        <v>8905206.0450427011</v>
      </c>
      <c r="H20" s="2">
        <v>9017589.8841340207</v>
      </c>
      <c r="I20" s="2">
        <v>9130281.1045378875</v>
      </c>
      <c r="J20">
        <v>9259965.452480264</v>
      </c>
      <c r="K20" s="2">
        <v>9387272.2531442288</v>
      </c>
      <c r="L20" s="2">
        <v>9515328.2467142642</v>
      </c>
      <c r="M20" s="2">
        <v>9759797.1232978851</v>
      </c>
      <c r="N20" s="2">
        <v>7534950.0283402707</v>
      </c>
      <c r="O20" s="2">
        <v>7452426.4932813989</v>
      </c>
      <c r="P20" s="2">
        <v>7361742.7977775633</v>
      </c>
      <c r="Q20" s="2">
        <v>8578542.3333601337</v>
      </c>
      <c r="R20" s="2">
        <v>7194872.9694498181</v>
      </c>
      <c r="S20" s="2">
        <v>7215961.79215247</v>
      </c>
      <c r="T20" s="2">
        <v>7217978.4900362603</v>
      </c>
      <c r="U20" s="2">
        <v>7334356.7279554773</v>
      </c>
      <c r="V20" s="2">
        <v>8455953.1133086402</v>
      </c>
      <c r="W20" s="2">
        <v>7645622.0846141288</v>
      </c>
      <c r="X20">
        <v>7587302.4113834091</v>
      </c>
      <c r="Y20">
        <v>7508266.4609139087</v>
      </c>
      <c r="Z20">
        <v>7556220.2429804327</v>
      </c>
      <c r="AA20">
        <v>7583525.5517089255</v>
      </c>
      <c r="AB20" s="2">
        <v>8241194.826922805</v>
      </c>
      <c r="AC20" s="2">
        <v>8568174.5118853934</v>
      </c>
      <c r="AD20" s="2">
        <v>8897162.1910381392</v>
      </c>
      <c r="AE20" s="2">
        <v>10635918.683902591</v>
      </c>
      <c r="AF20" s="2">
        <v>8959187.3844587021</v>
      </c>
      <c r="AG20" s="2">
        <v>11119692.701840499</v>
      </c>
      <c r="AH20" s="2"/>
    </row>
    <row r="21" spans="1:34" ht="15" x14ac:dyDescent="0.25">
      <c r="A21">
        <v>2036</v>
      </c>
      <c r="B21" s="2">
        <v>8006895.3158875247</v>
      </c>
      <c r="C21" s="2">
        <v>7765062.1712456681</v>
      </c>
      <c r="D21" s="2">
        <v>7812774.8152159089</v>
      </c>
      <c r="E21" s="2">
        <v>7942275.0544074895</v>
      </c>
      <c r="F21" s="2">
        <v>8100478.0227691196</v>
      </c>
      <c r="G21" s="2">
        <v>8582501.0967440475</v>
      </c>
      <c r="H21" s="2">
        <v>8702239.9767240174</v>
      </c>
      <c r="I21" s="2">
        <v>8821778.8142357487</v>
      </c>
      <c r="J21">
        <v>8957307.744308833</v>
      </c>
      <c r="K21" s="2">
        <v>9090164.4137588385</v>
      </c>
      <c r="L21" s="2">
        <v>9223406.7618682887</v>
      </c>
      <c r="M21" s="2">
        <v>9356959.3644221649</v>
      </c>
      <c r="N21" s="2">
        <v>7150009.7466148287</v>
      </c>
      <c r="O21" s="2">
        <v>7090206.937005992</v>
      </c>
      <c r="P21" s="2">
        <v>7020515.9280364988</v>
      </c>
      <c r="Q21" s="2">
        <v>8278546.1519749463</v>
      </c>
      <c r="R21" s="2">
        <v>6827306.3077703314</v>
      </c>
      <c r="S21" s="2">
        <v>6865235.4239272848</v>
      </c>
      <c r="T21" s="2">
        <v>6883415.2930230526</v>
      </c>
      <c r="U21" s="2">
        <v>7017616.0646762187</v>
      </c>
      <c r="V21" s="2">
        <v>8160243.9420546982</v>
      </c>
      <c r="W21" s="2">
        <v>7255027.8659201656</v>
      </c>
      <c r="X21">
        <v>7218527.3130639195</v>
      </c>
      <c r="Y21">
        <v>7160248.0185400536</v>
      </c>
      <c r="Z21">
        <v>7229898.2081490345</v>
      </c>
      <c r="AA21">
        <v>7277098.1404054053</v>
      </c>
      <c r="AB21" s="2">
        <v>7942552.1748505691</v>
      </c>
      <c r="AC21" s="2">
        <v>8268540.8987234356</v>
      </c>
      <c r="AD21" s="2">
        <v>8596536.7358415108</v>
      </c>
      <c r="AE21" s="2">
        <v>10196918.816171739</v>
      </c>
      <c r="AF21" s="2">
        <v>8645879.8434793931</v>
      </c>
      <c r="AG21" s="2">
        <v>10660724.95580988</v>
      </c>
      <c r="AH21" s="2"/>
    </row>
    <row r="22" spans="1:34" ht="15" x14ac:dyDescent="0.25">
      <c r="A22">
        <v>2037</v>
      </c>
      <c r="B22" s="2">
        <v>7575822.2617419511</v>
      </c>
      <c r="C22" s="2">
        <v>7368366.0805519791</v>
      </c>
      <c r="D22" s="2">
        <v>7433040.8011470083</v>
      </c>
      <c r="E22" s="2">
        <v>7583799.8335497919</v>
      </c>
      <c r="F22" s="2">
        <v>7759379.3508883659</v>
      </c>
      <c r="G22" s="2">
        <v>8259796.148445393</v>
      </c>
      <c r="H22" s="2">
        <v>8386890.069314016</v>
      </c>
      <c r="I22" s="2">
        <v>8513276.5239336081</v>
      </c>
      <c r="J22">
        <v>8654650.0361374021</v>
      </c>
      <c r="K22" s="2">
        <v>8793056.5743734483</v>
      </c>
      <c r="L22" s="2">
        <v>8931485.2770223133</v>
      </c>
      <c r="M22" s="2">
        <v>9069896.4906585831</v>
      </c>
      <c r="N22" s="2">
        <v>6765069.4648893848</v>
      </c>
      <c r="O22" s="2">
        <v>6727987.3807305871</v>
      </c>
      <c r="P22" s="2">
        <v>6679289.0582954343</v>
      </c>
      <c r="Q22" s="2">
        <v>7978549.9705897607</v>
      </c>
      <c r="R22" s="2">
        <v>6459739.6460908465</v>
      </c>
      <c r="S22" s="2">
        <v>6514509.0557020977</v>
      </c>
      <c r="T22" s="2">
        <v>6548852.0960098449</v>
      </c>
      <c r="U22" s="2">
        <v>6700875.401396961</v>
      </c>
      <c r="V22" s="2">
        <v>7864534.7708007572</v>
      </c>
      <c r="W22" s="2">
        <v>6864433.6472262014</v>
      </c>
      <c r="X22">
        <v>6849752.21474443</v>
      </c>
      <c r="Y22">
        <v>6812229.5761662005</v>
      </c>
      <c r="Z22">
        <v>6903576.1733176382</v>
      </c>
      <c r="AA22">
        <v>6970670.7291018851</v>
      </c>
      <c r="AB22" s="2">
        <v>7643909.5227783322</v>
      </c>
      <c r="AC22" s="2">
        <v>7968907.2855614806</v>
      </c>
      <c r="AD22" s="2">
        <v>8295911.2806448843</v>
      </c>
      <c r="AE22" s="2">
        <v>9884086.7619860526</v>
      </c>
      <c r="AF22" s="2">
        <v>8332572.3025000878</v>
      </c>
      <c r="AG22" s="2">
        <v>10333663.757505009</v>
      </c>
      <c r="AH22" s="2"/>
    </row>
    <row r="23" spans="1:34" ht="15" x14ac:dyDescent="0.25">
      <c r="A23">
        <v>2038</v>
      </c>
      <c r="B23" s="2">
        <v>7144749.2075963793</v>
      </c>
      <c r="C23" s="2">
        <v>6971669.989858292</v>
      </c>
      <c r="D23" s="2">
        <v>7053306.7870781068</v>
      </c>
      <c r="E23" s="2">
        <v>7225324.6126920944</v>
      </c>
      <c r="F23" s="2">
        <v>7418280.6790076112</v>
      </c>
      <c r="G23" s="2">
        <v>7937091.2001467394</v>
      </c>
      <c r="H23" s="2">
        <v>8071540.1619040137</v>
      </c>
      <c r="I23" s="2">
        <v>8204774.2336314702</v>
      </c>
      <c r="J23">
        <v>8351992.3279659664</v>
      </c>
      <c r="K23" s="2">
        <v>8495948.734988058</v>
      </c>
      <c r="L23" s="2">
        <v>8639563.7921763361</v>
      </c>
      <c r="M23" s="2">
        <v>8782833.6168950032</v>
      </c>
      <c r="N23" s="2">
        <v>6380129.1831639446</v>
      </c>
      <c r="O23" s="2">
        <v>6365767.8244551793</v>
      </c>
      <c r="P23" s="2">
        <v>6338062.1885543689</v>
      </c>
      <c r="Q23" s="2">
        <v>7678553.7892045733</v>
      </c>
      <c r="R23" s="2">
        <v>6092172.9844113607</v>
      </c>
      <c r="S23" s="2">
        <v>6163782.6874769097</v>
      </c>
      <c r="T23" s="2">
        <v>6214288.8989966363</v>
      </c>
      <c r="U23" s="2">
        <v>6384134.7381177023</v>
      </c>
      <c r="V23" s="2">
        <v>7568825.5995468153</v>
      </c>
      <c r="W23" s="2">
        <v>6473839.42853224</v>
      </c>
      <c r="X23">
        <v>6480977.1164249424</v>
      </c>
      <c r="Y23">
        <v>6464211.1337923454</v>
      </c>
      <c r="Z23">
        <v>6577254.138486241</v>
      </c>
      <c r="AA23">
        <v>6664243.3177983668</v>
      </c>
      <c r="AB23" s="2">
        <v>7345266.8707060972</v>
      </c>
      <c r="AC23" s="2">
        <v>7669273.6723995227</v>
      </c>
      <c r="AD23" s="2">
        <v>7995285.8254482541</v>
      </c>
      <c r="AE23" s="2">
        <v>9571254.707800366</v>
      </c>
      <c r="AF23" s="2">
        <v>8019264.7615207797</v>
      </c>
      <c r="AG23" s="2">
        <v>10006602.559200138</v>
      </c>
      <c r="AH23" s="2"/>
    </row>
    <row r="24" spans="1:34" ht="15" x14ac:dyDescent="0.25">
      <c r="A24">
        <v>2039</v>
      </c>
      <c r="B24" s="2">
        <v>6713676.1534508066</v>
      </c>
      <c r="C24" s="2">
        <v>6574973.899164604</v>
      </c>
      <c r="D24" s="2">
        <v>6673572.7730092052</v>
      </c>
      <c r="E24" s="2">
        <v>6866849.3918343959</v>
      </c>
      <c r="F24" s="2">
        <v>7077182.0071268566</v>
      </c>
      <c r="G24" s="2">
        <v>7614386.2518480849</v>
      </c>
      <c r="H24" s="2">
        <v>7756190.2544940142</v>
      </c>
      <c r="I24" s="2">
        <v>7896271.9433293277</v>
      </c>
      <c r="J24">
        <v>8049334.6197945364</v>
      </c>
      <c r="K24" s="2">
        <v>8198840.8956026686</v>
      </c>
      <c r="L24" s="2">
        <v>8347642.3073303634</v>
      </c>
      <c r="M24" s="2">
        <v>8495770.7431314234</v>
      </c>
      <c r="N24" s="2">
        <v>5995188.9014385026</v>
      </c>
      <c r="O24" s="2">
        <v>6003548.2681797743</v>
      </c>
      <c r="P24" s="2">
        <v>5996835.3188133026</v>
      </c>
      <c r="Q24" s="2">
        <v>7378557.6078193877</v>
      </c>
      <c r="R24" s="2">
        <v>5724606.322731874</v>
      </c>
      <c r="S24" s="2">
        <v>5813056.3192517245</v>
      </c>
      <c r="T24" s="2">
        <v>5879725.7019834286</v>
      </c>
      <c r="U24" s="2">
        <v>6067394.0748384455</v>
      </c>
      <c r="V24" s="2">
        <v>7273116.4282928733</v>
      </c>
      <c r="W24" s="2">
        <v>6083245.2098382758</v>
      </c>
      <c r="X24">
        <v>6112202.0181054529</v>
      </c>
      <c r="Y24">
        <v>6116192.6914184922</v>
      </c>
      <c r="Z24">
        <v>6250932.1036548428</v>
      </c>
      <c r="AA24">
        <v>6357815.9064948456</v>
      </c>
      <c r="AB24" s="2">
        <v>7046624.2186338613</v>
      </c>
      <c r="AC24" s="2">
        <v>7369640.0592375649</v>
      </c>
      <c r="AD24" s="2">
        <v>7694660.3702516267</v>
      </c>
      <c r="AE24" s="2">
        <v>9258422.6536146794</v>
      </c>
      <c r="AF24" s="2">
        <v>7705957.2205414707</v>
      </c>
      <c r="AG24" s="2">
        <v>9679541.3608952668</v>
      </c>
      <c r="AH24" s="2"/>
    </row>
    <row r="25" spans="1:34" ht="15" x14ac:dyDescent="0.25">
      <c r="A25">
        <v>2040</v>
      </c>
      <c r="B25" s="2">
        <v>6282603.099305233</v>
      </c>
      <c r="C25" s="2">
        <v>6178277.8084709151</v>
      </c>
      <c r="D25" s="2">
        <v>6293838.7589403046</v>
      </c>
      <c r="E25" s="2">
        <v>6508374.1709766993</v>
      </c>
      <c r="F25" s="2">
        <v>6736083.335246101</v>
      </c>
      <c r="G25" s="2">
        <v>7291681.3035494294</v>
      </c>
      <c r="H25" s="2">
        <v>7440840.3470840119</v>
      </c>
      <c r="I25" s="2">
        <v>7587769.653027188</v>
      </c>
      <c r="J25">
        <v>7746676.9116231035</v>
      </c>
      <c r="K25" s="2">
        <v>7901733.0562172784</v>
      </c>
      <c r="L25" s="2">
        <v>8055720.8224843871</v>
      </c>
      <c r="M25" s="2">
        <v>8208707.8693678435</v>
      </c>
      <c r="N25" s="2">
        <v>5610248.6197130624</v>
      </c>
      <c r="O25" s="2">
        <v>5641328.7119043693</v>
      </c>
      <c r="P25" s="2">
        <v>5655608.4490722371</v>
      </c>
      <c r="Q25" s="2">
        <v>7078561.4264342003</v>
      </c>
      <c r="R25" s="2">
        <v>5357039.6610523872</v>
      </c>
      <c r="S25" s="2">
        <v>5462329.9510265365</v>
      </c>
      <c r="T25" s="2">
        <v>5545162.5049702199</v>
      </c>
      <c r="U25" s="2">
        <v>5750653.4115591869</v>
      </c>
      <c r="V25" s="2">
        <v>6977407.2570389332</v>
      </c>
      <c r="W25" s="2">
        <v>5692650.9911443125</v>
      </c>
      <c r="X25">
        <v>5743426.9197859634</v>
      </c>
      <c r="Y25">
        <v>5768174.2490446381</v>
      </c>
      <c r="Z25">
        <v>5924610.0688234465</v>
      </c>
      <c r="AA25">
        <v>6051388.4951913264</v>
      </c>
      <c r="AB25" s="2">
        <v>6747981.5665616263</v>
      </c>
      <c r="AC25" s="2">
        <v>7070006.446075608</v>
      </c>
      <c r="AD25" s="2">
        <v>7394034.9150549974</v>
      </c>
      <c r="AE25" s="2">
        <v>8945590.5994289927</v>
      </c>
      <c r="AF25" s="2">
        <v>7392649.6795621635</v>
      </c>
      <c r="AG25" s="2">
        <v>9352480.1625903957</v>
      </c>
      <c r="AH25" s="2"/>
    </row>
    <row r="26" spans="1:34" ht="15" x14ac:dyDescent="0.25">
      <c r="A26">
        <v>2041</v>
      </c>
      <c r="B26" s="2">
        <v>5851530.0451596612</v>
      </c>
      <c r="C26" s="2">
        <v>5781581.7177772261</v>
      </c>
      <c r="D26" s="2">
        <v>5914104.7448714031</v>
      </c>
      <c r="E26" s="2">
        <v>6149898.9501189999</v>
      </c>
      <c r="F26" s="2">
        <v>6394984.6633653473</v>
      </c>
      <c r="G26" s="2">
        <v>6968976.3552507758</v>
      </c>
      <c r="H26" s="2">
        <v>7125490.4396740114</v>
      </c>
      <c r="I26" s="2">
        <v>7279267.3627250483</v>
      </c>
      <c r="J26">
        <v>7444019.2034516707</v>
      </c>
      <c r="K26" s="2">
        <v>7604625.216831889</v>
      </c>
      <c r="L26" s="2">
        <v>7763799.3376384126</v>
      </c>
      <c r="M26" s="2">
        <v>7921644.9956042636</v>
      </c>
      <c r="N26" s="2">
        <v>5225308.3379876195</v>
      </c>
      <c r="O26" s="2">
        <v>5279109.1556289643</v>
      </c>
      <c r="P26" s="2">
        <v>5314381.5793311726</v>
      </c>
      <c r="Q26" s="2">
        <v>6778565.2450490147</v>
      </c>
      <c r="R26" s="2">
        <v>4989472.9993729033</v>
      </c>
      <c r="S26" s="2">
        <v>5111603.5828013495</v>
      </c>
      <c r="T26" s="2">
        <v>5210599.3079570122</v>
      </c>
      <c r="U26" s="2">
        <v>5433912.7482799282</v>
      </c>
      <c r="V26" s="2">
        <v>6681698.0857849903</v>
      </c>
      <c r="W26" s="2">
        <v>5302056.7724503493</v>
      </c>
      <c r="X26">
        <v>5374651.8214664739</v>
      </c>
      <c r="Y26">
        <v>5420155.8066707859</v>
      </c>
      <c r="Z26">
        <v>5598288.0339920474</v>
      </c>
      <c r="AA26">
        <v>5744961.0838878071</v>
      </c>
      <c r="AB26" s="2">
        <v>6449338.9144893913</v>
      </c>
      <c r="AC26" s="2">
        <v>6770372.8329136502</v>
      </c>
      <c r="AD26" s="2">
        <v>7093409.4598583691</v>
      </c>
      <c r="AE26" s="2">
        <v>8632758.5452433079</v>
      </c>
      <c r="AF26" s="2">
        <v>7079342.1385828555</v>
      </c>
      <c r="AG26" s="2">
        <v>9025418.9642855246</v>
      </c>
      <c r="AH26" s="2"/>
    </row>
    <row r="27" spans="1:34" ht="15" x14ac:dyDescent="0.25">
      <c r="A27">
        <v>2042</v>
      </c>
      <c r="B27" s="2">
        <v>5420456.9910140885</v>
      </c>
      <c r="C27" s="2">
        <v>5384885.6270835362</v>
      </c>
      <c r="D27" s="2">
        <v>5534370.7308025043</v>
      </c>
      <c r="E27" s="2">
        <v>5791423.7292613015</v>
      </c>
      <c r="F27" s="2">
        <v>6053885.9914845936</v>
      </c>
      <c r="G27" s="2">
        <v>6646271.4069521222</v>
      </c>
      <c r="H27" s="2">
        <v>6810140.5322640091</v>
      </c>
      <c r="I27" s="2">
        <v>6970765.0724229096</v>
      </c>
      <c r="J27">
        <v>7141361.4952802379</v>
      </c>
      <c r="K27" s="2">
        <v>7307517.3774464987</v>
      </c>
      <c r="L27" s="2">
        <v>7471877.8527924381</v>
      </c>
      <c r="M27" s="2">
        <v>7634582.1218406847</v>
      </c>
      <c r="N27" s="2">
        <v>4840368.0562621793</v>
      </c>
      <c r="O27" s="2">
        <v>4916889.5993535584</v>
      </c>
      <c r="P27" s="2">
        <v>4973154.7095901072</v>
      </c>
      <c r="Q27" s="2">
        <v>6478569.0636638273</v>
      </c>
      <c r="R27" s="2">
        <v>4621906.3376934156</v>
      </c>
      <c r="S27" s="2">
        <v>4760877.2145761624</v>
      </c>
      <c r="T27" s="2">
        <v>4876036.1109438045</v>
      </c>
      <c r="U27" s="2">
        <v>5117172.0850006696</v>
      </c>
      <c r="V27" s="2">
        <v>6385988.9145310484</v>
      </c>
      <c r="W27" s="2">
        <v>4911462.5537563851</v>
      </c>
      <c r="X27">
        <v>5005876.7231469834</v>
      </c>
      <c r="Y27">
        <v>5072137.3642969327</v>
      </c>
      <c r="Z27">
        <v>5271965.9991606511</v>
      </c>
      <c r="AA27">
        <v>5438533.6725842878</v>
      </c>
      <c r="AB27" s="2">
        <v>6150696.2624171553</v>
      </c>
      <c r="AC27" s="2">
        <v>6470739.2197516933</v>
      </c>
      <c r="AD27" s="2">
        <v>6792784.0046617398</v>
      </c>
      <c r="AE27" s="2">
        <v>8319926.4910576195</v>
      </c>
      <c r="AF27" s="2">
        <v>6766034.5976035483</v>
      </c>
      <c r="AG27" s="2">
        <v>8698357.7659806535</v>
      </c>
      <c r="AH27" s="2"/>
    </row>
    <row r="28" spans="1:34" ht="15" x14ac:dyDescent="0.25">
      <c r="A28">
        <v>2043</v>
      </c>
      <c r="B28" s="2">
        <v>4989383.9368685167</v>
      </c>
      <c r="C28" s="2">
        <v>4988189.5363898491</v>
      </c>
      <c r="D28" s="2">
        <v>5154636.7167336028</v>
      </c>
      <c r="E28" s="2">
        <v>5432948.508403603</v>
      </c>
      <c r="F28" s="2">
        <v>5712787.3196038371</v>
      </c>
      <c r="G28" s="2">
        <v>6323566.4586534696</v>
      </c>
      <c r="H28" s="2">
        <v>6494790.6248540087</v>
      </c>
      <c r="I28" s="2">
        <v>6662262.7821207689</v>
      </c>
      <c r="J28">
        <v>6838703.787108806</v>
      </c>
      <c r="K28" s="2">
        <v>7010409.5380611084</v>
      </c>
      <c r="L28" s="2">
        <v>7179956.3679464646</v>
      </c>
      <c r="M28" s="2">
        <v>7347519.2480771048</v>
      </c>
      <c r="N28" s="2">
        <v>4455427.7745367372</v>
      </c>
      <c r="O28" s="2">
        <v>4554670.0430781534</v>
      </c>
      <c r="P28" s="2">
        <v>4631927.8398490408</v>
      </c>
      <c r="Q28" s="2">
        <v>6178572.8822786389</v>
      </c>
      <c r="R28" s="2">
        <v>4254339.6760139288</v>
      </c>
      <c r="S28" s="2">
        <v>4410150.8463509744</v>
      </c>
      <c r="T28" s="2">
        <v>4541472.9139305977</v>
      </c>
      <c r="U28" s="2">
        <v>4800431.4217214109</v>
      </c>
      <c r="V28" s="2">
        <v>6090279.7432771083</v>
      </c>
      <c r="W28" s="2">
        <v>4520868.3350624209</v>
      </c>
      <c r="X28">
        <v>4637101.6248274958</v>
      </c>
      <c r="Y28">
        <v>4724118.9219230786</v>
      </c>
      <c r="Z28">
        <v>4945643.9643292548</v>
      </c>
      <c r="AA28">
        <v>5132106.2612807667</v>
      </c>
      <c r="AB28" s="2">
        <v>5852053.6103449203</v>
      </c>
      <c r="AC28" s="2">
        <v>6171105.6065897346</v>
      </c>
      <c r="AD28" s="2">
        <v>6492158.5494651115</v>
      </c>
      <c r="AE28" s="2">
        <v>8007094.4368719328</v>
      </c>
      <c r="AF28" s="2">
        <v>6452727.0566242402</v>
      </c>
      <c r="AG28" s="2">
        <v>8371296.5676757805</v>
      </c>
      <c r="AH28" s="2"/>
    </row>
    <row r="29" spans="1:34" ht="15" x14ac:dyDescent="0.25">
      <c r="A29">
        <v>2044</v>
      </c>
      <c r="B29" s="2">
        <v>4637616.9338148385</v>
      </c>
      <c r="C29" s="2">
        <v>4591493.4456961593</v>
      </c>
      <c r="D29" s="2">
        <v>4774902.7026647022</v>
      </c>
      <c r="E29" s="2">
        <v>5074473.2875459054</v>
      </c>
      <c r="F29" s="2">
        <v>5371688.6477230834</v>
      </c>
      <c r="G29" s="2">
        <v>6000861.5103548151</v>
      </c>
      <c r="H29" s="2">
        <v>6179440.7174440073</v>
      </c>
      <c r="I29" s="2">
        <v>6353760.4918186292</v>
      </c>
      <c r="J29">
        <v>6536046.0789373731</v>
      </c>
      <c r="K29" s="2">
        <v>6713301.69867572</v>
      </c>
      <c r="L29" s="2">
        <v>6888034.883100491</v>
      </c>
      <c r="M29" s="2">
        <v>7060456.374313524</v>
      </c>
      <c r="N29" s="2">
        <v>4141306.332811296</v>
      </c>
      <c r="O29" s="2">
        <v>4192450.4868027484</v>
      </c>
      <c r="P29" s="2">
        <v>4290700.9701079745</v>
      </c>
      <c r="Q29" s="2">
        <v>5878576.7008934524</v>
      </c>
      <c r="R29" s="2">
        <v>3954395.5673344419</v>
      </c>
      <c r="S29" s="2">
        <v>4059424.4781257873</v>
      </c>
      <c r="T29" s="2">
        <v>4206909.7169173909</v>
      </c>
      <c r="U29" s="2">
        <v>4483690.7584421542</v>
      </c>
      <c r="V29" s="2">
        <v>5794570.5720231654</v>
      </c>
      <c r="W29" s="2">
        <v>4202133.1313684573</v>
      </c>
      <c r="X29">
        <v>4268326.5265080063</v>
      </c>
      <c r="Y29">
        <v>4376100.4795492264</v>
      </c>
      <c r="Z29">
        <v>4619321.9294978557</v>
      </c>
      <c r="AA29">
        <v>4825678.8499772465</v>
      </c>
      <c r="AB29" s="2">
        <v>5553410.9582726844</v>
      </c>
      <c r="AC29" s="2">
        <v>5871471.9934277786</v>
      </c>
      <c r="AD29" s="2">
        <v>6191533.0942684831</v>
      </c>
      <c r="AE29" s="2">
        <v>7694262.3826862471</v>
      </c>
      <c r="AF29" s="2">
        <v>6139419.5156449322</v>
      </c>
      <c r="AG29" s="2">
        <v>8044235.3693709103</v>
      </c>
      <c r="AH29" s="2"/>
    </row>
    <row r="30" spans="1:34" ht="15" x14ac:dyDescent="0.25">
      <c r="A30">
        <v>2045</v>
      </c>
      <c r="B30" s="2">
        <v>4285849.9307611622</v>
      </c>
      <c r="C30" s="2">
        <v>4267778.9532117732</v>
      </c>
      <c r="D30" s="2">
        <v>4395168.6885958025</v>
      </c>
      <c r="E30" s="2">
        <v>4715998.0666882051</v>
      </c>
      <c r="F30" s="2">
        <v>5030589.9758423278</v>
      </c>
      <c r="G30" s="2">
        <v>5678156.5620561615</v>
      </c>
      <c r="H30" s="2">
        <v>5864090.8100340068</v>
      </c>
      <c r="I30" s="2">
        <v>6045258.2015164886</v>
      </c>
      <c r="J30">
        <v>6233388.3707659412</v>
      </c>
      <c r="K30" s="2">
        <v>6416193.8592903288</v>
      </c>
      <c r="L30" s="2">
        <v>6596113.3982545156</v>
      </c>
      <c r="M30" s="2">
        <v>6773393.5005499441</v>
      </c>
      <c r="N30" s="2">
        <v>3827184.8910858547</v>
      </c>
      <c r="O30" s="2">
        <v>3896869.7574273427</v>
      </c>
      <c r="P30" s="2">
        <v>3949474.1003669091</v>
      </c>
      <c r="Q30" s="2">
        <v>5578580.5195082659</v>
      </c>
      <c r="R30" s="2">
        <v>3654451.4586549555</v>
      </c>
      <c r="S30" s="2">
        <v>3773222.493900599</v>
      </c>
      <c r="T30" s="2">
        <v>3872346.5199041832</v>
      </c>
      <c r="U30" s="2">
        <v>4166950.095162895</v>
      </c>
      <c r="V30" s="2">
        <v>5498861.4007692244</v>
      </c>
      <c r="W30" s="2">
        <v>3883397.9276744947</v>
      </c>
      <c r="X30">
        <v>3967396.3015979966</v>
      </c>
      <c r="Y30">
        <v>4028082.037175375</v>
      </c>
      <c r="Z30">
        <v>4292999.8946664566</v>
      </c>
      <c r="AA30">
        <v>4519251.4386737272</v>
      </c>
      <c r="AB30" s="2">
        <v>5254768.3062004494</v>
      </c>
      <c r="AC30" s="2">
        <v>5571838.3802658198</v>
      </c>
      <c r="AD30" s="2">
        <v>5890907.6390718538</v>
      </c>
      <c r="AE30" s="2">
        <v>7381430.3285005596</v>
      </c>
      <c r="AF30" s="2">
        <v>5826111.974665625</v>
      </c>
      <c r="AG30" s="2">
        <v>7717174.1710660383</v>
      </c>
      <c r="AH30" s="2"/>
    </row>
    <row r="31" spans="1:34" ht="15" x14ac:dyDescent="0.25">
      <c r="A31">
        <v>2046</v>
      </c>
      <c r="B31" s="2">
        <v>3934082.9277074854</v>
      </c>
      <c r="C31" s="2">
        <v>3944064.4607273862</v>
      </c>
      <c r="D31" s="2">
        <v>4085295.6988508878</v>
      </c>
      <c r="E31" s="2">
        <v>4357522.8458305076</v>
      </c>
      <c r="F31" s="2">
        <v>4689491.3039615732</v>
      </c>
      <c r="G31" s="2">
        <v>5355451.6137575079</v>
      </c>
      <c r="H31" s="2">
        <v>5548740.9026240045</v>
      </c>
      <c r="I31" s="2">
        <v>5736755.9112143479</v>
      </c>
      <c r="J31">
        <v>5930730.6625945084</v>
      </c>
      <c r="K31" s="2">
        <v>6119086.0199049395</v>
      </c>
      <c r="L31" s="2">
        <v>6304191.9134085411</v>
      </c>
      <c r="M31" s="2">
        <v>6486330.6267863633</v>
      </c>
      <c r="N31" s="2">
        <v>3513063.4493604125</v>
      </c>
      <c r="O31" s="2">
        <v>3601289.0280519375</v>
      </c>
      <c r="P31" s="2">
        <v>3671023.9579238421</v>
      </c>
      <c r="Q31" s="2">
        <v>5278584.3381230794</v>
      </c>
      <c r="R31" s="2">
        <v>3354507.34997547</v>
      </c>
      <c r="S31" s="2">
        <v>3487020.5096754115</v>
      </c>
      <c r="T31" s="2">
        <v>3599334.1104909768</v>
      </c>
      <c r="U31" s="2">
        <v>3850209.4318836373</v>
      </c>
      <c r="V31" s="2">
        <v>5203152.2295152834</v>
      </c>
      <c r="W31" s="2">
        <v>3564662.7239805311</v>
      </c>
      <c r="X31">
        <v>3666466.0766879879</v>
      </c>
      <c r="Y31">
        <v>3744089.7920003431</v>
      </c>
      <c r="Z31">
        <v>3966677.8598350594</v>
      </c>
      <c r="AA31">
        <v>4212824.0273702089</v>
      </c>
      <c r="AB31" s="2">
        <v>4956125.6541282143</v>
      </c>
      <c r="AC31" s="2">
        <v>5272204.7671038629</v>
      </c>
      <c r="AD31" s="2">
        <v>5590282.1838752255</v>
      </c>
      <c r="AE31" s="2">
        <v>7068598.2743148729</v>
      </c>
      <c r="AF31" s="2">
        <v>5512804.4336863179</v>
      </c>
      <c r="AG31" s="2">
        <v>7390112.9727611672</v>
      </c>
      <c r="AH31" s="2"/>
    </row>
    <row r="32" spans="1:34" ht="15" x14ac:dyDescent="0.25">
      <c r="A32">
        <v>2047</v>
      </c>
      <c r="B32" s="2">
        <v>3582315.9246538091</v>
      </c>
      <c r="C32" s="2">
        <v>3620349.9682430001</v>
      </c>
      <c r="D32" s="2">
        <v>3775422.7091059731</v>
      </c>
      <c r="E32" s="2">
        <v>4065621.1842677952</v>
      </c>
      <c r="F32" s="2">
        <v>4348392.6320808195</v>
      </c>
      <c r="G32" s="2">
        <v>5032746.6654588543</v>
      </c>
      <c r="H32" s="2">
        <v>5233390.9952140022</v>
      </c>
      <c r="I32" s="2">
        <v>5428253.6209122092</v>
      </c>
      <c r="J32">
        <v>5628072.9544230774</v>
      </c>
      <c r="K32" s="2">
        <v>5821978.1805195492</v>
      </c>
      <c r="L32" s="2">
        <v>6012270.4285625676</v>
      </c>
      <c r="M32" s="2">
        <v>6199267.7530227825</v>
      </c>
      <c r="N32" s="2">
        <v>3198942.0076349722</v>
      </c>
      <c r="O32" s="2">
        <v>3305708.2986765322</v>
      </c>
      <c r="P32" s="2">
        <v>3392573.8154807757</v>
      </c>
      <c r="Q32" s="2">
        <v>4978588.1567378929</v>
      </c>
      <c r="R32" s="2">
        <v>3054563.2412959835</v>
      </c>
      <c r="S32" s="2">
        <v>3200818.5254502241</v>
      </c>
      <c r="T32" s="2">
        <v>3326321.7010777695</v>
      </c>
      <c r="U32" s="2">
        <v>3592291.6721163788</v>
      </c>
      <c r="V32" s="2">
        <v>4907443.0582613423</v>
      </c>
      <c r="W32" s="2">
        <v>3245927.5202865675</v>
      </c>
      <c r="X32">
        <v>3365535.8517779792</v>
      </c>
      <c r="Y32">
        <v>3460097.5468253121</v>
      </c>
      <c r="Z32">
        <v>3700958.1151232691</v>
      </c>
      <c r="AA32">
        <v>3906396.6160666901</v>
      </c>
      <c r="AB32" s="2">
        <v>4657483.0020559784</v>
      </c>
      <c r="AC32" s="2">
        <v>4972571.1539419051</v>
      </c>
      <c r="AD32" s="2">
        <v>5289656.7286785971</v>
      </c>
      <c r="AE32" s="2">
        <v>6755766.2201291863</v>
      </c>
      <c r="AF32" s="2">
        <v>5199496.8927070107</v>
      </c>
      <c r="AG32" s="2">
        <v>7063051.7744562961</v>
      </c>
      <c r="AH32" s="2"/>
    </row>
    <row r="33" spans="1:34" ht="15" x14ac:dyDescent="0.25">
      <c r="A33">
        <v>2048</v>
      </c>
      <c r="B33" s="2">
        <v>3230548.9216001327</v>
      </c>
      <c r="C33" s="2">
        <v>3296635.475758614</v>
      </c>
      <c r="D33" s="2">
        <v>3465549.7193610594</v>
      </c>
      <c r="E33" s="2">
        <v>3773719.5227050832</v>
      </c>
      <c r="F33" s="2">
        <v>4071245.1577589111</v>
      </c>
      <c r="G33" s="2">
        <v>4710041.7171601998</v>
      </c>
      <c r="H33" s="2">
        <v>4918041.0878040008</v>
      </c>
      <c r="I33" s="2">
        <v>5119751.3306100676</v>
      </c>
      <c r="J33">
        <v>5325415.2462516446</v>
      </c>
      <c r="K33" s="2">
        <v>5524870.3411341589</v>
      </c>
      <c r="L33" s="2">
        <v>5720348.9437165931</v>
      </c>
      <c r="M33" s="2">
        <v>5912204.8792592026</v>
      </c>
      <c r="N33" s="2">
        <v>2884820.56590953</v>
      </c>
      <c r="O33" s="2">
        <v>3010127.569301127</v>
      </c>
      <c r="P33" s="2">
        <v>3114123.6730377101</v>
      </c>
      <c r="Q33" s="2">
        <v>4678591.9753527064</v>
      </c>
      <c r="R33" s="2">
        <v>2754619.1326164971</v>
      </c>
      <c r="S33" s="2">
        <v>2914616.5412250361</v>
      </c>
      <c r="T33" s="2">
        <v>3053309.2916645622</v>
      </c>
      <c r="U33" s="2">
        <v>3334373.9123491193</v>
      </c>
      <c r="V33" s="2">
        <v>4611733.8870074023</v>
      </c>
      <c r="W33" s="2">
        <v>2927192.3165926039</v>
      </c>
      <c r="X33">
        <v>3064605.62686797</v>
      </c>
      <c r="Y33">
        <v>3176105.3016502811</v>
      </c>
      <c r="Z33">
        <v>3435238.3704114794</v>
      </c>
      <c r="AA33">
        <v>3657420.0292113177</v>
      </c>
      <c r="AB33" s="2">
        <v>4358840.3499837434</v>
      </c>
      <c r="AC33" s="2">
        <v>4672937.5407799482</v>
      </c>
      <c r="AD33" s="2">
        <v>4989031.2734819688</v>
      </c>
      <c r="AE33" s="2">
        <v>6442934.1659435006</v>
      </c>
      <c r="AF33" s="2">
        <v>4886189.3517277027</v>
      </c>
      <c r="AG33" s="2">
        <v>6735990.5761514241</v>
      </c>
      <c r="AH33" s="2"/>
    </row>
    <row r="34" spans="1:34" ht="15" x14ac:dyDescent="0.25">
      <c r="A34">
        <v>2049</v>
      </c>
      <c r="B34" s="2">
        <v>475836.3065513809</v>
      </c>
      <c r="C34" s="2">
        <v>2972920.9832742279</v>
      </c>
      <c r="D34" s="2">
        <v>3155676.7296161447</v>
      </c>
      <c r="E34" s="2">
        <v>3481817.8611423722</v>
      </c>
      <c r="F34" s="2">
        <v>3794097.6834370028</v>
      </c>
      <c r="G34" s="2">
        <v>4449623.117464073</v>
      </c>
      <c r="H34" s="2">
        <v>4602691.1803939985</v>
      </c>
      <c r="I34" s="2">
        <v>4811249.0403079269</v>
      </c>
      <c r="J34">
        <v>5022757.5380802108</v>
      </c>
      <c r="K34" s="2">
        <v>5227762.5017487695</v>
      </c>
      <c r="L34" s="2">
        <v>5428427.4588706186</v>
      </c>
      <c r="M34" s="2">
        <v>5625142.0054956209</v>
      </c>
      <c r="N34" s="2">
        <v>424913.04000001232</v>
      </c>
      <c r="O34" s="2">
        <v>2714546.8399257218</v>
      </c>
      <c r="P34" s="2">
        <v>2835673.5305946437</v>
      </c>
      <c r="Q34" s="2">
        <v>4378595.793967519</v>
      </c>
      <c r="R34" s="2">
        <v>405735.31800000049</v>
      </c>
      <c r="S34" s="2">
        <v>2628414.5569998487</v>
      </c>
      <c r="T34" s="2">
        <v>2780296.8822513549</v>
      </c>
      <c r="U34" s="2">
        <v>3076456.1525818617</v>
      </c>
      <c r="V34" s="2">
        <v>4316024.7157534612</v>
      </c>
      <c r="W34" s="2">
        <v>431154.09000000451</v>
      </c>
      <c r="X34">
        <v>2763675.4019579608</v>
      </c>
      <c r="Y34">
        <v>2892113.0564752501</v>
      </c>
      <c r="Z34">
        <v>3169518.6256996896</v>
      </c>
      <c r="AA34">
        <v>3408443.4423559452</v>
      </c>
      <c r="AB34" s="2">
        <v>4117839.7031941144</v>
      </c>
      <c r="AC34" s="2">
        <v>4373303.9276179904</v>
      </c>
      <c r="AD34" s="2">
        <v>4688405.8182853414</v>
      </c>
      <c r="AE34" s="2">
        <v>6130102.111757814</v>
      </c>
      <c r="AF34" s="2">
        <v>4572881.8107483946</v>
      </c>
      <c r="AG34" s="2">
        <v>6408929.377846553</v>
      </c>
      <c r="AH34" s="2"/>
    </row>
    <row r="35" spans="1:34" ht="15" x14ac:dyDescent="0.25">
      <c r="A35">
        <v>2050</v>
      </c>
      <c r="C35" s="2">
        <v>437889.58925581089</v>
      </c>
      <c r="D35" s="2">
        <v>2845803.73987123</v>
      </c>
      <c r="E35" s="2">
        <v>3189916.1995796603</v>
      </c>
      <c r="F35" s="2">
        <v>3516950.2091150954</v>
      </c>
      <c r="G35" s="2">
        <v>4189204.5177679448</v>
      </c>
      <c r="H35" s="2">
        <v>4348208.0008363854</v>
      </c>
      <c r="I35" s="2">
        <v>4502746.7500057863</v>
      </c>
      <c r="J35">
        <v>4720099.8299087789</v>
      </c>
      <c r="K35" s="2">
        <v>4930654.6623633802</v>
      </c>
      <c r="L35" s="2">
        <v>5136505.9740246441</v>
      </c>
      <c r="M35" s="2">
        <v>5338079.131732041</v>
      </c>
      <c r="N35" s="2"/>
      <c r="O35" s="2">
        <v>399832.96140001208</v>
      </c>
      <c r="P35" s="2">
        <v>2557223.3881515781</v>
      </c>
      <c r="Q35" s="2">
        <v>4136502.8670310099</v>
      </c>
      <c r="R35" s="2"/>
      <c r="S35" s="2">
        <v>387146.30400000059</v>
      </c>
      <c r="T35" s="2">
        <v>2507284.4728381475</v>
      </c>
      <c r="U35" s="2">
        <v>2818538.3928146032</v>
      </c>
      <c r="V35" s="2">
        <v>4077391.3489543116</v>
      </c>
      <c r="W35" s="2"/>
      <c r="X35" s="2">
        <v>407069.24045689049</v>
      </c>
      <c r="Y35">
        <v>2608120.811300219</v>
      </c>
      <c r="Z35">
        <v>2903798.8809878994</v>
      </c>
      <c r="AA35">
        <v>3159466.8555005738</v>
      </c>
      <c r="AB35" s="2">
        <v>3876839.0564044858</v>
      </c>
      <c r="AC35" s="2">
        <v>4131503.5884136665</v>
      </c>
      <c r="AD35" s="2">
        <v>4387780.3630887149</v>
      </c>
      <c r="AE35" s="2">
        <v>5817270.0575721283</v>
      </c>
      <c r="AF35" s="2">
        <v>4320046.7937267208</v>
      </c>
      <c r="AG35" s="2">
        <v>6081868.1795416819</v>
      </c>
      <c r="AH35" s="2"/>
    </row>
    <row r="36" spans="1:34" ht="15" x14ac:dyDescent="0.25">
      <c r="A36">
        <v>2051</v>
      </c>
      <c r="D36" s="2">
        <v>419166.14594393549</v>
      </c>
      <c r="E36" s="2">
        <v>2898014.5380169484</v>
      </c>
      <c r="F36" s="2">
        <v>3239802.7347931876</v>
      </c>
      <c r="G36" s="2">
        <v>3928785.9180718171</v>
      </c>
      <c r="H36" s="2">
        <v>4093724.8212787728</v>
      </c>
      <c r="I36" s="2">
        <v>4253789.5063468516</v>
      </c>
      <c r="J36">
        <v>4417442.121737347</v>
      </c>
      <c r="K36" s="2">
        <v>4633546.8229779899</v>
      </c>
      <c r="L36" s="2">
        <v>4844584.4891786706</v>
      </c>
      <c r="M36" s="2">
        <v>5051016.2579684602</v>
      </c>
      <c r="N36" s="2"/>
      <c r="O36" s="2"/>
      <c r="P36" s="2">
        <v>376660.36378800811</v>
      </c>
      <c r="Q36" s="2">
        <v>3894409.9400945017</v>
      </c>
      <c r="R36" s="2"/>
      <c r="S36" s="2"/>
      <c r="T36" s="2">
        <v>369304.72560000815</v>
      </c>
      <c r="U36" s="2">
        <v>2560620.6330473446</v>
      </c>
      <c r="V36" s="2">
        <v>3838757.982155161</v>
      </c>
      <c r="W36" s="2"/>
      <c r="X36" s="2"/>
      <c r="Y36" s="2">
        <v>384157.18319294316</v>
      </c>
      <c r="Z36">
        <v>2638079.1362761091</v>
      </c>
      <c r="AA36">
        <v>2910490.2686452023</v>
      </c>
      <c r="AB36" s="2">
        <v>3635838.4096148564</v>
      </c>
      <c r="AC36" s="2">
        <v>3889703.249209343</v>
      </c>
      <c r="AD36" s="2">
        <v>4145179.6205588449</v>
      </c>
      <c r="AE36" s="2">
        <v>5504438.0033864407</v>
      </c>
      <c r="AF36" s="2">
        <v>4067211.7767050471</v>
      </c>
      <c r="AG36" s="2">
        <v>5754806.9812368099</v>
      </c>
      <c r="AH36" s="2"/>
    </row>
    <row r="37" spans="1:34" ht="15" x14ac:dyDescent="0.25">
      <c r="A37">
        <v>2052</v>
      </c>
      <c r="D37" s="2"/>
      <c r="E37" s="2">
        <v>399441.35576992651</v>
      </c>
      <c r="F37" s="2">
        <v>2962655.2604712797</v>
      </c>
      <c r="G37" s="2">
        <v>3668367.3183756894</v>
      </c>
      <c r="H37" s="2">
        <v>3839241.6417211606</v>
      </c>
      <c r="I37" s="2">
        <v>4004832.2626879178</v>
      </c>
      <c r="J37">
        <v>4173201.3780958815</v>
      </c>
      <c r="K37" s="2">
        <v>4336438.9835925996</v>
      </c>
      <c r="L37" s="2">
        <v>4552663.0043326961</v>
      </c>
      <c r="M37" s="2">
        <v>4763953.3842048803</v>
      </c>
      <c r="N37" s="2"/>
      <c r="O37" s="2"/>
      <c r="P37" s="2"/>
      <c r="Q37" s="2">
        <v>3652317.0131579926</v>
      </c>
      <c r="R37" s="2"/>
      <c r="S37" s="2"/>
      <c r="T37" s="2"/>
      <c r="U37" s="2">
        <v>352937.42107201181</v>
      </c>
      <c r="V37" s="2">
        <v>3600124.6153560104</v>
      </c>
      <c r="W37" s="2"/>
      <c r="X37" s="2"/>
      <c r="Y37" s="2"/>
      <c r="Z37" s="2">
        <v>363613.74071765499</v>
      </c>
      <c r="AA37">
        <v>2661513.6817898299</v>
      </c>
      <c r="AB37">
        <v>3394837.7628252278</v>
      </c>
      <c r="AC37" s="2">
        <v>3647902.9100050195</v>
      </c>
      <c r="AD37" s="2">
        <v>3902578.8780289753</v>
      </c>
      <c r="AE37">
        <v>5191605.9492007531</v>
      </c>
      <c r="AF37" s="2">
        <v>3814376.7596833734</v>
      </c>
      <c r="AG37" s="2">
        <v>5427745.7829319388</v>
      </c>
      <c r="AH37" s="2"/>
    </row>
    <row r="38" spans="1:34" ht="15" x14ac:dyDescent="0.25">
      <c r="A38">
        <v>2053</v>
      </c>
      <c r="D38" s="2"/>
      <c r="E38" s="2"/>
      <c r="F38" s="2">
        <v>383707.18535309326</v>
      </c>
      <c r="G38" s="2">
        <v>3407948.7186795617</v>
      </c>
      <c r="H38" s="2">
        <v>3584758.462163548</v>
      </c>
      <c r="I38" s="2">
        <v>3755875.0190289831</v>
      </c>
      <c r="J38">
        <v>3928960.634454417</v>
      </c>
      <c r="K38" s="2">
        <v>4096676.9102206123</v>
      </c>
      <c r="L38" s="2">
        <v>4260741.5194867207</v>
      </c>
      <c r="M38" s="2">
        <v>4476890.5104412995</v>
      </c>
      <c r="N38" s="2"/>
      <c r="O38" s="2"/>
      <c r="P38" s="2"/>
      <c r="Q38" s="2">
        <v>3410224.086221484</v>
      </c>
      <c r="R38" s="2"/>
      <c r="S38" s="2"/>
      <c r="T38" s="2"/>
      <c r="U38" s="2"/>
      <c r="V38" s="2">
        <v>3361491.2485568598</v>
      </c>
      <c r="W38" s="2"/>
      <c r="X38" s="2"/>
      <c r="Y38" s="2"/>
      <c r="Z38" s="2"/>
      <c r="AA38" s="2">
        <v>344704.94668889418</v>
      </c>
      <c r="AB38">
        <v>3153837.1160355988</v>
      </c>
      <c r="AC38" s="2">
        <v>3406102.570800696</v>
      </c>
      <c r="AD38" s="2">
        <v>3659978.1354991058</v>
      </c>
      <c r="AE38">
        <v>4878773.8950150656</v>
      </c>
      <c r="AF38" s="2">
        <v>3561541.7426616997</v>
      </c>
      <c r="AG38" s="2">
        <v>5100684.5846270677</v>
      </c>
      <c r="AH38" s="2"/>
    </row>
    <row r="39" spans="1:34" ht="15" x14ac:dyDescent="0.25">
      <c r="A39">
        <v>2054</v>
      </c>
      <c r="F39" s="2"/>
      <c r="G39" s="2">
        <v>373718.09161516686</v>
      </c>
      <c r="H39" s="2">
        <v>3330275.2826059358</v>
      </c>
      <c r="I39" s="2">
        <v>3506917.7753700488</v>
      </c>
      <c r="J39">
        <v>3684719.8908129525</v>
      </c>
      <c r="K39" s="2">
        <v>3856914.8368486245</v>
      </c>
      <c r="L39" s="2">
        <v>4025164.7652237299</v>
      </c>
      <c r="M39" s="2">
        <v>4189827.6366777206</v>
      </c>
      <c r="N39" s="2"/>
      <c r="O39" s="2"/>
      <c r="P39" s="2"/>
      <c r="Q39" s="2">
        <v>3168131.1592849749</v>
      </c>
      <c r="R39" s="2"/>
      <c r="S39" s="2"/>
      <c r="T39" s="2"/>
      <c r="U39" s="2"/>
      <c r="V39" s="2">
        <v>3122857.8817577092</v>
      </c>
      <c r="W39" s="2"/>
      <c r="X39" s="2"/>
      <c r="Y39" s="2"/>
      <c r="Z39" s="2"/>
      <c r="AA39" s="2"/>
      <c r="AB39">
        <v>345852.03169565171</v>
      </c>
      <c r="AC39" s="2">
        <v>3164302.231596373</v>
      </c>
      <c r="AD39" s="2">
        <v>3417377.3929692358</v>
      </c>
      <c r="AE39">
        <v>4565941.840829378</v>
      </c>
      <c r="AF39" s="2">
        <v>3308706.7256400264</v>
      </c>
      <c r="AG39" s="2">
        <v>4773623.3863221966</v>
      </c>
      <c r="AH39" s="2"/>
    </row>
    <row r="40" spans="1:34" ht="15" x14ac:dyDescent="0.25">
      <c r="A40">
        <v>2055</v>
      </c>
      <c r="F40" s="2"/>
      <c r="G40" s="2"/>
      <c r="H40" s="2">
        <v>365200.36711434741</v>
      </c>
      <c r="I40" s="2">
        <v>3257960.5317111141</v>
      </c>
      <c r="J40">
        <v>3440479.1471714876</v>
      </c>
      <c r="K40" s="2">
        <v>3617152.7634766367</v>
      </c>
      <c r="L40" s="2">
        <v>3789588.0109607386</v>
      </c>
      <c r="M40" s="2">
        <v>3958171.7169145299</v>
      </c>
      <c r="N40" s="2"/>
      <c r="O40" s="2"/>
      <c r="P40" s="2"/>
      <c r="Q40" s="2">
        <v>347419.52669208514</v>
      </c>
      <c r="R40" s="2"/>
      <c r="S40" s="2"/>
      <c r="T40" s="2"/>
      <c r="U40" s="2"/>
      <c r="V40" s="2">
        <v>342454.82672875246</v>
      </c>
      <c r="W40" s="2"/>
      <c r="X40" s="2"/>
      <c r="Y40" s="2"/>
      <c r="Z40" s="2"/>
      <c r="AA40" s="2"/>
      <c r="AB40" s="2"/>
      <c r="AC40" s="2">
        <v>346999.64374581847</v>
      </c>
      <c r="AD40" s="2">
        <v>3174776.6504393662</v>
      </c>
      <c r="AE40">
        <v>4313490.5353238173</v>
      </c>
      <c r="AF40" s="2">
        <v>362835.14374580776</v>
      </c>
      <c r="AG40" s="2">
        <v>4509689.3508308446</v>
      </c>
      <c r="AH40" s="2"/>
    </row>
    <row r="41" spans="1:34" x14ac:dyDescent="0.3">
      <c r="A41">
        <v>2056</v>
      </c>
      <c r="F41" s="2"/>
      <c r="G41" s="2"/>
      <c r="H41" s="2"/>
      <c r="I41" s="2">
        <v>357270.27985924773</v>
      </c>
      <c r="J41">
        <v>3196238.4035300231</v>
      </c>
      <c r="K41" s="2">
        <v>3377390.6901046489</v>
      </c>
      <c r="L41" s="2">
        <v>3554011.2566977474</v>
      </c>
      <c r="M41" s="2">
        <v>3726515.7971513392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>
        <v>348148.27600055531</v>
      </c>
      <c r="AE41">
        <v>4061039.2298182547</v>
      </c>
      <c r="AF41" s="2"/>
      <c r="AG41" s="2">
        <v>4245755.3153394917</v>
      </c>
      <c r="AH41" s="2"/>
    </row>
    <row r="42" spans="1:34" x14ac:dyDescent="0.3">
      <c r="A42">
        <v>2057</v>
      </c>
      <c r="F42" s="2"/>
      <c r="G42" s="2"/>
      <c r="H42" s="2"/>
      <c r="I42" s="2"/>
      <c r="J42" s="2">
        <v>350501.78717981942</v>
      </c>
      <c r="K42" s="2">
        <v>3137628.6167326616</v>
      </c>
      <c r="L42" s="2">
        <v>3318434.5024347561</v>
      </c>
      <c r="M42" s="2">
        <v>3494859.8773881476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>
        <v>3808587.9243126935</v>
      </c>
      <c r="AF42" s="2"/>
      <c r="AG42" s="2">
        <v>3981821.2798481383</v>
      </c>
      <c r="AH42" s="2"/>
    </row>
    <row r="43" spans="1:34" x14ac:dyDescent="0.3">
      <c r="A43">
        <v>2058</v>
      </c>
      <c r="F43" s="2"/>
      <c r="G43" s="2"/>
      <c r="H43" s="2"/>
      <c r="I43" s="2"/>
      <c r="J43" s="2"/>
      <c r="K43" s="2">
        <v>344074.59608041827</v>
      </c>
      <c r="L43" s="2">
        <v>3082857.7481717649</v>
      </c>
      <c r="M43" s="2">
        <v>3263203.957624957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>
        <v>3556136.6188071319</v>
      </c>
      <c r="AF43" s="2"/>
      <c r="AG43" s="2">
        <v>3717887.2443567859</v>
      </c>
      <c r="AH43" s="2"/>
    </row>
    <row r="44" spans="1:34" x14ac:dyDescent="0.3">
      <c r="A44">
        <v>2059</v>
      </c>
      <c r="F44" s="2"/>
      <c r="G44" s="2"/>
      <c r="H44" s="2"/>
      <c r="I44" s="2"/>
      <c r="J44" s="2"/>
      <c r="K44" s="2"/>
      <c r="L44" s="2">
        <v>338068.38349791034</v>
      </c>
      <c r="M44" s="2">
        <v>3031548.0378617663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>
        <v>3303685.3133015702</v>
      </c>
      <c r="AF44" s="2"/>
      <c r="AG44" s="2">
        <v>3453953.208865433</v>
      </c>
      <c r="AH44" s="2"/>
    </row>
    <row r="45" spans="1:34" x14ac:dyDescent="0.3">
      <c r="A45">
        <v>2060</v>
      </c>
      <c r="F45" s="2"/>
      <c r="G45" s="2"/>
      <c r="H45" s="2"/>
      <c r="I45" s="2"/>
      <c r="J45" s="2"/>
      <c r="K45" s="2"/>
      <c r="L45" s="2"/>
      <c r="M45" s="2">
        <v>332441.72400234471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>
        <v>362284.49208076106</v>
      </c>
      <c r="AF45" s="2"/>
      <c r="AG45" s="2">
        <v>378762.9768811228</v>
      </c>
      <c r="AH45" s="2"/>
    </row>
    <row r="46" spans="1:34" x14ac:dyDescent="0.3">
      <c r="F46" s="2"/>
      <c r="G46" s="2"/>
      <c r="H46" s="2"/>
      <c r="I46" s="2"/>
      <c r="J46" s="2"/>
      <c r="K46" s="2"/>
      <c r="L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3">
      <c r="F47" s="2"/>
      <c r="G47" s="2"/>
      <c r="H47" s="2"/>
      <c r="I47" s="2"/>
      <c r="J47" s="2"/>
      <c r="K47" s="2"/>
      <c r="L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3">
      <c r="F48" s="2"/>
      <c r="G48" s="2"/>
      <c r="H48" s="2"/>
      <c r="I48" s="2"/>
      <c r="J48" s="2"/>
      <c r="K48" s="2"/>
      <c r="L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48"/>
  <sheetViews>
    <sheetView workbookViewId="0">
      <selection activeCell="B21" sqref="B21"/>
    </sheetView>
  </sheetViews>
  <sheetFormatPr defaultRowHeight="14.4" x14ac:dyDescent="0.3"/>
  <cols>
    <col min="2" max="2" width="13.88671875" customWidth="1"/>
    <col min="3" max="3" width="10.44140625" customWidth="1"/>
    <col min="14" max="14" width="10.88671875" customWidth="1"/>
    <col min="15" max="15" width="11.44140625" customWidth="1"/>
    <col min="16" max="17" width="11" customWidth="1"/>
    <col min="23" max="23" width="10.6640625" customWidth="1"/>
    <col min="24" max="24" width="10.5546875" customWidth="1"/>
    <col min="25" max="25" width="10.44140625" customWidth="1"/>
    <col min="26" max="26" width="10.88671875" customWidth="1"/>
    <col min="27" max="27" width="10.5546875" customWidth="1"/>
    <col min="28" max="28" width="11" customWidth="1"/>
    <col min="29" max="29" width="10.88671875" customWidth="1"/>
    <col min="30" max="30" width="11" customWidth="1"/>
    <col min="31" max="31" width="10.6640625" customWidth="1"/>
    <col min="32" max="32" width="11" bestFit="1" customWidth="1"/>
    <col min="33" max="33" width="10.5546875" customWidth="1"/>
  </cols>
  <sheetData>
    <row r="1" spans="1:33" s="13" customFormat="1" x14ac:dyDescent="0.3">
      <c r="A1" s="27" t="s">
        <v>53</v>
      </c>
    </row>
    <row r="2" spans="1:33" s="13" customFormat="1" ht="15" x14ac:dyDescent="0.25"/>
    <row r="3" spans="1:33" ht="30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5" t="s">
        <v>32</v>
      </c>
      <c r="R3" s="1" t="s">
        <v>15</v>
      </c>
      <c r="S3" s="1" t="s">
        <v>16</v>
      </c>
      <c r="T3" s="1" t="s">
        <v>17</v>
      </c>
      <c r="U3" s="1" t="s">
        <v>18</v>
      </c>
      <c r="V3" s="5" t="s">
        <v>34</v>
      </c>
      <c r="W3" s="1" t="s">
        <v>19</v>
      </c>
      <c r="X3" s="1" t="s">
        <v>20</v>
      </c>
      <c r="Y3" s="1" t="s">
        <v>21</v>
      </c>
      <c r="Z3" s="1" t="s">
        <v>22</v>
      </c>
      <c r="AA3" s="1" t="s">
        <v>23</v>
      </c>
      <c r="AB3" s="1" t="s">
        <v>24</v>
      </c>
      <c r="AC3" s="1" t="s">
        <v>25</v>
      </c>
      <c r="AD3" s="1" t="s">
        <v>26</v>
      </c>
      <c r="AE3" s="5" t="s">
        <v>31</v>
      </c>
      <c r="AF3" s="5" t="s">
        <v>29</v>
      </c>
      <c r="AG3" s="5" t="s">
        <v>30</v>
      </c>
    </row>
    <row r="4" spans="1:33" ht="15" x14ac:dyDescent="0.25">
      <c r="A4">
        <v>2019</v>
      </c>
      <c r="B4" s="2">
        <v>191129.60717580409</v>
      </c>
      <c r="D4" s="2"/>
      <c r="E4" s="2"/>
      <c r="F4" s="2"/>
      <c r="G4" s="2"/>
      <c r="H4" s="2"/>
      <c r="I4" s="2"/>
      <c r="J4" s="2"/>
      <c r="K4" s="2"/>
      <c r="L4" s="2"/>
      <c r="M4" s="2"/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4746385.244865803</v>
      </c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" x14ac:dyDescent="0.25">
      <c r="A5">
        <v>2020</v>
      </c>
      <c r="B5" s="2">
        <v>191129.60717580409</v>
      </c>
      <c r="C5" s="2">
        <v>193040.90324756215</v>
      </c>
      <c r="D5" s="2"/>
      <c r="E5" s="2"/>
      <c r="F5" s="2"/>
      <c r="G5" s="2"/>
      <c r="H5" s="2"/>
      <c r="I5" s="2"/>
      <c r="J5" s="2"/>
      <c r="K5" s="2"/>
      <c r="L5" s="2"/>
      <c r="M5" s="2"/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4746385.244865803</v>
      </c>
      <c r="X5" s="2">
        <v>4793849.0973144602</v>
      </c>
      <c r="Y5" s="2"/>
      <c r="Z5" s="2"/>
      <c r="AA5" s="2"/>
      <c r="AB5" s="2"/>
      <c r="AC5" s="2"/>
      <c r="AD5" s="2"/>
      <c r="AE5" s="2"/>
      <c r="AF5" s="2"/>
      <c r="AG5" s="2"/>
    </row>
    <row r="6" spans="1:33" ht="15" x14ac:dyDescent="0.25">
      <c r="A6">
        <v>2021</v>
      </c>
      <c r="B6" s="2">
        <v>191129.60717580409</v>
      </c>
      <c r="C6" s="2">
        <v>193040.90324756215</v>
      </c>
      <c r="D6" s="2">
        <v>194971.31228003779</v>
      </c>
      <c r="E6" s="2"/>
      <c r="F6" s="2"/>
      <c r="G6" s="2"/>
      <c r="H6" s="2"/>
      <c r="I6" s="2"/>
      <c r="J6" s="2"/>
      <c r="K6" s="2"/>
      <c r="L6" s="2"/>
      <c r="M6" s="2"/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4746385.244865803</v>
      </c>
      <c r="X6" s="2">
        <v>4793849.0973144602</v>
      </c>
      <c r="Y6" s="2">
        <v>4841787.588287605</v>
      </c>
      <c r="Z6" s="2"/>
      <c r="AA6" s="2"/>
      <c r="AB6" s="2"/>
      <c r="AC6" s="2"/>
      <c r="AD6" s="2"/>
      <c r="AE6" s="2"/>
      <c r="AF6" s="2"/>
      <c r="AG6" s="2"/>
    </row>
    <row r="7" spans="1:33" ht="15" x14ac:dyDescent="0.25">
      <c r="A7">
        <v>2022</v>
      </c>
      <c r="B7" s="2">
        <v>191129.60717580409</v>
      </c>
      <c r="C7" s="2">
        <v>193040.90324756215</v>
      </c>
      <c r="D7" s="2">
        <v>194971.31228003779</v>
      </c>
      <c r="E7" s="2">
        <v>196921.02540283822</v>
      </c>
      <c r="F7" s="2"/>
      <c r="G7" s="2"/>
      <c r="H7" s="2"/>
      <c r="I7" s="2"/>
      <c r="J7" s="2"/>
      <c r="K7" s="2"/>
      <c r="L7" s="2"/>
      <c r="M7" s="2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4746385.244865803</v>
      </c>
      <c r="X7" s="2">
        <v>4793849.0973144602</v>
      </c>
      <c r="Y7" s="2">
        <v>4841787.588287605</v>
      </c>
      <c r="Z7" s="2">
        <v>4890205.4641704801</v>
      </c>
      <c r="AA7" s="2"/>
      <c r="AB7" s="2"/>
      <c r="AC7" s="2"/>
      <c r="AD7" s="2"/>
      <c r="AE7" s="2"/>
      <c r="AF7" s="2"/>
      <c r="AG7" s="2"/>
    </row>
    <row r="8" spans="1:33" ht="15" x14ac:dyDescent="0.25">
      <c r="A8">
        <v>2023</v>
      </c>
      <c r="B8" s="2">
        <v>191129.60717580409</v>
      </c>
      <c r="C8" s="2">
        <v>193040.90324756215</v>
      </c>
      <c r="D8" s="2">
        <v>194971.31228003779</v>
      </c>
      <c r="E8" s="2">
        <v>196921.02540283822</v>
      </c>
      <c r="F8" s="2">
        <v>198890.23565686654</v>
      </c>
      <c r="G8" s="2"/>
      <c r="H8" s="2"/>
      <c r="I8" s="2"/>
      <c r="J8" s="2"/>
      <c r="K8" s="2"/>
      <c r="L8" s="2"/>
      <c r="M8" s="2"/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4746385.244865803</v>
      </c>
      <c r="X8" s="2">
        <v>4793849.0973144602</v>
      </c>
      <c r="Y8" s="2">
        <v>4841787.588287605</v>
      </c>
      <c r="Z8" s="2">
        <v>4890205.4641704801</v>
      </c>
      <c r="AA8" s="2">
        <v>4939107.5188121861</v>
      </c>
      <c r="AB8" s="2"/>
      <c r="AC8" s="2"/>
      <c r="AD8" s="2"/>
      <c r="AE8" s="2"/>
      <c r="AF8" s="2"/>
      <c r="AG8" s="2"/>
    </row>
    <row r="9" spans="1:33" ht="15" x14ac:dyDescent="0.25">
      <c r="A9">
        <v>2024</v>
      </c>
      <c r="B9" s="2">
        <v>191129.60717580409</v>
      </c>
      <c r="C9" s="2">
        <v>193040.90324756215</v>
      </c>
      <c r="D9" s="2">
        <v>194971.31228003779</v>
      </c>
      <c r="E9" s="2">
        <v>196921.02540283822</v>
      </c>
      <c r="F9" s="2">
        <v>198890.23565686654</v>
      </c>
      <c r="G9" s="2">
        <v>200879.13801343524</v>
      </c>
      <c r="H9" s="2"/>
      <c r="I9" s="2"/>
      <c r="J9" s="2"/>
      <c r="K9" s="2"/>
      <c r="L9" s="2"/>
      <c r="M9" s="2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4746385.244865803</v>
      </c>
      <c r="X9" s="2">
        <v>4793849.0973144602</v>
      </c>
      <c r="Y9" s="2">
        <v>4841787.588287605</v>
      </c>
      <c r="Z9" s="2">
        <v>4890205.4641704801</v>
      </c>
      <c r="AA9" s="2">
        <v>4939107.5188121861</v>
      </c>
      <c r="AB9" s="2">
        <v>4988498.5940003069</v>
      </c>
      <c r="AD9" s="2"/>
      <c r="AE9" s="2"/>
      <c r="AF9" s="2"/>
      <c r="AG9" s="2"/>
    </row>
    <row r="10" spans="1:33" ht="15" x14ac:dyDescent="0.25">
      <c r="A10">
        <v>2025</v>
      </c>
      <c r="B10" s="2">
        <v>191129.60717580409</v>
      </c>
      <c r="C10" s="2">
        <v>193040.90324756215</v>
      </c>
      <c r="D10" s="2">
        <v>194971.31228003779</v>
      </c>
      <c r="E10" s="2">
        <v>196921.02540283822</v>
      </c>
      <c r="F10" s="2">
        <v>198890.23565686654</v>
      </c>
      <c r="G10" s="2">
        <v>200879.13801343524</v>
      </c>
      <c r="H10" s="2">
        <v>202887.92939356956</v>
      </c>
      <c r="I10" s="2"/>
      <c r="J10" s="2"/>
      <c r="K10" s="2"/>
      <c r="L10" s="2"/>
      <c r="M10" s="2"/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4746385.244865803</v>
      </c>
      <c r="X10" s="2">
        <v>4793849.0973144602</v>
      </c>
      <c r="Y10" s="2">
        <v>4841787.588287605</v>
      </c>
      <c r="Z10" s="2">
        <v>4890205.4641704801</v>
      </c>
      <c r="AA10" s="2">
        <v>4939107.5188121861</v>
      </c>
      <c r="AB10" s="2">
        <v>4988498.5940003069</v>
      </c>
      <c r="AC10" s="2">
        <v>5038383.5799403097</v>
      </c>
      <c r="AE10" s="2"/>
      <c r="AF10" s="2">
        <v>5038383.5799403097</v>
      </c>
      <c r="AG10" s="2"/>
    </row>
    <row r="11" spans="1:33" ht="15" x14ac:dyDescent="0.25">
      <c r="A11">
        <v>2026</v>
      </c>
      <c r="B11" s="2">
        <v>191129.60717580409</v>
      </c>
      <c r="C11" s="2">
        <v>193040.90324756215</v>
      </c>
      <c r="D11" s="2">
        <v>194971.31228003779</v>
      </c>
      <c r="E11" s="2">
        <v>196921.02540283822</v>
      </c>
      <c r="F11" s="2">
        <v>198890.23565686654</v>
      </c>
      <c r="G11" s="2">
        <v>200879.13801343524</v>
      </c>
      <c r="H11" s="2">
        <v>202887.92939356956</v>
      </c>
      <c r="I11" s="2">
        <v>204916.80868750525</v>
      </c>
      <c r="J11" s="2"/>
      <c r="K11" s="2"/>
      <c r="L11" s="2"/>
      <c r="M11" s="2"/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4746385.244865803</v>
      </c>
      <c r="X11" s="2">
        <v>4793849.0973144602</v>
      </c>
      <c r="Y11" s="2">
        <v>4841787.588287605</v>
      </c>
      <c r="Z11" s="2">
        <v>4890205.4641704801</v>
      </c>
      <c r="AA11" s="2">
        <v>4939107.5188121861</v>
      </c>
      <c r="AB11" s="2">
        <v>4988498.5940003069</v>
      </c>
      <c r="AC11" s="2">
        <v>5038383.5799403097</v>
      </c>
      <c r="AD11" s="2">
        <v>5088767.4157397132</v>
      </c>
      <c r="AE11" s="2"/>
      <c r="AF11" s="2">
        <v>5038383.5799403097</v>
      </c>
      <c r="AG11" s="2"/>
    </row>
    <row r="12" spans="1:33" ht="15" x14ac:dyDescent="0.25">
      <c r="A12">
        <v>2027</v>
      </c>
      <c r="B12" s="2">
        <v>191129.60717580409</v>
      </c>
      <c r="C12" s="2">
        <v>193040.90324756215</v>
      </c>
      <c r="D12" s="2">
        <v>194971.31228003779</v>
      </c>
      <c r="E12" s="2">
        <v>196921.02540283822</v>
      </c>
      <c r="F12" s="2">
        <v>198890.23565686654</v>
      </c>
      <c r="G12" s="2">
        <v>200879.13801343524</v>
      </c>
      <c r="H12" s="2">
        <v>202887.92939356956</v>
      </c>
      <c r="I12" s="2">
        <v>204916.80868750525</v>
      </c>
      <c r="J12" s="2">
        <v>206965.97677438034</v>
      </c>
      <c r="K12" s="2"/>
      <c r="L12" s="2"/>
      <c r="M12" s="2"/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4746385.244865803</v>
      </c>
      <c r="X12" s="2">
        <v>4793849.0973144602</v>
      </c>
      <c r="Y12" s="2">
        <v>4841787.588287605</v>
      </c>
      <c r="Z12" s="2">
        <v>4890205.4641704801</v>
      </c>
      <c r="AA12" s="2">
        <v>4939107.5188121861</v>
      </c>
      <c r="AB12" s="2">
        <v>4988498.5940003069</v>
      </c>
      <c r="AC12" s="2">
        <v>5038383.5799403097</v>
      </c>
      <c r="AD12" s="2">
        <v>5088767.4157397132</v>
      </c>
      <c r="AE12" s="2"/>
      <c r="AF12" s="2">
        <v>5038383.5799403097</v>
      </c>
      <c r="AG12" s="2"/>
    </row>
    <row r="13" spans="1:33" ht="15" x14ac:dyDescent="0.25">
      <c r="A13">
        <v>2028</v>
      </c>
      <c r="B13" s="2">
        <v>191129.60717580409</v>
      </c>
      <c r="C13" s="2">
        <v>193040.90324756215</v>
      </c>
      <c r="D13" s="2">
        <v>194971.31228003779</v>
      </c>
      <c r="E13" s="2">
        <v>196921.02540283822</v>
      </c>
      <c r="F13" s="2">
        <v>198890.23565686654</v>
      </c>
      <c r="G13" s="2">
        <v>200879.13801343524</v>
      </c>
      <c r="H13" s="2">
        <v>202887.92939356956</v>
      </c>
      <c r="I13" s="2">
        <v>204916.80868750525</v>
      </c>
      <c r="J13" s="2">
        <v>206965.97677438034</v>
      </c>
      <c r="K13" s="2">
        <v>209035.63654212412</v>
      </c>
      <c r="L13" s="2"/>
      <c r="M13" s="2"/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4746385.244865803</v>
      </c>
      <c r="X13" s="2">
        <v>4793849.0973144602</v>
      </c>
      <c r="Y13" s="2">
        <v>4841787.588287605</v>
      </c>
      <c r="Z13" s="2">
        <v>4890205.4641704801</v>
      </c>
      <c r="AA13" s="2">
        <v>4939107.5188121861</v>
      </c>
      <c r="AB13" s="2">
        <v>4988498.5940003069</v>
      </c>
      <c r="AC13" s="2">
        <v>5038383.5799403097</v>
      </c>
      <c r="AD13" s="2">
        <v>5088767.4157397132</v>
      </c>
      <c r="AE13" s="2"/>
      <c r="AF13" s="2">
        <v>5038383.5799403097</v>
      </c>
      <c r="AG13" s="2"/>
    </row>
    <row r="14" spans="1:33" ht="15" x14ac:dyDescent="0.25">
      <c r="A14">
        <v>2029</v>
      </c>
      <c r="B14" s="2">
        <v>191129.60717580409</v>
      </c>
      <c r="C14" s="2">
        <v>193040.90324756215</v>
      </c>
      <c r="D14" s="2">
        <v>194971.31228003779</v>
      </c>
      <c r="E14" s="2">
        <v>196921.02540283822</v>
      </c>
      <c r="F14" s="2">
        <v>198890.23565686654</v>
      </c>
      <c r="G14" s="2">
        <v>200879.13801343524</v>
      </c>
      <c r="H14" s="2">
        <v>202887.92939356956</v>
      </c>
      <c r="I14" s="2">
        <v>204916.80868750525</v>
      </c>
      <c r="J14" s="2">
        <v>206965.97677438034</v>
      </c>
      <c r="K14" s="2">
        <v>209035.63654212412</v>
      </c>
      <c r="L14" s="2">
        <v>211125.99290754541</v>
      </c>
      <c r="M14" s="2"/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4746385.244865803</v>
      </c>
      <c r="X14" s="2">
        <v>4793849.0973144602</v>
      </c>
      <c r="Y14" s="2">
        <v>4841787.588287605</v>
      </c>
      <c r="Z14" s="2">
        <v>4890205.4641704801</v>
      </c>
      <c r="AA14" s="2">
        <v>4939107.5188121861</v>
      </c>
      <c r="AB14" s="2">
        <v>4988498.5940003069</v>
      </c>
      <c r="AC14" s="2">
        <v>5038383.5799403097</v>
      </c>
      <c r="AD14" s="2">
        <v>5088767.4157397132</v>
      </c>
      <c r="AE14" s="2"/>
      <c r="AF14" s="2">
        <v>5038383.5799403097</v>
      </c>
      <c r="AG14" s="2"/>
    </row>
    <row r="15" spans="1:33" ht="15" x14ac:dyDescent="0.25">
      <c r="A15">
        <v>2030</v>
      </c>
      <c r="B15" s="2">
        <v>191129.60717580409</v>
      </c>
      <c r="C15" s="2">
        <v>193040.90324756215</v>
      </c>
      <c r="D15" s="2">
        <v>194971.31228003779</v>
      </c>
      <c r="E15" s="2">
        <v>196921.02540283822</v>
      </c>
      <c r="F15" s="2">
        <v>198890.23565686654</v>
      </c>
      <c r="G15" s="2">
        <v>200879.13801343524</v>
      </c>
      <c r="H15" s="2">
        <v>202887.92939356956</v>
      </c>
      <c r="I15" s="2">
        <v>204916.80868750525</v>
      </c>
      <c r="J15" s="2">
        <v>206965.97677438034</v>
      </c>
      <c r="K15" s="2">
        <v>209035.63654212412</v>
      </c>
      <c r="L15" s="2">
        <v>211125.99290754541</v>
      </c>
      <c r="M15" s="2">
        <v>213237.25283662084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4746385.244865803</v>
      </c>
      <c r="X15" s="2">
        <v>4793849.0973144602</v>
      </c>
      <c r="Y15" s="2">
        <v>4841787.588287605</v>
      </c>
      <c r="Z15" s="2">
        <v>4890205.4641704801</v>
      </c>
      <c r="AA15" s="2">
        <v>4939107.5188121861</v>
      </c>
      <c r="AB15" s="2">
        <v>4988498.5940003069</v>
      </c>
      <c r="AC15" s="2">
        <v>5038383.5799403097</v>
      </c>
      <c r="AD15" s="2">
        <v>5088767.4157397132</v>
      </c>
      <c r="AE15" s="2">
        <v>5295391.7787760831</v>
      </c>
      <c r="AF15" s="2">
        <v>5038383.5799403097</v>
      </c>
      <c r="AG15" s="2">
        <v>5295391.7787760831</v>
      </c>
    </row>
    <row r="16" spans="1:33" ht="15" x14ac:dyDescent="0.25">
      <c r="A16">
        <v>2031</v>
      </c>
      <c r="B16" s="2">
        <v>191129.60717580409</v>
      </c>
      <c r="C16" s="2">
        <v>193040.90324756215</v>
      </c>
      <c r="D16" s="2">
        <v>194971.31228003779</v>
      </c>
      <c r="E16" s="2">
        <v>196921.02540283822</v>
      </c>
      <c r="F16" s="2">
        <v>198890.23565686654</v>
      </c>
      <c r="G16" s="2">
        <v>200879.13801343524</v>
      </c>
      <c r="H16" s="2">
        <v>202887.92939356956</v>
      </c>
      <c r="I16" s="2">
        <v>204916.80868750525</v>
      </c>
      <c r="J16" s="2">
        <v>206965.97677438034</v>
      </c>
      <c r="K16" s="2">
        <v>209035.63654212412</v>
      </c>
      <c r="L16" s="2">
        <v>211125.99290754541</v>
      </c>
      <c r="M16" s="2">
        <v>213237.25283662084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4746385.244865803</v>
      </c>
      <c r="X16" s="2">
        <v>4793849.0973144602</v>
      </c>
      <c r="Y16" s="2">
        <v>4841787.588287605</v>
      </c>
      <c r="Z16" s="2">
        <v>4890205.4641704801</v>
      </c>
      <c r="AA16" s="2">
        <v>4939107.5188121861</v>
      </c>
      <c r="AB16" s="2">
        <v>4988498.5940003069</v>
      </c>
      <c r="AC16" s="2">
        <v>5038383.5799403097</v>
      </c>
      <c r="AD16" s="2">
        <v>5088767.4157397132</v>
      </c>
      <c r="AE16" s="2">
        <v>5295391.7787760831</v>
      </c>
      <c r="AF16" s="2">
        <v>5038383.5799403097</v>
      </c>
      <c r="AG16" s="2">
        <v>5295391.7787760831</v>
      </c>
    </row>
    <row r="17" spans="1:33" ht="15" x14ac:dyDescent="0.25">
      <c r="A17">
        <v>2032</v>
      </c>
      <c r="B17" s="2">
        <v>191129.60717580409</v>
      </c>
      <c r="C17" s="2">
        <v>193040.90324756215</v>
      </c>
      <c r="D17" s="2">
        <v>194971.31228003779</v>
      </c>
      <c r="E17" s="2">
        <v>196921.02540283822</v>
      </c>
      <c r="F17" s="2">
        <v>198890.23565686654</v>
      </c>
      <c r="G17" s="2">
        <v>200879.13801343524</v>
      </c>
      <c r="H17" s="2">
        <v>202887.92939356956</v>
      </c>
      <c r="I17" s="2">
        <v>204916.80868750525</v>
      </c>
      <c r="J17" s="2">
        <v>206965.97677438034</v>
      </c>
      <c r="K17" s="2">
        <v>209035.63654212412</v>
      </c>
      <c r="L17" s="2">
        <v>211125.99290754541</v>
      </c>
      <c r="M17" s="2">
        <v>213237.25283662084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4746385.244865803</v>
      </c>
      <c r="X17" s="2">
        <v>4793849.0973144602</v>
      </c>
      <c r="Y17" s="2">
        <v>4841787.588287605</v>
      </c>
      <c r="Z17" s="2">
        <v>4890205.4641704801</v>
      </c>
      <c r="AA17" s="2">
        <v>4939107.5188121861</v>
      </c>
      <c r="AB17" s="2">
        <v>4988498.5940003069</v>
      </c>
      <c r="AC17" s="2">
        <v>5038383.5799403097</v>
      </c>
      <c r="AD17" s="2">
        <v>5088767.4157397132</v>
      </c>
      <c r="AE17" s="2">
        <v>5295391.7787760831</v>
      </c>
      <c r="AF17" s="2">
        <v>5038383.5799403097</v>
      </c>
      <c r="AG17" s="2">
        <v>5295391.7787760831</v>
      </c>
    </row>
    <row r="18" spans="1:33" ht="15" x14ac:dyDescent="0.25">
      <c r="A18">
        <v>2033</v>
      </c>
      <c r="B18" s="2">
        <v>191129.60717580409</v>
      </c>
      <c r="C18" s="2">
        <v>193040.90324756215</v>
      </c>
      <c r="D18" s="2">
        <v>194971.31228003779</v>
      </c>
      <c r="E18" s="2">
        <v>196921.02540283822</v>
      </c>
      <c r="F18" s="2">
        <v>198890.23565686654</v>
      </c>
      <c r="G18" s="2">
        <v>200879.13801343524</v>
      </c>
      <c r="H18" s="2">
        <v>202887.92939356956</v>
      </c>
      <c r="I18" s="2">
        <v>204916.80868750525</v>
      </c>
      <c r="J18" s="2">
        <v>206965.97677438034</v>
      </c>
      <c r="K18" s="2">
        <v>209035.63654212412</v>
      </c>
      <c r="L18" s="2">
        <v>211125.99290754541</v>
      </c>
      <c r="M18" s="2">
        <v>213237.25283662084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4746385.244865803</v>
      </c>
      <c r="X18" s="2">
        <v>4793849.0973144602</v>
      </c>
      <c r="Y18" s="2">
        <v>4841787.588287605</v>
      </c>
      <c r="Z18" s="2">
        <v>4890205.4641704801</v>
      </c>
      <c r="AA18" s="2">
        <v>4939107.5188121861</v>
      </c>
      <c r="AB18" s="2">
        <v>4988498.5940003069</v>
      </c>
      <c r="AC18" s="2">
        <v>5038383.5799403097</v>
      </c>
      <c r="AD18" s="2">
        <v>5088767.4157397132</v>
      </c>
      <c r="AE18" s="2">
        <v>5295391.7787760831</v>
      </c>
      <c r="AF18" s="2">
        <v>5038383.5799403097</v>
      </c>
      <c r="AG18" s="2">
        <v>5295391.7787760831</v>
      </c>
    </row>
    <row r="19" spans="1:33" ht="15" x14ac:dyDescent="0.25">
      <c r="A19">
        <v>2034</v>
      </c>
      <c r="B19" s="2">
        <v>191129.60717580409</v>
      </c>
      <c r="C19" s="2">
        <v>193040.90324756215</v>
      </c>
      <c r="D19" s="2">
        <v>194971.31228003779</v>
      </c>
      <c r="E19" s="2">
        <v>196921.02540283822</v>
      </c>
      <c r="F19" s="2">
        <v>198890.23565686654</v>
      </c>
      <c r="G19" s="2">
        <v>200879.13801343524</v>
      </c>
      <c r="H19" s="2">
        <v>202887.92939356956</v>
      </c>
      <c r="I19" s="2">
        <v>204916.80868750525</v>
      </c>
      <c r="J19" s="2">
        <v>206965.97677438034</v>
      </c>
      <c r="K19" s="2">
        <v>209035.63654212412</v>
      </c>
      <c r="L19" s="2">
        <v>211125.99290754541</v>
      </c>
      <c r="M19" s="2">
        <v>213237.25283662084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4746385.244865803</v>
      </c>
      <c r="X19" s="2">
        <v>4793849.0973144602</v>
      </c>
      <c r="Y19" s="2">
        <v>4841787.588287605</v>
      </c>
      <c r="Z19" s="2">
        <v>4890205.4641704801</v>
      </c>
      <c r="AA19" s="2">
        <v>4939107.5188121861</v>
      </c>
      <c r="AB19" s="2">
        <v>4988498.5940003069</v>
      </c>
      <c r="AC19" s="2">
        <v>5038383.5799403097</v>
      </c>
      <c r="AD19" s="2">
        <v>5088767.4157397132</v>
      </c>
      <c r="AE19" s="2">
        <v>5295391.7787760831</v>
      </c>
      <c r="AF19" s="2">
        <v>5038383.5799403097</v>
      </c>
      <c r="AG19" s="2">
        <v>5295391.7787760831</v>
      </c>
    </row>
    <row r="20" spans="1:33" ht="15" x14ac:dyDescent="0.25">
      <c r="A20">
        <v>2035</v>
      </c>
      <c r="B20" s="2">
        <v>191129.60717580409</v>
      </c>
      <c r="C20" s="2">
        <v>193040.90324756215</v>
      </c>
      <c r="D20" s="2">
        <v>194971.31228003779</v>
      </c>
      <c r="E20" s="2">
        <v>196921.02540283822</v>
      </c>
      <c r="F20" s="2">
        <v>198890.23565686654</v>
      </c>
      <c r="G20" s="2">
        <v>200879.13801343524</v>
      </c>
      <c r="H20" s="2">
        <v>202887.92939356956</v>
      </c>
      <c r="I20" s="2">
        <v>204916.80868750525</v>
      </c>
      <c r="J20" s="2">
        <v>206965.97677438034</v>
      </c>
      <c r="K20" s="2">
        <v>209035.63654212412</v>
      </c>
      <c r="L20" s="2">
        <v>211125.99290754541</v>
      </c>
      <c r="M20" s="2">
        <v>213237.25283662084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4746385.244865803</v>
      </c>
      <c r="X20" s="2">
        <v>4793849.0973144602</v>
      </c>
      <c r="Y20" s="2">
        <v>4841787.588287605</v>
      </c>
      <c r="Z20" s="2">
        <v>4890205.4641704801</v>
      </c>
      <c r="AA20" s="2">
        <v>4939107.5188121861</v>
      </c>
      <c r="AB20" s="2">
        <v>4988498.5940003069</v>
      </c>
      <c r="AC20" s="2">
        <v>5038383.5799403097</v>
      </c>
      <c r="AD20" s="2">
        <v>5088767.4157397132</v>
      </c>
      <c r="AE20" s="2">
        <v>5295391.7787760831</v>
      </c>
      <c r="AF20" s="2">
        <v>5038383.5799403097</v>
      </c>
      <c r="AG20" s="2">
        <v>5295391.7787760831</v>
      </c>
    </row>
    <row r="21" spans="1:33" ht="15" x14ac:dyDescent="0.25">
      <c r="A21">
        <v>2036</v>
      </c>
      <c r="B21" s="2">
        <v>191129.60717580409</v>
      </c>
      <c r="C21" s="2">
        <v>193040.90324756215</v>
      </c>
      <c r="D21" s="2">
        <v>194971.31228003779</v>
      </c>
      <c r="E21" s="2">
        <v>196921.02540283822</v>
      </c>
      <c r="F21" s="2">
        <v>198890.23565686654</v>
      </c>
      <c r="G21" s="2">
        <v>200879.13801343524</v>
      </c>
      <c r="H21" s="2">
        <v>202887.92939356956</v>
      </c>
      <c r="I21" s="2">
        <v>204916.80868750525</v>
      </c>
      <c r="J21" s="2">
        <v>206965.97677438034</v>
      </c>
      <c r="K21" s="2">
        <v>209035.63654212412</v>
      </c>
      <c r="L21" s="2">
        <v>211125.99290754541</v>
      </c>
      <c r="M21" s="2">
        <v>213237.25283662084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4746385.244865803</v>
      </c>
      <c r="X21" s="2">
        <v>4793849.0973144602</v>
      </c>
      <c r="Y21" s="2">
        <v>4841787.588287605</v>
      </c>
      <c r="Z21" s="2">
        <v>4890205.4641704801</v>
      </c>
      <c r="AA21" s="2">
        <v>4939107.5188121861</v>
      </c>
      <c r="AB21" s="2">
        <v>4988498.5940003069</v>
      </c>
      <c r="AC21" s="2">
        <v>5038383.5799403097</v>
      </c>
      <c r="AD21" s="2">
        <v>5088767.4157397132</v>
      </c>
      <c r="AE21" s="2">
        <v>5295391.7787760831</v>
      </c>
      <c r="AF21" s="2">
        <v>5038383.5799403097</v>
      </c>
      <c r="AG21" s="2">
        <v>5295391.7787760831</v>
      </c>
    </row>
    <row r="22" spans="1:33" ht="15" x14ac:dyDescent="0.25">
      <c r="A22">
        <v>2037</v>
      </c>
      <c r="B22" s="2">
        <v>191129.60717580409</v>
      </c>
      <c r="C22" s="2">
        <v>193040.90324756215</v>
      </c>
      <c r="D22" s="2">
        <v>194971.31228003779</v>
      </c>
      <c r="E22" s="2">
        <v>196921.02540283822</v>
      </c>
      <c r="F22" s="2">
        <v>198890.23565686654</v>
      </c>
      <c r="G22" s="2">
        <v>200879.13801343524</v>
      </c>
      <c r="H22" s="2">
        <v>202887.92939356956</v>
      </c>
      <c r="I22" s="2">
        <v>204916.80868750525</v>
      </c>
      <c r="J22" s="2">
        <v>206965.97677438034</v>
      </c>
      <c r="K22" s="2">
        <v>209035.63654212412</v>
      </c>
      <c r="L22" s="2">
        <v>211125.99290754541</v>
      </c>
      <c r="M22" s="2">
        <v>213237.25283662084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4746385.244865803</v>
      </c>
      <c r="X22" s="2">
        <v>4793849.0973144602</v>
      </c>
      <c r="Y22" s="2">
        <v>4841787.588287605</v>
      </c>
      <c r="Z22" s="2">
        <v>4890205.4641704801</v>
      </c>
      <c r="AA22" s="2">
        <v>4939107.5188121861</v>
      </c>
      <c r="AB22" s="2">
        <v>4988498.5940003069</v>
      </c>
      <c r="AC22" s="2">
        <v>5038383.5799403097</v>
      </c>
      <c r="AD22" s="2">
        <v>5088767.4157397132</v>
      </c>
      <c r="AE22" s="2">
        <v>5295391.7787760831</v>
      </c>
      <c r="AF22" s="2">
        <v>5038383.5799403097</v>
      </c>
      <c r="AG22" s="2">
        <v>5295391.7787760831</v>
      </c>
    </row>
    <row r="23" spans="1:33" ht="15" x14ac:dyDescent="0.25">
      <c r="A23">
        <v>2038</v>
      </c>
      <c r="B23" s="2">
        <v>191129.60717580409</v>
      </c>
      <c r="C23" s="2">
        <v>193040.90324756215</v>
      </c>
      <c r="D23" s="2">
        <v>194971.31228003779</v>
      </c>
      <c r="E23" s="2">
        <v>196921.02540283822</v>
      </c>
      <c r="F23" s="2">
        <v>198890.23565686654</v>
      </c>
      <c r="G23" s="2">
        <v>200879.13801343524</v>
      </c>
      <c r="H23" s="2">
        <v>202887.92939356956</v>
      </c>
      <c r="I23" s="2">
        <v>204916.80868750525</v>
      </c>
      <c r="J23" s="2">
        <v>206965.97677438034</v>
      </c>
      <c r="K23" s="2">
        <v>209035.63654212412</v>
      </c>
      <c r="L23" s="2">
        <v>211125.99290754541</v>
      </c>
      <c r="M23" s="2">
        <v>213237.25283662084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4746385.244865803</v>
      </c>
      <c r="X23" s="2">
        <v>4793849.0973144602</v>
      </c>
      <c r="Y23" s="2">
        <v>4841787.588287605</v>
      </c>
      <c r="Z23" s="2">
        <v>4890205.4641704801</v>
      </c>
      <c r="AA23" s="2">
        <v>4939107.5188121861</v>
      </c>
      <c r="AB23" s="2">
        <v>4988498.5940003069</v>
      </c>
      <c r="AC23" s="2">
        <v>5038383.5799403097</v>
      </c>
      <c r="AD23" s="2">
        <v>5088767.4157397132</v>
      </c>
      <c r="AE23" s="2">
        <v>5295391.7787760831</v>
      </c>
      <c r="AF23" s="2">
        <v>5038383.5799403097</v>
      </c>
      <c r="AG23" s="2">
        <v>5295391.7787760831</v>
      </c>
    </row>
    <row r="24" spans="1:33" ht="15" x14ac:dyDescent="0.25">
      <c r="A24">
        <v>2039</v>
      </c>
      <c r="B24" s="2">
        <v>191129.60717580409</v>
      </c>
      <c r="C24" s="2">
        <v>193040.90324756215</v>
      </c>
      <c r="D24" s="2">
        <v>194971.31228003779</v>
      </c>
      <c r="E24" s="2">
        <v>196921.02540283822</v>
      </c>
      <c r="F24" s="2">
        <v>198890.23565686654</v>
      </c>
      <c r="G24" s="2">
        <v>200879.13801343524</v>
      </c>
      <c r="H24" s="2">
        <v>202887.92939356956</v>
      </c>
      <c r="I24" s="2">
        <v>204916.80868750525</v>
      </c>
      <c r="J24" s="2">
        <v>206965.97677438034</v>
      </c>
      <c r="K24" s="2">
        <v>209035.63654212412</v>
      </c>
      <c r="L24" s="2">
        <v>211125.99290754541</v>
      </c>
      <c r="M24" s="2">
        <v>213237.25283662084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4746385.244865803</v>
      </c>
      <c r="X24" s="2">
        <v>4793849.0973144602</v>
      </c>
      <c r="Y24" s="2">
        <v>4841787.588287605</v>
      </c>
      <c r="Z24" s="2">
        <v>4890205.4641704801</v>
      </c>
      <c r="AA24" s="2">
        <v>4939107.5188121861</v>
      </c>
      <c r="AB24" s="2">
        <v>4988498.5940003069</v>
      </c>
      <c r="AC24" s="2">
        <v>5038383.5799403097</v>
      </c>
      <c r="AD24" s="2">
        <v>5088767.4157397132</v>
      </c>
      <c r="AE24" s="2">
        <v>5295391.7787760831</v>
      </c>
      <c r="AF24" s="2">
        <v>5038383.5799403097</v>
      </c>
      <c r="AG24" s="2">
        <v>5295391.7787760831</v>
      </c>
    </row>
    <row r="25" spans="1:33" ht="15" x14ac:dyDescent="0.25">
      <c r="A25">
        <v>2040</v>
      </c>
      <c r="B25" s="2">
        <v>191129.60717580409</v>
      </c>
      <c r="C25" s="2">
        <v>193040.90324756215</v>
      </c>
      <c r="D25" s="2">
        <v>194971.31228003779</v>
      </c>
      <c r="E25" s="2">
        <v>196921.02540283822</v>
      </c>
      <c r="F25" s="2">
        <v>198890.23565686654</v>
      </c>
      <c r="G25" s="2">
        <v>200879.13801343524</v>
      </c>
      <c r="H25" s="2">
        <v>202887.92939356956</v>
      </c>
      <c r="I25" s="2">
        <v>204916.80868750525</v>
      </c>
      <c r="J25" s="2">
        <v>206965.97677438034</v>
      </c>
      <c r="K25" s="2">
        <v>209035.63654212412</v>
      </c>
      <c r="L25" s="2">
        <v>211125.99290754541</v>
      </c>
      <c r="M25" s="2">
        <v>213237.25283662084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4746385.244865803</v>
      </c>
      <c r="X25" s="2">
        <v>4793849.0973144602</v>
      </c>
      <c r="Y25" s="2">
        <v>4841787.588287605</v>
      </c>
      <c r="Z25" s="2">
        <v>4890205.4641704801</v>
      </c>
      <c r="AA25" s="2">
        <v>4939107.5188121861</v>
      </c>
      <c r="AB25" s="2">
        <v>4988498.5940003069</v>
      </c>
      <c r="AC25" s="2">
        <v>5038383.5799403097</v>
      </c>
      <c r="AD25" s="2">
        <v>5088767.4157397132</v>
      </c>
      <c r="AE25" s="2">
        <v>5295391.7787760831</v>
      </c>
      <c r="AF25" s="2">
        <v>5038383.5799403097</v>
      </c>
      <c r="AG25" s="2">
        <v>5295391.7787760831</v>
      </c>
    </row>
    <row r="26" spans="1:33" ht="15" x14ac:dyDescent="0.25">
      <c r="A26">
        <v>2041</v>
      </c>
      <c r="B26" s="2">
        <v>191129.60717580409</v>
      </c>
      <c r="C26" s="2">
        <v>193040.90324756215</v>
      </c>
      <c r="D26" s="2">
        <v>194971.31228003779</v>
      </c>
      <c r="E26" s="2">
        <v>196921.02540283822</v>
      </c>
      <c r="F26" s="2">
        <v>198890.23565686654</v>
      </c>
      <c r="G26" s="2">
        <v>200879.13801343524</v>
      </c>
      <c r="H26" s="2">
        <v>202887.92939356956</v>
      </c>
      <c r="I26" s="2">
        <v>204916.80868750525</v>
      </c>
      <c r="J26" s="2">
        <v>206965.97677438034</v>
      </c>
      <c r="K26" s="2">
        <v>209035.63654212412</v>
      </c>
      <c r="L26" s="2">
        <v>211125.99290754541</v>
      </c>
      <c r="M26" s="2">
        <v>213237.25283662084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4746385.244865803</v>
      </c>
      <c r="X26" s="2">
        <v>4793849.0973144602</v>
      </c>
      <c r="Y26" s="2">
        <v>4841787.588287605</v>
      </c>
      <c r="Z26" s="2">
        <v>4890205.4641704801</v>
      </c>
      <c r="AA26" s="2">
        <v>4939107.5188121861</v>
      </c>
      <c r="AB26" s="2">
        <v>4988498.5940003069</v>
      </c>
      <c r="AC26" s="2">
        <v>5038383.5799403097</v>
      </c>
      <c r="AD26" s="2">
        <v>5088767.4157397132</v>
      </c>
      <c r="AE26" s="2">
        <v>5295391.7787760831</v>
      </c>
      <c r="AF26" s="2">
        <v>5038383.5799403097</v>
      </c>
      <c r="AG26" s="2">
        <v>5295391.7787760831</v>
      </c>
    </row>
    <row r="27" spans="1:33" ht="15" x14ac:dyDescent="0.25">
      <c r="A27">
        <v>2042</v>
      </c>
      <c r="B27" s="2">
        <v>191129.60717580409</v>
      </c>
      <c r="C27" s="2">
        <v>193040.90324756215</v>
      </c>
      <c r="D27" s="2">
        <v>194971.31228003779</v>
      </c>
      <c r="E27" s="2">
        <v>196921.02540283822</v>
      </c>
      <c r="F27" s="2">
        <v>198890.23565686654</v>
      </c>
      <c r="G27" s="2">
        <v>200879.13801343524</v>
      </c>
      <c r="H27" s="2">
        <v>202887.92939356956</v>
      </c>
      <c r="I27" s="2">
        <v>204916.80868750525</v>
      </c>
      <c r="J27" s="2">
        <v>206965.97677438034</v>
      </c>
      <c r="K27" s="2">
        <v>209035.63654212412</v>
      </c>
      <c r="L27" s="2">
        <v>211125.99290754541</v>
      </c>
      <c r="M27" s="2">
        <v>213237.25283662084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4746385.244865803</v>
      </c>
      <c r="X27" s="2">
        <v>4793849.0973144602</v>
      </c>
      <c r="Y27" s="2">
        <v>4841787.588287605</v>
      </c>
      <c r="Z27" s="2">
        <v>4890205.4641704801</v>
      </c>
      <c r="AA27" s="2">
        <v>4939107.5188121861</v>
      </c>
      <c r="AB27" s="2">
        <v>4988498.5940003069</v>
      </c>
      <c r="AC27" s="2">
        <v>5038383.5799403097</v>
      </c>
      <c r="AD27" s="2">
        <v>5088767.4157397132</v>
      </c>
      <c r="AE27" s="2">
        <v>5295391.7787760831</v>
      </c>
      <c r="AF27" s="2">
        <v>5038383.5799403097</v>
      </c>
      <c r="AG27" s="2">
        <v>5295391.7787760831</v>
      </c>
    </row>
    <row r="28" spans="1:33" ht="15" x14ac:dyDescent="0.25">
      <c r="A28">
        <v>2043</v>
      </c>
      <c r="B28" s="2">
        <v>191129.60717580409</v>
      </c>
      <c r="C28" s="2">
        <v>193040.90324756215</v>
      </c>
      <c r="D28" s="2">
        <v>194971.31228003779</v>
      </c>
      <c r="E28" s="2">
        <v>196921.02540283822</v>
      </c>
      <c r="F28" s="2">
        <v>198890.23565686654</v>
      </c>
      <c r="G28" s="2">
        <v>200879.13801343524</v>
      </c>
      <c r="H28" s="2">
        <v>202887.92939356956</v>
      </c>
      <c r="I28" s="2">
        <v>204916.80868750525</v>
      </c>
      <c r="J28" s="2">
        <v>206965.97677438034</v>
      </c>
      <c r="K28" s="2">
        <v>209035.63654212412</v>
      </c>
      <c r="L28" s="2">
        <v>211125.99290754541</v>
      </c>
      <c r="M28" s="2">
        <v>213237.25283662084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4746385.244865803</v>
      </c>
      <c r="X28" s="2">
        <v>4793849.0973144602</v>
      </c>
      <c r="Y28" s="2">
        <v>4841787.588287605</v>
      </c>
      <c r="Z28" s="2">
        <v>4890205.4641704801</v>
      </c>
      <c r="AA28" s="2">
        <v>4939107.5188121861</v>
      </c>
      <c r="AB28" s="2">
        <v>4988498.5940003069</v>
      </c>
      <c r="AC28" s="2">
        <v>5038383.5799403097</v>
      </c>
      <c r="AD28" s="2">
        <v>5088767.4157397132</v>
      </c>
      <c r="AE28" s="2">
        <v>5295391.7787760831</v>
      </c>
      <c r="AF28" s="2">
        <v>5038383.5799403097</v>
      </c>
      <c r="AG28" s="2">
        <v>5295391.7787760831</v>
      </c>
    </row>
    <row r="29" spans="1:33" ht="15" x14ac:dyDescent="0.25">
      <c r="A29">
        <v>2044</v>
      </c>
      <c r="B29" s="2">
        <v>191129.60717580409</v>
      </c>
      <c r="C29" s="2">
        <v>193040.90324756215</v>
      </c>
      <c r="D29" s="2">
        <v>194971.31228003779</v>
      </c>
      <c r="E29" s="2">
        <v>196921.02540283822</v>
      </c>
      <c r="F29" s="2">
        <v>198890.23565686654</v>
      </c>
      <c r="G29" s="2">
        <v>200879.13801343524</v>
      </c>
      <c r="H29" s="2">
        <v>202887.92939356956</v>
      </c>
      <c r="I29" s="2">
        <v>204916.80868750525</v>
      </c>
      <c r="J29" s="2">
        <v>206965.97677438034</v>
      </c>
      <c r="K29" s="2">
        <v>209035.63654212412</v>
      </c>
      <c r="L29" s="2">
        <v>211125.99290754541</v>
      </c>
      <c r="M29" s="2">
        <v>213237.25283662084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4746385.244865803</v>
      </c>
      <c r="X29" s="2">
        <v>4793849.0973144602</v>
      </c>
      <c r="Y29" s="2">
        <v>4841787.588287605</v>
      </c>
      <c r="Z29" s="2">
        <v>4890205.4641704801</v>
      </c>
      <c r="AA29" s="2">
        <v>4939107.5188121861</v>
      </c>
      <c r="AB29" s="2">
        <v>4988498.5940003069</v>
      </c>
      <c r="AC29" s="2">
        <v>5038383.5799403097</v>
      </c>
      <c r="AD29" s="2">
        <v>5088767.4157397132</v>
      </c>
      <c r="AE29" s="2">
        <v>5295391.7787760831</v>
      </c>
      <c r="AF29" s="2">
        <v>5038383.5799403097</v>
      </c>
      <c r="AG29" s="2">
        <v>5295391.7787760831</v>
      </c>
    </row>
    <row r="30" spans="1:33" ht="15" x14ac:dyDescent="0.25">
      <c r="A30">
        <v>2045</v>
      </c>
      <c r="B30" s="2">
        <v>191129.60717580409</v>
      </c>
      <c r="C30" s="2">
        <v>193040.90324756215</v>
      </c>
      <c r="D30" s="2">
        <v>194971.31228003779</v>
      </c>
      <c r="E30" s="2">
        <v>196921.02540283822</v>
      </c>
      <c r="F30" s="2">
        <v>198890.23565686654</v>
      </c>
      <c r="G30" s="2">
        <v>200879.13801343524</v>
      </c>
      <c r="H30" s="2">
        <v>202887.92939356956</v>
      </c>
      <c r="I30" s="2">
        <v>204916.80868750525</v>
      </c>
      <c r="J30" s="2">
        <v>206965.97677438034</v>
      </c>
      <c r="K30" s="2">
        <v>209035.63654212412</v>
      </c>
      <c r="L30" s="2">
        <v>211125.99290754541</v>
      </c>
      <c r="M30" s="2">
        <v>213237.25283662084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4746385.244865803</v>
      </c>
      <c r="X30" s="2">
        <v>4793849.0973144602</v>
      </c>
      <c r="Y30" s="2">
        <v>4841787.588287605</v>
      </c>
      <c r="Z30" s="2">
        <v>4890205.4641704801</v>
      </c>
      <c r="AA30" s="2">
        <v>4939107.5188121861</v>
      </c>
      <c r="AB30" s="2">
        <v>4988498.5940003069</v>
      </c>
      <c r="AC30" s="2">
        <v>5038383.5799403097</v>
      </c>
      <c r="AD30" s="2">
        <v>5088767.4157397132</v>
      </c>
      <c r="AE30" s="2">
        <v>5295391.7787760831</v>
      </c>
      <c r="AF30" s="2">
        <v>5038383.5799403097</v>
      </c>
      <c r="AG30" s="2">
        <v>5295391.7787760831</v>
      </c>
    </row>
    <row r="31" spans="1:33" ht="15" x14ac:dyDescent="0.25">
      <c r="A31">
        <v>2046</v>
      </c>
      <c r="B31" s="2">
        <v>191129.60717580409</v>
      </c>
      <c r="C31" s="2">
        <v>193040.90324756215</v>
      </c>
      <c r="D31" s="2">
        <v>194971.31228003779</v>
      </c>
      <c r="E31" s="2">
        <v>196921.02540283822</v>
      </c>
      <c r="F31" s="2">
        <v>198890.23565686654</v>
      </c>
      <c r="G31" s="2">
        <v>200879.13801343524</v>
      </c>
      <c r="H31" s="2">
        <v>202887.92939356956</v>
      </c>
      <c r="I31" s="2">
        <v>204916.80868750525</v>
      </c>
      <c r="J31" s="2">
        <v>206965.97677438034</v>
      </c>
      <c r="K31" s="2">
        <v>209035.63654212412</v>
      </c>
      <c r="L31" s="2">
        <v>211125.99290754541</v>
      </c>
      <c r="M31" s="2">
        <v>213237.25283662084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4746385.244865803</v>
      </c>
      <c r="X31" s="2">
        <v>4793849.0973144602</v>
      </c>
      <c r="Y31" s="2">
        <v>4841787.588287605</v>
      </c>
      <c r="Z31" s="2">
        <v>4890205.4641704801</v>
      </c>
      <c r="AA31" s="2">
        <v>4939107.5188121861</v>
      </c>
      <c r="AB31" s="2">
        <v>4988498.5940003069</v>
      </c>
      <c r="AC31" s="2">
        <v>5038383.5799403097</v>
      </c>
      <c r="AD31" s="2">
        <v>5088767.4157397132</v>
      </c>
      <c r="AE31" s="2">
        <v>5295391.7787760831</v>
      </c>
      <c r="AF31" s="2">
        <v>5038383.5799403097</v>
      </c>
      <c r="AG31" s="2">
        <v>5295391.7787760831</v>
      </c>
    </row>
    <row r="32" spans="1:33" ht="15" x14ac:dyDescent="0.25">
      <c r="A32">
        <v>2047</v>
      </c>
      <c r="B32" s="2">
        <v>191129.60717580409</v>
      </c>
      <c r="C32" s="2">
        <v>193040.90324756215</v>
      </c>
      <c r="D32" s="2">
        <v>194971.31228003779</v>
      </c>
      <c r="E32" s="2">
        <v>196921.02540283822</v>
      </c>
      <c r="F32" s="2">
        <v>198890.23565686654</v>
      </c>
      <c r="G32" s="2">
        <v>200879.13801343524</v>
      </c>
      <c r="H32" s="2">
        <v>202887.92939356956</v>
      </c>
      <c r="I32" s="2">
        <v>204916.80868750525</v>
      </c>
      <c r="J32" s="2">
        <v>206965.97677438034</v>
      </c>
      <c r="K32" s="2">
        <v>209035.63654212412</v>
      </c>
      <c r="L32" s="2">
        <v>211125.99290754541</v>
      </c>
      <c r="M32" s="2">
        <v>213237.25283662084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4746385.244865803</v>
      </c>
      <c r="X32" s="2">
        <v>4793849.0973144602</v>
      </c>
      <c r="Y32" s="2">
        <v>4841787.588287605</v>
      </c>
      <c r="Z32" s="2">
        <v>4890205.4641704801</v>
      </c>
      <c r="AA32" s="2">
        <v>4939107.5188121861</v>
      </c>
      <c r="AB32" s="2">
        <v>4988498.5940003069</v>
      </c>
      <c r="AC32" s="2">
        <v>5038383.5799403097</v>
      </c>
      <c r="AD32" s="2">
        <v>5088767.4157397132</v>
      </c>
      <c r="AE32" s="2">
        <v>5295391.7787760831</v>
      </c>
      <c r="AF32" s="2">
        <v>5038383.5799403097</v>
      </c>
      <c r="AG32" s="2">
        <v>5295391.7787760831</v>
      </c>
    </row>
    <row r="33" spans="1:33" x14ac:dyDescent="0.3">
      <c r="A33">
        <v>2048</v>
      </c>
      <c r="B33" s="2">
        <v>191129.60717580409</v>
      </c>
      <c r="C33" s="2">
        <v>193040.90324756215</v>
      </c>
      <c r="D33" s="2">
        <v>194971.31228003779</v>
      </c>
      <c r="E33" s="2">
        <v>196921.02540283822</v>
      </c>
      <c r="F33" s="2">
        <v>198890.23565686654</v>
      </c>
      <c r="G33" s="2">
        <v>200879.13801343524</v>
      </c>
      <c r="H33" s="2">
        <v>202887.92939356956</v>
      </c>
      <c r="I33" s="2">
        <v>204916.80868750525</v>
      </c>
      <c r="J33" s="2">
        <v>206965.97677438034</v>
      </c>
      <c r="K33" s="2">
        <v>209035.63654212412</v>
      </c>
      <c r="L33" s="2">
        <v>211125.99290754541</v>
      </c>
      <c r="M33" s="2">
        <v>213237.25283662084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4746385.244865803</v>
      </c>
      <c r="X33" s="2">
        <v>4793849.0973144602</v>
      </c>
      <c r="Y33" s="2">
        <v>4841787.588287605</v>
      </c>
      <c r="Z33" s="2">
        <v>4890205.4641704801</v>
      </c>
      <c r="AA33" s="2">
        <v>4939107.5188121861</v>
      </c>
      <c r="AB33" s="2">
        <v>4988498.5940003069</v>
      </c>
      <c r="AC33" s="2">
        <v>5038383.5799403097</v>
      </c>
      <c r="AD33" s="2">
        <v>5088767.4157397132</v>
      </c>
      <c r="AE33" s="2">
        <v>5295391.7787760831</v>
      </c>
      <c r="AF33" s="2">
        <v>5038383.5799403097</v>
      </c>
      <c r="AG33" s="2">
        <v>5295391.7787760831</v>
      </c>
    </row>
    <row r="34" spans="1:33" x14ac:dyDescent="0.3">
      <c r="A34">
        <v>2049</v>
      </c>
      <c r="B34" s="2">
        <v>191129.60717580409</v>
      </c>
      <c r="C34" s="2">
        <v>193040.90324756215</v>
      </c>
      <c r="D34" s="2">
        <v>194971.31228003779</v>
      </c>
      <c r="E34" s="2">
        <v>196921.02540283822</v>
      </c>
      <c r="F34" s="2">
        <v>198890.23565686654</v>
      </c>
      <c r="G34" s="2">
        <v>200879.13801343524</v>
      </c>
      <c r="H34" s="2">
        <v>202887.92939356956</v>
      </c>
      <c r="I34" s="2">
        <v>204916.80868750525</v>
      </c>
      <c r="J34" s="2">
        <v>206965.97677438034</v>
      </c>
      <c r="K34" s="2">
        <v>209035.63654212412</v>
      </c>
      <c r="L34" s="2">
        <v>211125.99290754541</v>
      </c>
      <c r="M34" s="2">
        <v>213237.25283662084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4746385.244865803</v>
      </c>
      <c r="X34" s="2">
        <v>4793849.0973144602</v>
      </c>
      <c r="Y34" s="2">
        <v>4841787.588287605</v>
      </c>
      <c r="Z34" s="2">
        <v>4890205.4641704801</v>
      </c>
      <c r="AA34" s="2">
        <v>4939107.5188121861</v>
      </c>
      <c r="AB34" s="2">
        <v>4988498.5940003069</v>
      </c>
      <c r="AC34" s="2">
        <v>5038383.5799403097</v>
      </c>
      <c r="AD34" s="2">
        <v>5088767.4157397132</v>
      </c>
      <c r="AE34" s="2">
        <v>5295391.7787760831</v>
      </c>
      <c r="AF34" s="2">
        <v>5038383.5799403097</v>
      </c>
      <c r="AG34" s="2">
        <v>5295391.7787760831</v>
      </c>
    </row>
    <row r="35" spans="1:33" x14ac:dyDescent="0.3">
      <c r="A35">
        <v>2050</v>
      </c>
      <c r="C35" s="2">
        <v>193040.90324756215</v>
      </c>
      <c r="D35" s="2">
        <v>194971.31228003779</v>
      </c>
      <c r="E35" s="2">
        <v>196921.02540283822</v>
      </c>
      <c r="F35" s="2">
        <v>198890.23565686654</v>
      </c>
      <c r="G35" s="2">
        <v>200879.13801343524</v>
      </c>
      <c r="H35" s="2">
        <v>202887.92939356956</v>
      </c>
      <c r="I35" s="2">
        <v>204916.80868750525</v>
      </c>
      <c r="J35" s="2">
        <v>206965.97677438034</v>
      </c>
      <c r="K35" s="2">
        <v>209035.63654212412</v>
      </c>
      <c r="L35" s="2">
        <v>211125.99290754541</v>
      </c>
      <c r="M35" s="2">
        <v>213237.25283662084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/>
      <c r="X35" s="2">
        <v>4793849.0973144602</v>
      </c>
      <c r="Y35" s="2">
        <v>4841787.588287605</v>
      </c>
      <c r="Z35" s="2">
        <v>4890205.4641704801</v>
      </c>
      <c r="AA35" s="2">
        <v>4939107.5188121861</v>
      </c>
      <c r="AB35" s="2">
        <v>4988498.5940003069</v>
      </c>
      <c r="AC35" s="2">
        <v>5038383.5799403097</v>
      </c>
      <c r="AD35" s="2">
        <v>5088767.4157397132</v>
      </c>
      <c r="AE35" s="2">
        <v>5295391.7787760831</v>
      </c>
      <c r="AF35" s="2">
        <v>5038383.5799403097</v>
      </c>
      <c r="AG35" s="2">
        <v>5295391.7787760831</v>
      </c>
    </row>
    <row r="36" spans="1:33" x14ac:dyDescent="0.3">
      <c r="A36">
        <v>2051</v>
      </c>
      <c r="D36" s="2">
        <v>194971.31228003779</v>
      </c>
      <c r="E36" s="2">
        <v>196921.02540283822</v>
      </c>
      <c r="F36" s="2">
        <v>198890.23565686654</v>
      </c>
      <c r="G36" s="2">
        <v>200879.13801343524</v>
      </c>
      <c r="H36" s="2">
        <v>202887.92939356956</v>
      </c>
      <c r="I36" s="2">
        <v>204916.80868750525</v>
      </c>
      <c r="J36" s="2">
        <v>206965.97677438034</v>
      </c>
      <c r="K36" s="2">
        <v>209035.63654212412</v>
      </c>
      <c r="L36" s="2">
        <v>211125.99290754541</v>
      </c>
      <c r="M36" s="2">
        <v>213237.25283662084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/>
      <c r="X36" s="2"/>
      <c r="Y36" s="2">
        <v>4841787.588287605</v>
      </c>
      <c r="Z36" s="2">
        <v>4890205.4641704801</v>
      </c>
      <c r="AA36" s="2">
        <v>4939107.5188121861</v>
      </c>
      <c r="AB36" s="2">
        <v>4988498.5940003069</v>
      </c>
      <c r="AC36" s="2">
        <v>5038383.5799403097</v>
      </c>
      <c r="AD36" s="2">
        <v>5088767.4157397132</v>
      </c>
      <c r="AE36" s="2">
        <v>5295391.7787760831</v>
      </c>
      <c r="AF36" s="2">
        <v>5038383.5799403097</v>
      </c>
      <c r="AG36" s="2">
        <v>5295391.7787760831</v>
      </c>
    </row>
    <row r="37" spans="1:33" x14ac:dyDescent="0.3">
      <c r="A37">
        <v>2052</v>
      </c>
      <c r="E37">
        <v>196921.02540283822</v>
      </c>
      <c r="F37">
        <v>198890.23565686654</v>
      </c>
      <c r="G37">
        <v>200879.13801343524</v>
      </c>
      <c r="H37">
        <v>202887.92939356956</v>
      </c>
      <c r="I37" s="2">
        <v>204916.80868750525</v>
      </c>
      <c r="J37" s="2">
        <v>206965.97677438034</v>
      </c>
      <c r="K37" s="2">
        <v>209035.63654212412</v>
      </c>
      <c r="L37" s="2">
        <v>211125.99290754541</v>
      </c>
      <c r="M37" s="2">
        <v>213237.25283662084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Z37" s="2">
        <v>4890205.4641704801</v>
      </c>
      <c r="AA37" s="2">
        <v>4939107.5188121861</v>
      </c>
      <c r="AB37">
        <v>4988498.5940003069</v>
      </c>
      <c r="AC37">
        <v>5038383.5799403097</v>
      </c>
      <c r="AD37" s="2">
        <v>5088767.4157397132</v>
      </c>
      <c r="AE37" s="2">
        <v>5295391.7787760831</v>
      </c>
      <c r="AF37">
        <v>5038383.5799403097</v>
      </c>
      <c r="AG37">
        <v>5295391.7787760831</v>
      </c>
    </row>
    <row r="38" spans="1:33" x14ac:dyDescent="0.3">
      <c r="A38">
        <v>2053</v>
      </c>
      <c r="F38">
        <v>198890.23565686654</v>
      </c>
      <c r="G38">
        <v>200879.13801343524</v>
      </c>
      <c r="H38">
        <v>202887.92939356956</v>
      </c>
      <c r="I38" s="2">
        <v>204916.80868750525</v>
      </c>
      <c r="J38" s="2">
        <v>206965.97677438034</v>
      </c>
      <c r="K38" s="2">
        <v>209035.63654212412</v>
      </c>
      <c r="L38" s="2">
        <v>211125.99290754541</v>
      </c>
      <c r="M38" s="2">
        <v>213237.25283662084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AA38" s="2">
        <v>4939107.5188121861</v>
      </c>
      <c r="AB38">
        <v>4988498.5940003069</v>
      </c>
      <c r="AC38">
        <v>5038383.5799403097</v>
      </c>
      <c r="AD38" s="2">
        <v>5088767.4157397132</v>
      </c>
      <c r="AE38" s="2">
        <v>5295391.7787760831</v>
      </c>
      <c r="AF38">
        <v>5038383.5799403097</v>
      </c>
      <c r="AG38">
        <v>5295391.7787760831</v>
      </c>
    </row>
    <row r="39" spans="1:33" x14ac:dyDescent="0.3">
      <c r="A39">
        <v>2054</v>
      </c>
      <c r="G39">
        <v>200879.13801343524</v>
      </c>
      <c r="H39">
        <v>202887.92939356956</v>
      </c>
      <c r="I39" s="2">
        <v>204916.80868750525</v>
      </c>
      <c r="J39" s="2">
        <v>206965.97677438034</v>
      </c>
      <c r="K39" s="2">
        <v>209035.63654212412</v>
      </c>
      <c r="L39" s="2">
        <v>211125.99290754541</v>
      </c>
      <c r="M39" s="2">
        <v>213237.25283662084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AB39">
        <v>4988498.5940003069</v>
      </c>
      <c r="AC39">
        <v>5038383.5799403097</v>
      </c>
      <c r="AD39" s="2">
        <v>5088767.4157397132</v>
      </c>
      <c r="AE39" s="2">
        <v>5295391.7787760831</v>
      </c>
      <c r="AF39">
        <v>5038383.5799403097</v>
      </c>
      <c r="AG39">
        <v>5295391.7787760831</v>
      </c>
    </row>
    <row r="40" spans="1:33" x14ac:dyDescent="0.3">
      <c r="A40">
        <v>2055</v>
      </c>
      <c r="H40">
        <v>202887.92939356956</v>
      </c>
      <c r="I40" s="2">
        <v>204916.80868750525</v>
      </c>
      <c r="J40" s="2">
        <v>206965.97677438034</v>
      </c>
      <c r="K40" s="2">
        <v>209035.63654212412</v>
      </c>
      <c r="L40" s="2">
        <v>211125.99290754541</v>
      </c>
      <c r="M40" s="2">
        <v>213237.25283662084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AC40">
        <v>5038383.5799403097</v>
      </c>
      <c r="AD40" s="2">
        <v>5088767.4157397132</v>
      </c>
      <c r="AE40" s="2">
        <v>5295391.7787760831</v>
      </c>
      <c r="AF40">
        <v>5038383.5799403097</v>
      </c>
      <c r="AG40">
        <v>5295391.7787760831</v>
      </c>
    </row>
    <row r="41" spans="1:33" x14ac:dyDescent="0.3">
      <c r="A41">
        <v>2056</v>
      </c>
      <c r="I41" s="2">
        <v>204916.80868750525</v>
      </c>
      <c r="J41" s="2">
        <v>206965.97677438034</v>
      </c>
      <c r="K41" s="2">
        <v>209035.63654212412</v>
      </c>
      <c r="L41" s="2">
        <v>211125.99290754541</v>
      </c>
      <c r="M41" s="2">
        <v>213237.25283662084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AD41" s="2">
        <v>5088767.4157397132</v>
      </c>
      <c r="AE41" s="2">
        <v>5295391.7787760831</v>
      </c>
      <c r="AG41" s="2">
        <v>5295391.7787760831</v>
      </c>
    </row>
    <row r="42" spans="1:33" x14ac:dyDescent="0.3">
      <c r="A42">
        <v>2057</v>
      </c>
      <c r="J42" s="2">
        <v>206965.97677438034</v>
      </c>
      <c r="K42" s="2">
        <v>209035.63654212412</v>
      </c>
      <c r="L42" s="2">
        <v>211125.99290754541</v>
      </c>
      <c r="M42" s="2">
        <v>213237.25283662084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AE42">
        <v>5295391.7787760831</v>
      </c>
      <c r="AG42">
        <v>5295391.7787760831</v>
      </c>
    </row>
    <row r="43" spans="1:33" x14ac:dyDescent="0.3">
      <c r="A43">
        <v>2058</v>
      </c>
      <c r="K43" s="2">
        <v>209035.63654212412</v>
      </c>
      <c r="L43" s="2">
        <v>211125.99290754541</v>
      </c>
      <c r="M43" s="2">
        <v>213237.25283662084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AE43">
        <v>5295391.7787760831</v>
      </c>
      <c r="AG43">
        <v>5295391.7787760831</v>
      </c>
    </row>
    <row r="44" spans="1:33" x14ac:dyDescent="0.3">
      <c r="A44">
        <v>2059</v>
      </c>
      <c r="L44" s="2">
        <v>211125.99290754541</v>
      </c>
      <c r="M44" s="2">
        <v>213237.25283662084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AE44">
        <v>5295391.7787760831</v>
      </c>
      <c r="AG44">
        <v>5295391.7787760831</v>
      </c>
    </row>
    <row r="45" spans="1:33" x14ac:dyDescent="0.3">
      <c r="A45">
        <v>2060</v>
      </c>
      <c r="M45" s="2">
        <v>213237.25283662084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AE45">
        <v>5295391.7787760831</v>
      </c>
      <c r="AG45">
        <v>5295391.7787760831</v>
      </c>
    </row>
    <row r="46" spans="1:33" x14ac:dyDescent="0.3">
      <c r="A46">
        <v>2061</v>
      </c>
    </row>
    <row r="47" spans="1:33" x14ac:dyDescent="0.3">
      <c r="A47">
        <v>2062</v>
      </c>
    </row>
    <row r="48" spans="1:33" x14ac:dyDescent="0.3">
      <c r="A48">
        <v>2063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>Scrubbed</Comments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D9FE04FE0BE428CF74CB9EA79DDF7" ma:contentTypeVersion="" ma:contentTypeDescription="Create a new document." ma:contentTypeScope="" ma:versionID="2810af6faaeb5b6df21e0dddd817bc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7CD6C7-26A0-4ABB-A441-4EBA96D7C2F8}">
  <ds:schemaRefs>
    <ds:schemaRef ds:uri="http://schemas.openxmlformats.org/package/2006/metadata/core-properties"/>
    <ds:schemaRef ds:uri="http://schemas.microsoft.com/office/2006/documentManagement/types"/>
    <ds:schemaRef ds:uri="c85253b9-0a55-49a1-98ad-b5b6252d7079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26AF1E-D04B-4B10-8E8F-0B4B41E86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C6CC90-727C-4257-9E21-3F477C97A4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Cap Rev Req for FCSS</vt:lpstr>
      <vt:lpstr>Land Rev Req for FCSS</vt:lpstr>
      <vt:lpstr>Interconnectio Rev Req for FCSS</vt:lpstr>
      <vt:lpstr>Solar from EDM</vt:lpstr>
      <vt:lpstr>Land from EDM</vt:lpstr>
      <vt:lpstr>'Interconnectio Rev Req for FCSS'!solar_cap_table</vt:lpstr>
      <vt:lpstr>'Land Rev Req for FCSS'!solar_cap_table</vt:lpstr>
      <vt:lpstr>solar_cap_table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2017-11-17T17:47:28Z</dcterms:created>
  <dcterms:modified xsi:type="dcterms:W3CDTF">2017-11-21T02:37:50Z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0x0101005B9D9FE04FE0BE428CF74CB9EA79DDF7</vt:lpwstr>
  </property>
</Properties>
</file>